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raag/Desktop/Berkeley Boot Camp 2020/Module 1/"/>
    </mc:Choice>
  </mc:AlternateContent>
  <xr:revisionPtr revIDLastSave="0" documentId="8_{E3AA8AAF-B764-7D41-B2CA-7B969EA0D9C7}" xr6:coauthVersionLast="45" xr6:coauthVersionMax="45" xr10:uidLastSave="{00000000-0000-0000-0000-000000000000}"/>
  <bookViews>
    <workbookView xWindow="0" yWindow="460" windowWidth="25600" windowHeight="13580" xr2:uid="{00000000-000D-0000-FFFF-FFFF00000000}"/>
  </bookViews>
  <sheets>
    <sheet name="Kickstarter" sheetId="1" r:id="rId1"/>
    <sheet name="Outcomes Based on Launch Date" sheetId="2" r:id="rId2"/>
    <sheet name="Outcomes based on Goals" sheetId="3" r:id="rId3"/>
  </sheets>
  <definedNames>
    <definedName name="_xlnm._FilterDatabase" localSheetId="0" hidden="1">Kickstarter!$A$1:$Q$4115</definedName>
    <definedName name="_xlchart.v1.0" hidden="1">'Outcomes based on Goals'!$A$2:$A$13</definedName>
    <definedName name="_xlchart.v1.1" hidden="1">'Outcomes based on Goals'!$B$1</definedName>
    <definedName name="_xlchart.v1.10" hidden="1">'Outcomes based on Goals'!$F$2:$F$13</definedName>
    <definedName name="_xlchart.v1.11" hidden="1">'Outcomes based on Goals'!$G$1</definedName>
    <definedName name="_xlchart.v1.12" hidden="1">'Outcomes based on Goals'!$G$2:$G$13</definedName>
    <definedName name="_xlchart.v1.13" hidden="1">'Outcomes based on Goals'!$H$1</definedName>
    <definedName name="_xlchart.v1.14" hidden="1">'Outcomes based on Goals'!$H$2:$H$13</definedName>
    <definedName name="_xlchart.v1.2" hidden="1">'Outcomes based on Goals'!$B$2:$B$13</definedName>
    <definedName name="_xlchart.v1.3" hidden="1">'Outcomes based on Goals'!$C$1</definedName>
    <definedName name="_xlchart.v1.4" hidden="1">'Outcomes based on Goals'!$C$2:$C$13</definedName>
    <definedName name="_xlchart.v1.5" hidden="1">'Outcomes based on Goals'!$D$1</definedName>
    <definedName name="_xlchart.v1.6" hidden="1">'Outcomes based on Goals'!$D$2:$D$13</definedName>
    <definedName name="_xlchart.v1.7" hidden="1">'Outcomes based on Goals'!$E$1</definedName>
    <definedName name="_xlchart.v1.8" hidden="1">'Outcomes based on Goals'!$E$2:$E$13</definedName>
    <definedName name="_xlchart.v1.9" hidden="1">'Outcomes based on Goals'!$F$1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D13" i="3"/>
  <c r="D2" i="3"/>
  <c r="D12" i="3"/>
  <c r="D10" i="3"/>
  <c r="D11" i="3"/>
  <c r="D9" i="3"/>
  <c r="D8" i="3"/>
  <c r="D7" i="3"/>
  <c r="D6" i="3"/>
  <c r="D5" i="3"/>
  <c r="D4" i="3"/>
  <c r="D3" i="3"/>
  <c r="C3" i="3"/>
  <c r="C13" i="3"/>
  <c r="C2" i="3"/>
  <c r="C12" i="3"/>
  <c r="C10" i="3"/>
  <c r="C11" i="3"/>
  <c r="C9" i="3"/>
  <c r="C8" i="3"/>
  <c r="C7" i="3"/>
  <c r="C6" i="3"/>
  <c r="C5" i="3"/>
  <c r="C4" i="3"/>
  <c r="B13" i="3"/>
  <c r="B2" i="3"/>
  <c r="B12" i="3"/>
  <c r="B10" i="3"/>
  <c r="B11" i="3"/>
  <c r="B9" i="3"/>
  <c r="B8" i="3"/>
  <c r="B7" i="3"/>
  <c r="B6" i="3"/>
  <c r="B5" i="3"/>
  <c r="B4" i="3"/>
  <c r="B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2" i="3" l="1"/>
</calcChain>
</file>

<file path=xl/sharedStrings.xml><?xml version="1.0" encoding="utf-8"?>
<sst xmlns="http://schemas.openxmlformats.org/spreadsheetml/2006/main" count="24771" uniqueCount="8335">
  <si>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</si>
  <si>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</si>
  <si>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</si>
  <si>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</si>
  <si>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</si>
  <si>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</si>
  <si>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</si>
  <si>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</si>
  <si>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</si>
  <si>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</si>
  <si>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</si>
  <si>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</si>
  <si>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</si>
  <si>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</si>
  <si>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</si>
  <si>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</si>
  <si>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</si>
  <si>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</si>
  <si>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</si>
  <si>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</si>
  <si>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</si>
  <si>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</si>
  <si>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</si>
  <si>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</si>
  <si>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</si>
  <si>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</si>
  <si>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</si>
  <si>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</si>
  <si>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</si>
  <si>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</si>
  <si>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</si>
  <si>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</si>
  <si>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</si>
  <si>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</si>
  <si>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</si>
  <si>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</si>
  <si>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</si>
  <si>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</si>
  <si>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</si>
  <si>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</si>
  <si>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</si>
  <si>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</si>
  <si>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</si>
  <si>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</si>
  <si>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</si>
  <si>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</si>
  <si>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</si>
  <si>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</si>
  <si>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</si>
  <si>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</si>
  <si>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</si>
  <si>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</si>
  <si>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</si>
  <si>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</si>
  <si>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</si>
  <si>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</si>
  <si>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</si>
  <si>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</si>
  <si>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</si>
  <si>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</si>
  <si>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</si>
  <si>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</si>
  <si>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</si>
  <si>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</si>
  <si>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</si>
  <si>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</si>
  <si>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</si>
  <si>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</si>
  <si>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</si>
  <si>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</si>
  <si>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</si>
  <si>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</si>
  <si>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</si>
  <si>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</si>
  <si>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</si>
  <si>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</si>
  <si>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</si>
  <si>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</si>
  <si>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</si>
  <si>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</si>
  <si>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</si>
  <si>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</si>
  <si>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</si>
  <si>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</si>
  <si>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</si>
  <si>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</si>
  <si>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</si>
  <si>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</si>
  <si>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</si>
  <si>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</si>
  <si>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</si>
  <si>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</si>
  <si>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</si>
  <si>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</si>
  <si>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</si>
  <si>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</si>
  <si>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</si>
  <si>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</si>
  <si>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</si>
  <si>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</si>
  <si>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</si>
  <si>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</si>
  <si>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</si>
  <si>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</si>
  <si>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</si>
  <si>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</si>
  <si>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</si>
  <si>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</si>
  <si>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</si>
  <si>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</si>
  <si>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</si>
  <si>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</si>
  <si>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</si>
  <si>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</si>
  <si>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</si>
  <si>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</si>
  <si>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</si>
  <si>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</si>
  <si>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</si>
  <si>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</si>
  <si>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</si>
  <si>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</si>
  <si>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</si>
  <si>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</si>
  <si>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</si>
  <si>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</si>
  <si>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</si>
  <si>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</si>
  <si>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</si>
  <si>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</si>
  <si>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</si>
  <si>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</si>
  <si>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</si>
  <si>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</si>
  <si>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</si>
  <si>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</si>
  <si>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</si>
  <si>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</si>
  <si>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</si>
  <si>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</si>
  <si>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</si>
  <si>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</si>
  <si>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</si>
  <si>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</si>
  <si>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</si>
  <si>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</si>
  <si>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</si>
  <si>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</si>
  <si>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</si>
  <si>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</si>
  <si>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</si>
  <si>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</si>
  <si>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</si>
  <si>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</si>
  <si>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</si>
  <si>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</si>
  <si>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</si>
  <si>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</si>
  <si>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</si>
  <si>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</si>
  <si>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</si>
  <si>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</si>
  <si>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</si>
  <si>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</si>
  <si>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</si>
  <si>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</si>
  <si>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</si>
  <si>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</si>
  <si>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</si>
  <si>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</si>
  <si>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</si>
  <si>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</si>
  <si>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</si>
  <si>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</si>
  <si>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</si>
  <si>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</si>
  <si>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</si>
  <si>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</si>
  <si>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</si>
  <si>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</si>
  <si>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</si>
  <si>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</si>
  <si>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</si>
  <si>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</si>
  <si>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</si>
  <si>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</si>
  <si>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</si>
  <si>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</si>
  <si>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</si>
  <si>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</si>
  <si>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</si>
  <si>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</si>
  <si>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</si>
  <si>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</si>
  <si>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</si>
  <si>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</si>
  <si>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</si>
  <si>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</si>
  <si>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</si>
  <si>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</si>
  <si>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</si>
  <si>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</si>
  <si>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</si>
  <si>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</si>
  <si>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</si>
  <si>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</si>
  <si>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</si>
  <si>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</si>
  <si>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</si>
  <si>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</si>
  <si>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</si>
  <si>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</si>
  <si>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</si>
  <si>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</si>
  <si>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</si>
  <si>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</si>
  <si>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</si>
  <si>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</si>
  <si>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</si>
  <si>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</si>
  <si>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</si>
  <si>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</si>
  <si>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</si>
  <si>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</si>
  <si>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</si>
  <si>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</si>
  <si>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</si>
  <si>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</si>
  <si>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</si>
  <si>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</si>
  <si>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</si>
  <si>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</si>
  <si>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</si>
  <si>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</si>
  <si>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</si>
  <si>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</si>
  <si>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</si>
  <si>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</si>
  <si>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</si>
  <si>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</si>
  <si>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</si>
  <si>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</si>
  <si>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</si>
  <si>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</si>
  <si>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</si>
  <si>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</si>
  <si>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</si>
  <si>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</si>
  <si>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</si>
  <si>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</si>
  <si>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</si>
  <si>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</si>
  <si>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</si>
  <si>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</si>
  <si>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</si>
  <si>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</si>
  <si>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</si>
  <si>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</si>
  <si>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</si>
  <si>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</si>
  <si>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</si>
  <si>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</si>
  <si>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</si>
  <si>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</si>
  <si>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</si>
  <si>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</si>
  <si>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</si>
  <si>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</si>
  <si>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</si>
  <si>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</si>
  <si>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</si>
  <si>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</si>
  <si>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</si>
  <si>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</si>
  <si>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</si>
  <si>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</si>
  <si>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</si>
  <si>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</si>
  <si>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</si>
  <si>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</si>
  <si>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</si>
  <si>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</si>
  <si>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</si>
  <si>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</si>
  <si>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</si>
  <si>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</si>
  <si>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</si>
  <si>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</si>
  <si>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</si>
  <si>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</si>
  <si>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</si>
  <si>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</si>
  <si>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</si>
  <si>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</si>
  <si>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</si>
  <si>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</si>
  <si>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</si>
  <si>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</si>
  <si>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</si>
  <si>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</si>
  <si>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</si>
  <si>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</si>
  <si>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</si>
  <si>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</si>
  <si>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</si>
  <si>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</si>
  <si>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</si>
  <si>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</si>
  <si>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</si>
  <si>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</si>
  <si>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</si>
  <si>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</si>
  <si>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</si>
  <si>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</si>
  <si>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</si>
  <si>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</si>
  <si>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</si>
  <si>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</si>
  <si>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</si>
  <si>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</si>
  <si>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</si>
  <si>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</si>
  <si>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</si>
  <si>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</si>
  <si>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</si>
  <si>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</si>
  <si>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</si>
  <si>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</si>
  <si>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</si>
  <si>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</si>
  <si>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</si>
  <si>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</si>
  <si>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</si>
  <si>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</si>
  <si>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</si>
  <si>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</si>
  <si>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</si>
  <si>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</si>
  <si>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</si>
  <si>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</si>
  <si>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</si>
  <si>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</si>
  <si>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</si>
  <si>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</si>
  <si>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</si>
  <si>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</si>
  <si>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</si>
  <si>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</si>
  <si>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</si>
  <si>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</si>
  <si>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</si>
  <si>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</si>
  <si>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</si>
  <si>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</si>
  <si>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</si>
  <si>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</si>
  <si>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</si>
  <si>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</si>
  <si>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</si>
  <si>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</si>
  <si>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</si>
  <si>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</si>
  <si>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</si>
  <si>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</si>
  <si>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</si>
  <si>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</si>
  <si>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</si>
  <si>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</si>
  <si>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</si>
  <si>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</si>
  <si>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</si>
  <si>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</si>
  <si>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</si>
  <si>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</si>
  <si>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</si>
  <si>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</si>
  <si>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</si>
  <si>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</si>
  <si>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</si>
  <si>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</si>
  <si>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</si>
  <si>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</si>
  <si>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</si>
  <si>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</si>
  <si>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</si>
  <si>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</si>
  <si>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</si>
  <si>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</si>
  <si>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</si>
  <si>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</si>
  <si>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</si>
  <si>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</si>
  <si>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</si>
  <si>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</si>
  <si>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</si>
  <si>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</si>
  <si>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</si>
  <si>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</si>
  <si>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</si>
  <si>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</si>
  <si>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</si>
  <si>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</si>
  <si>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</si>
  <si>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</si>
  <si>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</si>
  <si>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</si>
  <si>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</si>
  <si>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</si>
  <si>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</si>
  <si>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</si>
  <si>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</si>
  <si>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</si>
  <si>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</si>
  <si>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</si>
  <si>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</si>
  <si>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</si>
  <si>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</si>
  <si>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</si>
  <si>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</si>
  <si>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</si>
  <si>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</si>
  <si>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</si>
  <si>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</si>
  <si>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</si>
  <si>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</si>
  <si>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</si>
  <si>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</si>
  <si>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</si>
  <si>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</si>
  <si>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</si>
  <si>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</si>
  <si>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</si>
  <si>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</si>
  <si>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</si>
  <si>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</si>
  <si>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</si>
  <si>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</si>
  <si>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</si>
  <si>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</si>
  <si>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</si>
  <si>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</si>
  <si>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</si>
  <si>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</si>
  <si>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</si>
  <si>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</si>
  <si>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</si>
  <si>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</si>
  <si>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</si>
  <si>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</si>
  <si>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</si>
  <si>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</si>
  <si>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</si>
  <si>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</si>
  <si>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</si>
  <si>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</si>
  <si>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</si>
  <si>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</si>
  <si>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</si>
  <si>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</si>
  <si>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</si>
  <si>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</si>
  <si>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</si>
  <si>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</si>
  <si>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</si>
  <si>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</si>
  <si>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</si>
  <si>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</si>
  <si>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</si>
  <si>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</si>
  <si>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</si>
  <si>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</si>
  <si>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</si>
  <si>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</si>
  <si>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</si>
  <si>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</si>
  <si>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</si>
  <si>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</si>
  <si>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</si>
  <si>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</si>
  <si>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</si>
  <si>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</si>
  <si>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</si>
  <si>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</si>
  <si>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</si>
  <si>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</si>
  <si>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</si>
  <si>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</si>
  <si>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</si>
  <si>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</si>
  <si>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</si>
  <si>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</si>
  <si>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</si>
  <si>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</si>
  <si>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</si>
  <si>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</si>
  <si>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</si>
  <si>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</si>
  <si>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</si>
  <si>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</si>
  <si>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</si>
  <si>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</si>
  <si>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</si>
  <si>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</si>
  <si>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</si>
  <si>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</si>
  <si>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</si>
  <si>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</si>
  <si>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</si>
  <si>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</si>
  <si>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</si>
  <si>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</si>
  <si>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</si>
  <si>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</si>
  <si>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</si>
  <si>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</si>
  <si>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</si>
  <si>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</si>
  <si>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</si>
  <si>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</si>
  <si>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</si>
  <si>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</si>
  <si>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</si>
  <si>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</si>
  <si>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</si>
  <si>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</si>
  <si>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</si>
  <si>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</si>
  <si>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</si>
  <si>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</si>
  <si>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</si>
  <si>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</si>
  <si>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</si>
  <si>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</si>
  <si>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</si>
  <si>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</si>
  <si>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</si>
  <si>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</si>
  <si>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</si>
  <si>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</si>
  <si>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</si>
  <si>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</si>
  <si>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</si>
  <si>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</si>
  <si>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</si>
  <si>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</si>
  <si>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</si>
  <si>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</si>
  <si>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</si>
  <si>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</si>
  <si>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</si>
  <si>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</si>
  <si>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</si>
  <si>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</si>
  <si>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</si>
  <si>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</si>
  <si>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</si>
  <si>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</si>
  <si>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</si>
  <si>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</si>
  <si>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</si>
  <si>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</si>
  <si>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</si>
  <si>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</si>
  <si>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</si>
  <si>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</si>
  <si>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</si>
  <si>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</si>
  <si>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</si>
  <si>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</si>
  <si>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</si>
  <si>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</si>
  <si>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</si>
  <si>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</si>
  <si>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</si>
  <si>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</si>
  <si>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</si>
  <si>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</si>
  <si>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</si>
  <si>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</si>
  <si>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</si>
  <si>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</si>
  <si>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</si>
  <si>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</si>
  <si>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</si>
  <si>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</si>
  <si>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</si>
  <si>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</si>
  <si>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</si>
  <si>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</si>
  <si>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</si>
  <si>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</si>
  <si>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</si>
  <si>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</si>
  <si>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</si>
  <si>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</si>
  <si>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</si>
  <si>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</si>
  <si>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</si>
  <si>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</si>
  <si>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</si>
  <si>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</si>
  <si>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</si>
  <si>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</si>
  <si>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</si>
  <si>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</si>
  <si>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</si>
  <si>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</si>
  <si>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</si>
  <si>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</si>
  <si>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</si>
  <si>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</si>
  <si>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</si>
  <si>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</si>
  <si>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</si>
  <si>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</si>
  <si>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</si>
  <si>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</si>
  <si>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</si>
  <si>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</si>
  <si>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</si>
  <si>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</si>
  <si>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</si>
  <si>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</si>
  <si>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</si>
  <si>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</si>
  <si>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</si>
  <si>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</si>
  <si>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</si>
  <si>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</si>
  <si>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</si>
  <si>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</si>
  <si>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</si>
  <si>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</si>
  <si>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</si>
  <si>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</si>
  <si>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</si>
  <si>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</si>
  <si>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</si>
  <si>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</si>
  <si>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</si>
  <si>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</si>
  <si>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</si>
  <si>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</si>
  <si>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</si>
  <si>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</si>
  <si>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</si>
  <si>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</si>
  <si>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</si>
  <si>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</si>
  <si>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</si>
  <si>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</si>
  <si>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</si>
  <si>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</si>
  <si>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</si>
  <si>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</si>
  <si>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</si>
  <si>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</si>
  <si>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</si>
  <si>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</si>
  <si>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</si>
  <si>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</si>
  <si>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</si>
  <si>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</si>
  <si>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</si>
  <si>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</si>
  <si>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</si>
  <si>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</si>
  <si>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</si>
  <si>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</si>
  <si>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</si>
  <si>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</si>
  <si>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</si>
  <si>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</si>
  <si>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</si>
  <si>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</si>
  <si>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</si>
  <si>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</si>
  <si>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</si>
  <si>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</si>
  <si>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</si>
  <si>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</si>
  <si>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</si>
  <si>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</si>
  <si>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</si>
  <si>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</si>
  <si>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</si>
  <si>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</si>
  <si>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</si>
  <si>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</si>
  <si>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</si>
  <si>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</si>
  <si>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</si>
  <si>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</si>
  <si>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</si>
  <si>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</si>
  <si>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</si>
  <si>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</si>
  <si>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</si>
  <si>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</si>
  <si>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</si>
  <si>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</si>
  <si>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</si>
  <si>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</si>
  <si>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</si>
  <si>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</si>
  <si>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</si>
  <si>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</si>
  <si>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</si>
  <si>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</si>
  <si>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</si>
  <si>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</si>
  <si>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</si>
  <si>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</si>
  <si>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</si>
  <si>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</si>
  <si>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</si>
  <si>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</si>
  <si>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</si>
  <si>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</si>
  <si>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</si>
  <si>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</si>
  <si>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</si>
  <si>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</si>
  <si>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</si>
  <si>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</si>
  <si>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</si>
  <si>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</si>
  <si>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</si>
  <si>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</si>
  <si>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</si>
  <si>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</si>
  <si>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</si>
  <si>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</si>
  <si>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</si>
  <si>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</si>
  <si>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</si>
  <si>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</si>
  <si>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</si>
  <si>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</si>
  <si>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</si>
  <si>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</si>
  <si>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</si>
  <si>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</si>
  <si>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</si>
  <si>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</si>
  <si>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</si>
  <si>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</si>
  <si>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</si>
  <si>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</si>
  <si>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</si>
  <si>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</si>
  <si>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</si>
  <si>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</si>
  <si>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</si>
  <si>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</si>
  <si>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</si>
  <si>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</si>
  <si>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</si>
  <si>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</si>
  <si>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</si>
  <si>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</si>
  <si>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</si>
  <si>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</si>
  <si>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</si>
  <si>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</si>
  <si>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</si>
  <si>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</si>
  <si>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</si>
  <si>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</si>
  <si>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</si>
  <si>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</si>
  <si>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</si>
  <si>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</si>
  <si>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</si>
  <si>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</si>
  <si>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</si>
  <si>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</si>
  <si>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</si>
  <si>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</si>
  <si>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</si>
  <si>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</si>
  <si>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</si>
  <si>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</si>
  <si>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</si>
  <si>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</si>
  <si>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</si>
  <si>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</si>
  <si>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</si>
  <si>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</si>
  <si>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</si>
  <si>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</si>
  <si>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</si>
  <si>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</si>
  <si>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</si>
  <si>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</si>
  <si>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</si>
  <si>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</si>
  <si>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</si>
  <si>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</si>
  <si>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</si>
  <si>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</si>
  <si>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</si>
  <si>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</si>
  <si>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</si>
  <si>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</si>
  <si>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</si>
  <si>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</si>
  <si>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</si>
  <si>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</si>
  <si>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</si>
  <si>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</si>
  <si>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</si>
  <si>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</si>
  <si>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</si>
  <si>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</si>
  <si>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</si>
  <si>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</si>
  <si>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</si>
  <si>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</si>
  <si>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</si>
  <si>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</si>
  <si>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</si>
  <si>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</si>
  <si>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</si>
  <si>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</si>
  <si>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</si>
  <si>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</si>
  <si>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</si>
  <si>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</si>
  <si>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</si>
  <si>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</si>
  <si>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</si>
  <si>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</si>
  <si>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</si>
  <si>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</si>
  <si>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</si>
  <si>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</si>
  <si>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</si>
  <si>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</si>
  <si>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</si>
  <si>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</si>
  <si>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</si>
  <si>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</si>
  <si>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</si>
  <si>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</si>
  <si>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</si>
  <si>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</si>
  <si>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</si>
  <si>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</si>
  <si>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</si>
  <si>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</si>
  <si>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</si>
  <si>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</si>
  <si>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</si>
  <si>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</si>
  <si>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</si>
  <si>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</si>
  <si>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</si>
  <si>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</si>
  <si>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</si>
  <si>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</si>
  <si>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</si>
  <si>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</si>
  <si>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</si>
  <si>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</si>
  <si>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</si>
  <si>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</si>
  <si>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</si>
  <si>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</si>
  <si>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</si>
  <si>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</si>
  <si>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</si>
  <si>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</si>
  <si>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</si>
  <si>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</si>
  <si>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</si>
  <si>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</si>
  <si>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</si>
  <si>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</si>
  <si>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</si>
  <si>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</si>
  <si>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</si>
  <si>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</si>
  <si>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</si>
  <si>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</si>
  <si>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</si>
  <si>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</si>
  <si>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</si>
  <si>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</si>
  <si>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</si>
  <si>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</si>
  <si>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</si>
  <si>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</si>
  <si>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</si>
  <si>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</si>
  <si>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</si>
  <si>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</si>
  <si>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</si>
  <si>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</si>
  <si>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</si>
  <si>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</si>
  <si>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</si>
  <si>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</si>
  <si>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</si>
  <si>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</si>
  <si>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</si>
  <si>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</si>
  <si>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</si>
  <si>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</si>
  <si>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</si>
  <si>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</si>
  <si>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</si>
  <si>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</si>
  <si>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</si>
  <si>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</si>
  <si>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</si>
  <si>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</si>
  <si>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</si>
  <si>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</si>
  <si>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</si>
  <si>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</si>
  <si>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</si>
  <si>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</si>
  <si>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</si>
  <si>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</si>
  <si>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</si>
  <si>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</si>
  <si>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</si>
  <si>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</si>
  <si>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</si>
  <si>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</si>
  <si>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</si>
  <si>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</si>
  <si>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</si>
  <si>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</si>
  <si>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</si>
  <si>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</si>
  <si>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</si>
  <si>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</si>
  <si>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</si>
  <si>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</si>
  <si>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</si>
  <si>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</si>
  <si>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</si>
  <si>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</si>
  <si>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</si>
  <si>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</si>
  <si>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</si>
  <si>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</si>
  <si>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</si>
  <si>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</si>
  <si>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</si>
  <si>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</si>
  <si>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</si>
  <si>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</si>
  <si>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</si>
  <si>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</si>
  <si>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</si>
  <si>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</si>
  <si>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</si>
  <si>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</si>
  <si>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</si>
  <si>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</si>
  <si>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</si>
  <si>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</si>
  <si>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</si>
  <si>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</si>
  <si>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</si>
  <si>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</si>
  <si>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</si>
  <si>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</si>
  <si>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</si>
  <si>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</si>
  <si>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</si>
  <si>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</si>
  <si>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</si>
  <si>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</si>
  <si>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</si>
  <si>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</si>
  <si>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</si>
  <si>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</si>
  <si>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</si>
  <si>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</si>
  <si>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</si>
  <si>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</si>
  <si>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</si>
  <si>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</si>
  <si>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</si>
  <si>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</si>
  <si>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</si>
  <si>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</si>
  <si>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</si>
  <si>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</si>
  <si>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</si>
  <si>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</si>
  <si>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</si>
  <si>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</si>
  <si>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</si>
  <si>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</si>
  <si>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</si>
  <si>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</si>
  <si>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</si>
  <si>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</si>
  <si>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</si>
  <si>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</si>
  <si>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</si>
  <si>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</si>
  <si>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</si>
  <si>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</si>
  <si>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</si>
  <si>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</si>
  <si>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</si>
  <si>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</si>
  <si>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</si>
  <si>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</si>
  <si>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</si>
  <si>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</si>
  <si>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</si>
  <si>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</si>
  <si>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</si>
  <si>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</si>
  <si>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</si>
  <si>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</si>
  <si>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</si>
  <si>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</si>
  <si>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</si>
  <si>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</si>
  <si>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</si>
  <si>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</si>
  <si>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</si>
  <si>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</si>
  <si>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</si>
  <si>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</si>
  <si>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</si>
  <si>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</si>
  <si>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</si>
  <si>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</si>
  <si>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</si>
  <si>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</si>
  <si>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</si>
  <si>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</si>
  <si>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</si>
  <si>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</si>
  <si>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</si>
  <si>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</si>
  <si>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</si>
  <si>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</si>
  <si>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</si>
  <si>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</si>
  <si>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</si>
  <si>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</si>
  <si>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</si>
  <si>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</si>
  <si>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</si>
  <si>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</si>
  <si>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</si>
  <si>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</si>
  <si>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</si>
  <si>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</si>
  <si>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</si>
  <si>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</si>
  <si>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</si>
  <si>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</si>
  <si>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</si>
  <si>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</si>
  <si>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</si>
  <si>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</si>
  <si>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</si>
  <si>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</si>
  <si>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</si>
  <si>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</si>
  <si>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</si>
  <si>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</si>
  <si>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</si>
  <si>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</si>
  <si>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</si>
  <si>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</si>
  <si>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</si>
  <si>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</si>
  <si>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</si>
  <si>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</si>
  <si>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</si>
  <si>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</si>
  <si>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</si>
  <si>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</si>
  <si>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</si>
  <si>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</si>
  <si>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</si>
  <si>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</si>
  <si>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</si>
  <si>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</si>
  <si>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</si>
  <si>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</si>
  <si>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</si>
  <si>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</si>
  <si>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</si>
  <si>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</si>
  <si>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</si>
  <si>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</si>
  <si>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</si>
  <si>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</si>
  <si>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</si>
  <si>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</si>
  <si>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</si>
  <si>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</si>
  <si>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</si>
  <si>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</si>
  <si>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</si>
  <si>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</si>
  <si>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</si>
  <si>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</si>
  <si>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</si>
  <si>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</si>
  <si>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</si>
  <si>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</si>
  <si>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</si>
  <si>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</si>
  <si>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</si>
  <si>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</si>
  <si>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</si>
  <si>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</si>
  <si>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</si>
  <si>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</si>
  <si>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</si>
  <si>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</si>
  <si>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</si>
  <si>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</si>
  <si>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</si>
  <si>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</si>
  <si>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</si>
  <si>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</si>
  <si>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</si>
  <si>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</si>
  <si>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</si>
  <si>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</si>
  <si>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</si>
  <si>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</si>
  <si>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</si>
  <si>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</si>
  <si>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</si>
  <si>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</si>
  <si>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</si>
  <si>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</si>
  <si>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</si>
  <si>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</si>
  <si>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</si>
  <si>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</si>
  <si>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</si>
  <si>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</si>
  <si>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</si>
  <si>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</si>
  <si>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</si>
  <si>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</si>
  <si>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</si>
  <si>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</si>
  <si>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</si>
  <si>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</si>
  <si>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</si>
  <si>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</si>
  <si>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</si>
  <si>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</si>
  <si>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</si>
  <si>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</si>
  <si>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</si>
  <si>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</si>
  <si>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</si>
  <si>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</si>
  <si>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</si>
  <si>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</si>
  <si>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</si>
  <si>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</si>
  <si>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</si>
  <si>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</si>
  <si>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</si>
  <si>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</si>
  <si>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</si>
  <si>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</si>
  <si>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</si>
  <si>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</si>
  <si>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</si>
  <si>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</si>
  <si>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</si>
  <si>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</si>
  <si>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</si>
  <si>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</si>
  <si>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</si>
  <si>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</si>
  <si>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</si>
  <si>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</si>
  <si>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</si>
  <si>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</si>
  <si>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</si>
  <si>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</si>
  <si>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</si>
  <si>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</si>
  <si>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</si>
  <si>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</si>
  <si>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</si>
  <si>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</si>
  <si>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</si>
  <si>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</si>
  <si>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</si>
  <si>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</si>
  <si>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</si>
  <si>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</si>
  <si>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</si>
  <si>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</si>
  <si>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</si>
  <si>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</si>
  <si>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</si>
  <si>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</si>
  <si>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</si>
  <si>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</si>
  <si>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</si>
  <si>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</si>
  <si>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</si>
  <si>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</si>
  <si>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</si>
  <si>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</si>
  <si>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</si>
  <si>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</si>
  <si>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</si>
  <si>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</si>
  <si>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</si>
  <si>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</si>
  <si>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</si>
  <si>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</si>
  <si>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</si>
  <si>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</si>
  <si>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</si>
  <si>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</si>
  <si>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</si>
  <si>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</si>
  <si>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</si>
  <si>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</si>
  <si>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</si>
  <si>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</si>
  <si>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</si>
  <si>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</si>
  <si>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</si>
  <si>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</si>
  <si>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</si>
  <si>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</si>
  <si>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</si>
  <si>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</si>
  <si>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</si>
  <si>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</si>
  <si>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</si>
  <si>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</si>
  <si>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</si>
  <si>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</si>
  <si>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</si>
  <si>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</si>
  <si>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</si>
  <si>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</si>
  <si>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</si>
  <si>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</si>
  <si>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</si>
  <si>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</si>
  <si>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</si>
  <si>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</si>
  <si>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</si>
  <si>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</si>
  <si>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</si>
  <si>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</si>
  <si>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</si>
  <si>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</si>
  <si>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</si>
  <si>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</si>
  <si>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</si>
  <si>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</si>
  <si>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</si>
  <si>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</si>
  <si>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</si>
  <si>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</si>
  <si>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</si>
  <si>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</si>
  <si>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</si>
  <si>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</si>
  <si>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</si>
  <si>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</si>
  <si>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</si>
  <si>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</si>
  <si>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</si>
  <si>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</si>
  <si>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</si>
  <si>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</si>
  <si>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</si>
  <si>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</si>
  <si>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</si>
  <si>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</si>
  <si>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</si>
  <si>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</si>
  <si>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</si>
  <si>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</si>
  <si>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</si>
  <si>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</si>
  <si>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</si>
  <si>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</si>
  <si>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</si>
  <si>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</si>
  <si>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</si>
  <si>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</si>
  <si>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</si>
  <si>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</si>
  <si>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</si>
  <si>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</si>
  <si>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</si>
  <si>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</si>
  <si>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</si>
  <si>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</si>
  <si>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</si>
  <si>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</si>
  <si>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</si>
  <si>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</si>
  <si>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</si>
  <si>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</si>
  <si>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</si>
  <si>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</si>
  <si>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</si>
  <si>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</si>
  <si>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</si>
  <si>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</si>
  <si>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</si>
  <si>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</si>
  <si>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</si>
  <si>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</si>
  <si>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</si>
  <si>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</si>
  <si>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</si>
  <si>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</si>
  <si>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</si>
  <si>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</si>
  <si>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</si>
  <si>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</si>
  <si>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</si>
  <si>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</si>
  <si>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</si>
  <si>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</si>
  <si>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</si>
  <si>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</si>
  <si>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</si>
  <si>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</si>
  <si>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</si>
  <si>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</si>
  <si>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</si>
  <si>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</si>
  <si>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</si>
  <si>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</si>
  <si>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</si>
  <si>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</si>
  <si>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</si>
  <si>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</si>
  <si>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</si>
  <si>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</si>
  <si>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</si>
  <si>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</si>
  <si>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</si>
  <si>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</si>
  <si>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</si>
  <si>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</si>
  <si>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</si>
  <si>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</si>
  <si>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</si>
  <si>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</si>
  <si>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</si>
  <si>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</si>
  <si>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</si>
  <si>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</si>
  <si>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</si>
  <si>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</si>
  <si>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</si>
  <si>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</si>
  <si>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</si>
  <si>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</si>
  <si>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</si>
  <si>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</si>
  <si>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</si>
  <si>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</si>
  <si>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</si>
  <si>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</si>
  <si>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</si>
  <si>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</si>
  <si>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</si>
  <si>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</si>
  <si>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</si>
  <si>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</si>
  <si>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</si>
  <si>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</si>
  <si>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</si>
  <si>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</si>
  <si>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</si>
  <si>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</si>
  <si>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</si>
  <si>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</si>
  <si>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</si>
  <si>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</si>
  <si>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</si>
  <si>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</si>
  <si>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</si>
  <si>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</si>
  <si>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</si>
  <si>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</si>
  <si>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</si>
  <si>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</si>
  <si>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</si>
  <si>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</si>
  <si>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</si>
  <si>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</si>
  <si>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</si>
  <si>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</si>
  <si>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</si>
  <si>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</si>
  <si>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</si>
  <si>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</si>
  <si>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</si>
  <si>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</si>
  <si>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</si>
  <si>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</si>
  <si>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</si>
  <si>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</si>
  <si>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</si>
  <si>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</si>
  <si>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</si>
  <si>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</si>
  <si>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</si>
  <si>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</si>
  <si>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</si>
  <si>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</si>
  <si>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</si>
  <si>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</si>
  <si>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</si>
  <si>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</si>
  <si>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</si>
  <si>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</si>
  <si>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</si>
  <si>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</si>
  <si>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</si>
  <si>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</si>
  <si>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</si>
  <si>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</si>
  <si>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</si>
  <si>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</si>
  <si>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</si>
  <si>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</si>
  <si>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</si>
  <si>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</si>
  <si>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</si>
  <si>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</si>
  <si>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</si>
  <si>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</si>
  <si>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</si>
  <si>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</si>
  <si>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</si>
  <si>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</si>
  <si>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</si>
  <si>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</si>
  <si>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</si>
  <si>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</si>
  <si>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</si>
  <si>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</si>
  <si>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</si>
  <si>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</si>
  <si>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</si>
  <si>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</si>
  <si>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</si>
  <si>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</si>
  <si>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</si>
  <si>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</si>
  <si>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</si>
  <si>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</si>
  <si>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</si>
  <si>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</si>
  <si>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</si>
  <si>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</si>
  <si>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</si>
  <si>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</si>
  <si>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</si>
  <si>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</si>
  <si>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</si>
  <si>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</si>
  <si>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</si>
  <si>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</si>
  <si>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</si>
  <si>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</si>
  <si>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</si>
  <si>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</si>
  <si>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</si>
  <si>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</si>
  <si>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</si>
  <si>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</si>
  <si>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</si>
  <si>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</si>
  <si>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</si>
  <si>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</si>
  <si>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</si>
  <si>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</si>
  <si>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</si>
  <si>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</si>
  <si>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</si>
  <si>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</si>
  <si>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</si>
  <si>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</si>
  <si>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</si>
  <si>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</si>
  <si>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</si>
  <si>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</si>
  <si>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</si>
  <si>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</si>
  <si>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</si>
  <si>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</si>
  <si>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</si>
  <si>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</si>
  <si>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</si>
  <si>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</si>
  <si>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</si>
  <si>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</si>
  <si>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</si>
  <si>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</si>
  <si>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</si>
  <si>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</si>
  <si>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</si>
  <si>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</si>
  <si>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</si>
  <si>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</si>
  <si>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</si>
  <si>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</si>
  <si>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</si>
  <si>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</si>
  <si>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</si>
  <si>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</si>
  <si>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</si>
  <si>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</si>
  <si>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</si>
  <si>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</si>
  <si>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</si>
  <si>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</si>
  <si>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</si>
  <si>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</si>
  <si>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</si>
  <si>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</si>
  <si>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</si>
  <si>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</si>
  <si>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</si>
  <si>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</si>
  <si>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</si>
  <si>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</si>
  <si>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</si>
  <si>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</si>
  <si>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</si>
  <si>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</si>
  <si>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</si>
  <si>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</si>
  <si>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</si>
  <si>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</si>
  <si>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</si>
  <si>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</si>
  <si>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</si>
  <si>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</si>
  <si>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</si>
  <si>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</si>
  <si>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</si>
  <si>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</si>
  <si>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</si>
  <si>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</si>
  <si>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</si>
  <si>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</si>
  <si>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</si>
  <si>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</si>
  <si>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</si>
  <si>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</si>
  <si>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</si>
  <si>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</si>
  <si>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</si>
  <si>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</si>
  <si>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</si>
  <si>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</si>
  <si>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</si>
  <si>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</si>
  <si>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</si>
  <si>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</si>
  <si>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</si>
  <si>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</si>
  <si>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</si>
  <si>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</si>
  <si>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</si>
  <si>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</si>
  <si>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</si>
  <si>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</si>
  <si>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</si>
  <si>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</si>
  <si>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</si>
  <si>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</si>
  <si>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</si>
  <si>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</si>
  <si>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</si>
  <si>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</si>
  <si>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</si>
  <si>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</si>
  <si>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</si>
  <si>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</si>
  <si>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</si>
  <si>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</si>
  <si>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</si>
  <si>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</si>
  <si>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</si>
  <si>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</si>
  <si>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</si>
  <si>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</si>
  <si>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</si>
  <si>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</si>
  <si>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</si>
  <si>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</si>
  <si>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</si>
  <si>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</si>
  <si>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</si>
  <si>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</si>
  <si>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</si>
  <si>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</si>
  <si>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</si>
  <si>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</si>
  <si>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</si>
  <si>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</si>
  <si>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</si>
  <si>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</si>
  <si>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</si>
  <si>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</si>
  <si>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</si>
  <si>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</si>
  <si>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</si>
  <si>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</si>
  <si>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</si>
  <si>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</si>
  <si>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</si>
  <si>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</si>
  <si>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</si>
  <si>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</si>
  <si>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</si>
  <si>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</si>
  <si>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</si>
  <si>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</si>
  <si>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</si>
  <si>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</si>
  <si>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</si>
  <si>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</si>
  <si>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</si>
  <si>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</si>
  <si>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</si>
  <si>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</si>
  <si>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</si>
  <si>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</si>
  <si>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</si>
  <si>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</si>
  <si>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</si>
  <si>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</si>
  <si>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</si>
  <si>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</si>
  <si>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</si>
  <si>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</si>
  <si>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</si>
  <si>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</si>
  <si>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</si>
  <si>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</si>
  <si>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</si>
  <si>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</si>
  <si>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</si>
  <si>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</si>
  <si>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</si>
  <si>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</si>
  <si>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</si>
  <si>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</si>
  <si>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</si>
  <si>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</si>
  <si>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</si>
  <si>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</si>
  <si>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</si>
  <si>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</si>
  <si>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</si>
  <si>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</si>
  <si>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</si>
  <si>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</si>
  <si>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</si>
  <si>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</si>
  <si>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</si>
  <si>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</si>
  <si>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</si>
  <si>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</si>
  <si>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</si>
  <si>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</si>
  <si>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</si>
  <si>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</si>
  <si>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</si>
  <si>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</si>
  <si>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</si>
  <si>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</si>
  <si>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</si>
  <si>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</si>
  <si>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</si>
  <si>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</si>
  <si>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</si>
  <si>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</si>
  <si>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</si>
  <si>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</si>
  <si>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</si>
  <si>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</si>
  <si>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</si>
  <si>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</si>
  <si>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</si>
  <si>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</si>
  <si>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</si>
  <si>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</si>
  <si>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</si>
  <si>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</si>
  <si>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</si>
  <si>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</si>
  <si>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</si>
  <si>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</si>
  <si>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</si>
  <si>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</si>
  <si>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</si>
  <si>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</si>
  <si>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</si>
  <si>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</si>
  <si>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</si>
  <si>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</si>
  <si>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</si>
  <si>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</si>
  <si>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</si>
  <si>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</si>
  <si>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</si>
  <si>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</si>
  <si>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</si>
  <si>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</si>
  <si>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</si>
  <si>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</si>
  <si>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</si>
  <si>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</si>
  <si>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</si>
  <si>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</si>
  <si>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</si>
  <si>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</si>
  <si>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</si>
  <si>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</si>
  <si>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</si>
  <si>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</si>
  <si>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</si>
  <si>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</si>
  <si>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</si>
  <si>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</si>
  <si>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</si>
  <si>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</si>
  <si>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</si>
  <si>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</si>
  <si>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</si>
  <si>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</si>
  <si>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</si>
  <si>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</si>
  <si>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</si>
  <si>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</si>
  <si>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</si>
  <si>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</si>
  <si>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</si>
  <si>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</si>
  <si>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</si>
  <si>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</si>
  <si>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</si>
  <si>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</si>
  <si>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</si>
  <si>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</si>
  <si>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</si>
  <si>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</si>
  <si>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</si>
  <si>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</si>
  <si>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</si>
  <si>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</si>
  <si>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</si>
  <si>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</si>
  <si>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</si>
  <si>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</si>
  <si>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</si>
  <si>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</si>
  <si>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</si>
  <si>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</si>
  <si>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</si>
  <si>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</si>
  <si>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</si>
  <si>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</si>
  <si>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</si>
  <si>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</si>
  <si>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</si>
  <si>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</si>
  <si>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</si>
  <si>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</si>
  <si>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</si>
  <si>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</si>
  <si>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</si>
  <si>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</si>
  <si>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</si>
  <si>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</si>
  <si>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</si>
  <si>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</si>
  <si>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</si>
  <si>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</si>
  <si>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</si>
  <si>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</si>
  <si>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</si>
  <si>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</si>
  <si>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</si>
  <si>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</si>
  <si>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</si>
  <si>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</si>
  <si>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</si>
  <si>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</si>
  <si>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</si>
  <si>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</si>
  <si>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</si>
  <si>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</si>
  <si>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</si>
  <si>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</si>
  <si>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</si>
  <si>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</si>
  <si>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</si>
  <si>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</si>
  <si>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</si>
  <si>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</si>
  <si>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</si>
  <si>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</si>
  <si>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</si>
  <si>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</si>
  <si>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</si>
  <si>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</si>
  <si>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</si>
  <si>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</si>
  <si>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</si>
  <si>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</si>
  <si>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</si>
  <si>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</si>
  <si>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</si>
  <si>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</si>
  <si>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</si>
  <si>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</si>
  <si>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</si>
  <si>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</si>
  <si>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</si>
  <si>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</si>
  <si>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</si>
  <si>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</si>
  <si>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</si>
  <si>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</si>
  <si>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</si>
  <si>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</si>
  <si>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</si>
  <si>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</si>
  <si>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</si>
  <si>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</si>
  <si>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</si>
  <si>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</si>
  <si>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</si>
  <si>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</si>
  <si>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</si>
  <si>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</si>
  <si>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</si>
  <si>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</si>
  <si>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</si>
  <si>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</si>
  <si>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</si>
  <si>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</si>
  <si>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</si>
  <si>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</si>
  <si>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</si>
  <si>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</si>
  <si>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</si>
  <si>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</si>
  <si>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</si>
  <si>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</si>
  <si>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</si>
  <si>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</si>
  <si>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</si>
  <si>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</si>
  <si>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</si>
  <si>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</si>
  <si>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</si>
  <si>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</si>
  <si>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</si>
  <si>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</si>
  <si>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</si>
  <si>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</si>
  <si>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</si>
  <si>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</si>
  <si>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</si>
  <si>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</si>
  <si>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</si>
  <si>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</si>
  <si>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</si>
  <si>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</si>
  <si>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</si>
  <si>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</si>
  <si>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</si>
  <si>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</si>
  <si>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</si>
  <si>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</si>
  <si>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</si>
  <si>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</si>
  <si>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</si>
  <si>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</si>
  <si>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</si>
  <si>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</si>
  <si>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</si>
  <si>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</si>
  <si>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</si>
  <si>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</si>
  <si>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</si>
  <si>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</si>
  <si>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</si>
  <si>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</si>
  <si>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</si>
  <si>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</si>
  <si>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</si>
  <si>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</si>
  <si>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</si>
  <si>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</si>
  <si>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</si>
  <si>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</si>
  <si>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</si>
  <si>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</si>
  <si>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</si>
  <si>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</si>
  <si>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</si>
  <si>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</si>
  <si>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</si>
  <si>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</si>
  <si>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</si>
  <si>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</si>
  <si>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</si>
  <si>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</si>
  <si>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</si>
  <si>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</si>
  <si>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</si>
  <si>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</si>
  <si>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</si>
  <si>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</si>
  <si>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</si>
  <si>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</si>
  <si>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</si>
  <si>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</si>
  <si>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</si>
  <si>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</si>
  <si>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</si>
  <si>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</si>
  <si>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</si>
  <si>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</si>
  <si>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</si>
  <si>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</si>
  <si>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</si>
  <si>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</si>
  <si>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</si>
  <si>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</si>
  <si>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</si>
  <si>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</si>
  <si>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</si>
  <si>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</si>
  <si>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</si>
  <si>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</si>
  <si>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</si>
  <si>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</si>
  <si>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</si>
  <si>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</si>
  <si>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</si>
  <si>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</si>
  <si>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</si>
  <si>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</si>
  <si>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</si>
  <si>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</si>
  <si>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</si>
  <si>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</si>
  <si>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</si>
  <si>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</si>
  <si>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</si>
  <si>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</si>
  <si>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</si>
  <si>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</si>
  <si>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</si>
  <si>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</si>
  <si>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</si>
  <si>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</si>
  <si>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</si>
  <si>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</si>
  <si>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</si>
  <si>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</si>
  <si>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</si>
  <si>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</si>
  <si>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</si>
  <si>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</si>
  <si>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</si>
  <si>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</si>
  <si>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</si>
  <si>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</si>
  <si>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</si>
  <si>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</si>
  <si>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</si>
  <si>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</si>
  <si>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</si>
  <si>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</si>
  <si>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</si>
  <si>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</si>
  <si>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</si>
  <si>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</si>
  <si>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</si>
  <si>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</si>
  <si>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</si>
  <si>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</si>
  <si>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</si>
  <si>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</si>
  <si>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</si>
  <si>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</si>
  <si>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</si>
  <si>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</si>
  <si>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</si>
  <si>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</si>
  <si>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</si>
  <si>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</si>
  <si>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</si>
  <si>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</si>
  <si>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</si>
  <si>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</si>
  <si>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</si>
  <si>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</si>
  <si>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</si>
  <si>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</si>
  <si>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</si>
  <si>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</si>
  <si>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</si>
  <si>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</si>
  <si>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</si>
  <si>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</si>
  <si>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</si>
  <si>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</si>
  <si>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</si>
  <si>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</si>
  <si>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</si>
  <si>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</si>
  <si>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</si>
  <si>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</si>
  <si>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</si>
  <si>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</si>
  <si>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</si>
  <si>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</si>
  <si>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</si>
  <si>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</si>
  <si>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</si>
  <si>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</si>
  <si>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</si>
  <si>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</si>
  <si>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</si>
  <si>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</si>
  <si>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</si>
  <si>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</si>
  <si>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</si>
  <si>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</si>
  <si>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</si>
  <si>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</si>
  <si>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</si>
  <si>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</si>
  <si>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</si>
  <si>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</si>
  <si>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</si>
  <si>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</si>
  <si>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</si>
  <si>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</si>
  <si>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</si>
  <si>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</si>
  <si>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</si>
  <si>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</si>
  <si>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</si>
  <si>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</si>
  <si>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</si>
  <si>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</si>
  <si>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</si>
  <si>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</si>
  <si>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</si>
  <si>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</si>
  <si>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</si>
  <si>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</si>
  <si>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</si>
  <si>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</si>
  <si>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</si>
  <si>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</si>
  <si>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</si>
  <si>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</si>
  <si>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</si>
  <si>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</si>
  <si>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</si>
  <si>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</si>
  <si>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</si>
  <si>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</si>
  <si>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</si>
  <si>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</si>
  <si>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</si>
  <si>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</si>
  <si>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</si>
  <si>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</si>
  <si>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</si>
  <si>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</si>
  <si>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</si>
  <si>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</si>
  <si>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</si>
  <si>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</si>
  <si>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</si>
  <si>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</si>
  <si>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</si>
  <si>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</si>
  <si>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</si>
  <si>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</si>
  <si>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</si>
  <si>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</si>
  <si>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</si>
  <si>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</si>
  <si>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</si>
  <si>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</si>
  <si>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</si>
  <si>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</si>
  <si>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</si>
  <si>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</si>
  <si>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</si>
  <si>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</si>
  <si>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</si>
  <si>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</si>
  <si>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</si>
  <si>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</si>
  <si>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</si>
  <si>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</si>
  <si>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</si>
  <si>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</si>
  <si>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</si>
  <si>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</si>
  <si>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</si>
  <si>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</si>
  <si>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</si>
  <si>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</si>
  <si>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</si>
  <si>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</si>
  <si>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</si>
  <si>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</si>
  <si>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</si>
  <si>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</si>
  <si>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</si>
  <si>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</si>
  <si>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</si>
  <si>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</si>
  <si>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</si>
  <si>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</si>
  <si>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</si>
  <si>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</si>
  <si>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</si>
  <si>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</si>
  <si>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</si>
  <si>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</si>
  <si>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</si>
  <si>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</si>
  <si>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</si>
  <si>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</si>
  <si>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</si>
  <si>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</si>
  <si>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</si>
  <si>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</si>
  <si>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</si>
  <si>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</si>
  <si>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</si>
  <si>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</si>
  <si>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</si>
  <si>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</si>
  <si>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</si>
  <si>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</si>
  <si>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</si>
  <si>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</si>
  <si>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</si>
  <si>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</si>
  <si>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</si>
  <si>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</si>
  <si>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</si>
  <si>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</si>
  <si>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</si>
  <si>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</si>
  <si>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</si>
  <si>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</si>
  <si>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</si>
  <si>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</si>
  <si>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</si>
  <si>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</si>
  <si>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</si>
  <si>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</si>
  <si>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</si>
  <si>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</si>
  <si>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</si>
  <si>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</si>
  <si>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</si>
  <si>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</si>
  <si>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</si>
  <si>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</si>
  <si>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</si>
  <si>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</si>
  <si>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</si>
  <si>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</si>
  <si>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</si>
  <si>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</si>
  <si>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</si>
  <si>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</si>
  <si>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</si>
  <si>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</si>
  <si>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</si>
  <si>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</si>
  <si>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</si>
  <si>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</si>
  <si>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</si>
  <si>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</si>
  <si>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</si>
  <si>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</si>
  <si>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</si>
  <si>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</si>
  <si>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</si>
  <si>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</si>
  <si>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</si>
  <si>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</si>
  <si>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</si>
  <si>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</si>
  <si>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</si>
  <si>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</si>
  <si>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</si>
  <si>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</si>
  <si>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</si>
  <si>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</si>
  <si>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</si>
  <si>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</si>
  <si>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</si>
  <si>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</si>
  <si>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</si>
  <si>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</si>
  <si>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</si>
  <si>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</si>
  <si>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</si>
  <si>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</si>
  <si>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</si>
  <si>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</si>
  <si>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</si>
  <si>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</si>
  <si>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</si>
  <si>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</si>
  <si>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</si>
  <si>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</si>
  <si>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</si>
  <si>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</si>
  <si>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</si>
  <si>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</si>
  <si>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</si>
  <si>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</si>
  <si>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</si>
  <si>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</si>
  <si>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</si>
  <si>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</si>
  <si>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</si>
  <si>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</si>
  <si>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</si>
  <si>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</si>
  <si>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</si>
  <si>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</si>
  <si>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</si>
  <si>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</si>
  <si>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</si>
  <si>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</si>
  <si>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</si>
  <si>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</si>
  <si>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</si>
  <si>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</si>
  <si>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</si>
  <si>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</si>
  <si>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</si>
  <si>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</si>
  <si>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</si>
  <si>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</si>
  <si>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</si>
  <si>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</si>
  <si>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</si>
  <si>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</si>
  <si>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</si>
  <si>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</si>
  <si>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</si>
  <si>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</si>
  <si>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</si>
  <si>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</si>
  <si>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</si>
  <si>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</si>
  <si>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</si>
  <si>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</si>
  <si>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</si>
  <si>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</si>
  <si>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</si>
  <si>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</si>
  <si>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</si>
  <si>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</si>
  <si>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</si>
  <si>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</si>
  <si>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</si>
  <si>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</si>
  <si>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</si>
  <si>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</si>
  <si>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</si>
  <si>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</si>
  <si>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</si>
  <si>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</si>
  <si>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</si>
  <si>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</si>
  <si>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</si>
  <si>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</si>
  <si>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</si>
  <si>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</si>
  <si>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</si>
  <si>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</si>
  <si>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</si>
  <si>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</si>
  <si>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</si>
  <si>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</si>
  <si>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</si>
  <si>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</si>
  <si>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</si>
  <si>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</si>
  <si>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</si>
  <si>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</si>
  <si>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</si>
  <si>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</si>
  <si>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</si>
  <si>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</si>
  <si>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</si>
  <si>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</si>
  <si>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</si>
  <si>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</si>
  <si>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</si>
  <si>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</si>
  <si>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</si>
  <si>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</si>
  <si>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</si>
  <si>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</si>
  <si>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</si>
  <si>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</si>
  <si>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</si>
  <si>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</si>
  <si>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</si>
  <si>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</si>
  <si>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</si>
  <si>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</si>
  <si>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</si>
  <si>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</si>
  <si>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</si>
  <si>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</si>
  <si>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</si>
  <si>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</si>
  <si>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</si>
  <si>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</si>
  <si>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</si>
  <si>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</si>
  <si>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</si>
  <si>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</si>
  <si>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</si>
  <si>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</si>
  <si>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</si>
  <si>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</si>
  <si>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</si>
  <si>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</si>
  <si>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</si>
  <si>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</si>
  <si>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</si>
  <si>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</si>
  <si>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</si>
  <si>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</si>
  <si>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</si>
  <si>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</si>
  <si>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</si>
  <si>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</si>
  <si>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</si>
  <si>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</si>
  <si>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</si>
  <si>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</si>
  <si>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</si>
  <si>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</si>
  <si>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</si>
  <si>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</si>
  <si>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</si>
  <si>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</si>
  <si>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</si>
  <si>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</si>
  <si>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</si>
  <si>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</si>
  <si>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</si>
  <si>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</si>
  <si>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</si>
  <si>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</si>
  <si>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</si>
  <si>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</si>
  <si>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</si>
  <si>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</si>
  <si>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</si>
  <si>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</si>
  <si>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</si>
  <si>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</si>
  <si>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</si>
  <si>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</si>
  <si>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</si>
  <si>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</si>
  <si>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</si>
  <si>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</si>
  <si>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</si>
  <si>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</si>
  <si>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</si>
  <si>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</si>
  <si>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</si>
  <si>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</si>
  <si>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</si>
  <si>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</si>
  <si>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</si>
  <si>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</si>
  <si>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</si>
  <si>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</si>
  <si>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</si>
  <si>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</si>
  <si>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</si>
  <si>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</si>
  <si>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</si>
  <si>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</si>
  <si>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</si>
  <si>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</si>
  <si>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</si>
  <si>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</si>
  <si>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</si>
  <si>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</si>
  <si>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</si>
  <si>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</si>
  <si>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</si>
  <si>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</si>
  <si>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</si>
  <si>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</si>
  <si>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</si>
  <si>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</si>
  <si>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</si>
  <si>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</si>
  <si>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</si>
  <si>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</si>
  <si>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</si>
  <si>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</si>
  <si>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</si>
  <si>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</si>
  <si>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</si>
  <si>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</si>
  <si>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</si>
  <si>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</si>
  <si>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</si>
  <si>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</si>
  <si>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</si>
  <si>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</si>
  <si>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</si>
  <si>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</si>
  <si>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</si>
  <si>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</si>
  <si>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</si>
  <si>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</si>
  <si>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</si>
  <si>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</si>
  <si>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</si>
  <si>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</si>
  <si>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</si>
  <si>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</si>
  <si>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</si>
  <si>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</si>
  <si>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</si>
  <si>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</si>
  <si>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</si>
  <si>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</si>
  <si>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</si>
  <si>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</si>
  <si>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</si>
  <si>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</si>
  <si>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</si>
  <si>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</si>
  <si>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</si>
  <si>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</si>
  <si>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</si>
  <si>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</si>
  <si>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</si>
  <si>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</si>
  <si>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</si>
  <si>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</si>
  <si>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</si>
  <si>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</si>
  <si>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</si>
  <si>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</si>
  <si>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</si>
  <si>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</si>
  <si>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</si>
  <si>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</si>
  <si>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</si>
  <si>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</si>
  <si>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</si>
  <si>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</si>
  <si>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</si>
  <si>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</si>
  <si>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</si>
  <si>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</si>
  <si>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</si>
  <si>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</si>
  <si>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</si>
  <si>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</si>
  <si>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</si>
  <si>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</si>
  <si>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</si>
  <si>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</si>
  <si>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</si>
  <si>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</si>
  <si>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</si>
  <si>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</si>
  <si>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</si>
  <si>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</si>
  <si>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</si>
  <si>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</si>
  <si>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</si>
  <si>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</si>
  <si>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</si>
  <si>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</si>
  <si>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</si>
  <si>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</si>
  <si>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</si>
  <si>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</si>
  <si>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</si>
  <si>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</si>
  <si>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</si>
  <si>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</si>
  <si>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</si>
  <si>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</si>
  <si>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</si>
  <si>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</si>
  <si>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</si>
  <si>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</si>
  <si>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</si>
  <si>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</si>
  <si>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</si>
  <si>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</si>
  <si>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</si>
  <si>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</si>
  <si>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</si>
  <si>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</si>
  <si>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</si>
  <si>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</si>
  <si>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</si>
  <si>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</si>
  <si>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</si>
  <si>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</si>
  <si>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</si>
  <si>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</si>
  <si>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</si>
  <si>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</si>
  <si>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</si>
  <si>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</si>
  <si>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</si>
  <si>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</si>
  <si>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</si>
  <si>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</si>
  <si>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</si>
  <si>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</si>
  <si>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</si>
  <si>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</si>
  <si>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</si>
  <si>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</si>
  <si>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</si>
  <si>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</si>
  <si>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</si>
  <si>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</si>
  <si>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</si>
  <si>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</si>
  <si>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</si>
  <si>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</si>
  <si>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</si>
  <si>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</si>
  <si>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</si>
  <si>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</si>
  <si>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</si>
  <si>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</si>
  <si>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</si>
  <si>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</si>
  <si>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</si>
  <si>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</si>
  <si>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</si>
  <si>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</si>
  <si>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</si>
  <si>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</si>
  <si>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</si>
  <si>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</si>
  <si>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</si>
  <si>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</si>
  <si>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</si>
  <si>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</si>
  <si>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</si>
  <si>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</si>
  <si>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</si>
  <si>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</si>
  <si>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</si>
  <si>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</si>
  <si>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</si>
  <si>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</si>
  <si>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</si>
  <si>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</si>
  <si>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</si>
  <si>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</si>
  <si>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</si>
  <si>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</si>
  <si>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</si>
  <si>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</si>
  <si>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</si>
  <si>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</si>
  <si>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</si>
  <si>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</si>
  <si>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</si>
  <si>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</si>
  <si>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</si>
  <si>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</si>
  <si>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</si>
  <si>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</si>
  <si>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</si>
  <si>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</si>
  <si>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</si>
  <si>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</si>
  <si>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</si>
  <si>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</si>
  <si>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</si>
  <si>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</si>
  <si>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</si>
  <si>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</si>
  <si>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</si>
  <si>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</si>
  <si>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</si>
  <si>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</si>
  <si>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</si>
  <si>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</si>
  <si>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</si>
  <si>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</si>
  <si>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</si>
  <si>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</si>
  <si>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</si>
  <si>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</si>
  <si>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</si>
  <si>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</si>
  <si>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</si>
  <si>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</si>
  <si>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</si>
  <si>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</si>
  <si>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</si>
  <si>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</si>
  <si>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</si>
  <si>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</si>
  <si>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</si>
  <si>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</si>
  <si>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</si>
  <si>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</si>
  <si>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</si>
  <si>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</si>
  <si>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</si>
  <si>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</si>
  <si>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</si>
  <si>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</si>
  <si>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</si>
  <si>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</si>
  <si>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</si>
  <si>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</si>
  <si>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</si>
  <si>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</si>
  <si>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</si>
  <si>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</si>
  <si>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</si>
  <si>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</si>
  <si>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</si>
  <si>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</si>
  <si>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</si>
  <si>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</si>
  <si>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</si>
  <si>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</si>
  <si>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</si>
  <si>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</si>
  <si>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</si>
  <si>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</si>
  <si>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</si>
  <si>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</si>
  <si>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</si>
  <si>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</si>
  <si>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</si>
  <si>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</si>
  <si>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</si>
  <si>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</si>
  <si>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</si>
  <si>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</si>
  <si>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</si>
  <si>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</si>
  <si>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</si>
  <si>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</si>
  <si>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</si>
  <si>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</si>
  <si>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</si>
  <si>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</si>
  <si>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</si>
  <si>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</si>
  <si>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</si>
  <si>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</si>
  <si>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</si>
  <si>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</si>
  <si>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</si>
  <si>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</si>
  <si>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</si>
  <si>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</si>
  <si>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</si>
  <si>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</si>
  <si>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</si>
  <si>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</si>
  <si>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</si>
  <si>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</si>
  <si>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</si>
  <si>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</si>
  <si>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</si>
  <si>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</si>
  <si>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</si>
  <si>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</si>
  <si>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</si>
  <si>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</si>
  <si>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</si>
  <si>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</si>
  <si>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</si>
  <si>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</si>
  <si>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</si>
  <si>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</si>
  <si>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</si>
  <si>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</si>
  <si>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</si>
  <si>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</si>
  <si>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</si>
  <si>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</si>
  <si>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</si>
  <si>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</si>
  <si>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</si>
  <si>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</si>
  <si>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</si>
  <si>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</si>
  <si>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</si>
  <si>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</si>
  <si>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</si>
  <si>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</si>
  <si>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</si>
  <si>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</si>
  <si>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</si>
  <si>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</si>
  <si>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</si>
  <si>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</si>
  <si>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</si>
  <si>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</si>
  <si>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</si>
  <si>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</si>
  <si>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</si>
  <si>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</si>
  <si>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</si>
  <si>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</si>
  <si>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</si>
  <si>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</si>
  <si>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</si>
  <si>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</si>
  <si>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</si>
  <si>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</si>
  <si>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</si>
  <si>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</si>
  <si>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</si>
  <si>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</si>
  <si>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</si>
  <si>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</si>
  <si>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</si>
  <si>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</si>
  <si>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</si>
  <si>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</si>
  <si>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</si>
  <si>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</si>
  <si>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</si>
  <si>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</si>
  <si>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</si>
  <si>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</si>
  <si>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</si>
  <si>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</si>
  <si>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</si>
  <si>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</si>
  <si>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</si>
  <si>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</si>
  <si>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</si>
  <si>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</si>
  <si>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</si>
  <si>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</si>
  <si>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</si>
  <si>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</si>
  <si>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</si>
  <si>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</si>
  <si>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</si>
  <si>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</si>
  <si>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</si>
  <si>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</si>
  <si>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</si>
  <si>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</si>
  <si>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</si>
  <si>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</si>
  <si>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</si>
  <si>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</si>
  <si>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</si>
  <si>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</si>
  <si>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</si>
  <si>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</si>
  <si>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</si>
  <si>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</si>
  <si>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</si>
  <si>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</si>
  <si>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</si>
  <si>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</si>
  <si>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</si>
  <si>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</si>
  <si>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</si>
  <si>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</si>
  <si>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</si>
  <si>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</si>
  <si>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</si>
  <si>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</si>
  <si>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</si>
  <si>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</si>
  <si>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</si>
  <si>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</si>
  <si>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</si>
  <si>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</si>
  <si>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</si>
  <si>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</si>
  <si>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</si>
  <si>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</si>
  <si>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</si>
  <si>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</si>
  <si>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</si>
  <si>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</si>
  <si>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</si>
  <si>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</si>
  <si>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</si>
  <si>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</si>
  <si>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</si>
  <si>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</si>
  <si>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</si>
  <si>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</si>
  <si>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</si>
  <si>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</si>
  <si>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</si>
  <si>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</si>
  <si>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</si>
  <si>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</si>
  <si>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</si>
  <si>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</si>
  <si>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</si>
  <si>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</si>
  <si>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</si>
  <si>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</si>
  <si>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</si>
  <si>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</si>
  <si>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</si>
  <si>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</si>
  <si>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</si>
  <si>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</si>
  <si>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</si>
  <si>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</si>
  <si>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</si>
  <si>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</si>
  <si>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</si>
  <si>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</si>
  <si>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</si>
  <si>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</si>
  <si>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</si>
  <si>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</si>
  <si>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</si>
  <si>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</si>
  <si>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</si>
  <si>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</si>
  <si>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</si>
  <si>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</si>
  <si>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</si>
  <si>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</si>
  <si>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</si>
  <si>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</si>
  <si>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</si>
  <si>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</si>
  <si>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</si>
  <si>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</si>
  <si>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</si>
  <si>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</si>
  <si>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</si>
  <si>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</si>
  <si>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</si>
  <si>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</si>
  <si>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</si>
  <si>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</si>
  <si>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</si>
  <si>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</si>
  <si>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</si>
  <si>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</si>
  <si>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</si>
  <si>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</si>
  <si>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</si>
  <si>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</si>
  <si>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</si>
  <si>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</si>
  <si>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</si>
  <si>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</si>
  <si>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</si>
  <si>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</si>
  <si>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</si>
  <si>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</si>
  <si>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</si>
  <si>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</si>
  <si>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</si>
  <si>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</si>
  <si>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</si>
  <si>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</si>
  <si>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</si>
  <si>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</si>
  <si>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</si>
  <si>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</si>
  <si>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</si>
  <si>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</si>
  <si>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</si>
  <si>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</si>
  <si>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</si>
  <si>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</si>
  <si>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</si>
  <si>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</si>
  <si>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</si>
  <si>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</si>
  <si>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</si>
  <si>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</si>
  <si>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</si>
  <si>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</si>
  <si>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</si>
  <si>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</si>
  <si>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</si>
  <si>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</si>
  <si>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</si>
  <si>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</si>
  <si>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</si>
  <si>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</si>
  <si>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</si>
  <si>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</si>
  <si>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</si>
  <si>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</si>
  <si>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</si>
  <si>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</si>
  <si>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</si>
  <si>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</si>
  <si>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</si>
  <si>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</si>
  <si>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</si>
  <si>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</si>
  <si>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</si>
  <si>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</si>
  <si>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</si>
  <si>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</si>
  <si>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</si>
  <si>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</si>
  <si>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</si>
  <si>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</si>
  <si>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</si>
  <si>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</si>
  <si>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</si>
  <si>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</si>
  <si>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</si>
  <si>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</si>
  <si>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</si>
  <si>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</si>
  <si>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</si>
  <si>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</si>
  <si>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</si>
  <si>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</si>
  <si>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</si>
  <si>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</si>
  <si>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</si>
  <si>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</si>
  <si>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</si>
  <si>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</si>
  <si>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</si>
  <si>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</si>
  <si>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</si>
  <si>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</si>
  <si>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</si>
  <si>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</si>
  <si>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</si>
  <si>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</si>
  <si>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</si>
  <si>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</si>
  <si>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</si>
  <si>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</si>
  <si>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</si>
  <si>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</si>
  <si>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</si>
  <si>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</si>
  <si>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</si>
  <si>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</si>
  <si>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</si>
  <si>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</si>
  <si>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</si>
  <si>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</si>
  <si>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</si>
  <si>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</si>
  <si>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</si>
  <si>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</si>
  <si>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</si>
  <si>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</si>
  <si>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</si>
  <si>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</si>
  <si>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</si>
  <si>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</si>
  <si>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</si>
  <si>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</si>
  <si>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</si>
  <si>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</si>
  <si>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</si>
  <si>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</si>
  <si>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</si>
  <si>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</si>
  <si>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</si>
  <si>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</si>
  <si>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</si>
  <si>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</si>
  <si>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</si>
  <si>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</si>
  <si>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</si>
  <si>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</si>
  <si>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</si>
  <si>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</si>
  <si>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</si>
  <si>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</si>
  <si>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</si>
  <si>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</si>
  <si>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</si>
  <si>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</si>
  <si>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</si>
  <si>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</si>
  <si>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</si>
  <si>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</si>
  <si>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</si>
  <si>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</si>
  <si>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</si>
  <si>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</si>
  <si>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</si>
  <si>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</si>
  <si>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</si>
  <si>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</si>
  <si>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</si>
  <si>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</si>
  <si>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</si>
  <si>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</si>
  <si>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</si>
  <si>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</si>
  <si>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</si>
  <si>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</si>
  <si>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</si>
  <si>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</si>
  <si>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</si>
  <si>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</si>
  <si>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</si>
  <si>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</si>
  <si>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</si>
  <si>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</si>
  <si>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</si>
  <si>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</si>
  <si>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</si>
  <si>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</si>
  <si>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</si>
  <si>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</si>
  <si>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</si>
  <si>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</si>
  <si>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</si>
  <si>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</si>
  <si>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</si>
  <si>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</si>
  <si>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</si>
  <si>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</si>
  <si>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</si>
  <si>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</si>
  <si>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</si>
  <si>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</si>
  <si>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</si>
  <si>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</si>
  <si>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</si>
  <si>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</si>
  <si>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</si>
  <si>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</si>
  <si>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</si>
  <si>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</si>
  <si>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</si>
  <si>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</si>
  <si>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</si>
  <si>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</si>
  <si>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</si>
  <si>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</si>
  <si>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</si>
  <si>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</si>
  <si>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</si>
  <si>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</si>
  <si>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</si>
  <si>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</si>
  <si>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</si>
  <si>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</si>
  <si>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</si>
  <si>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</si>
  <si>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</si>
  <si>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</si>
  <si>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</si>
  <si>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</si>
  <si>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</si>
  <si>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</si>
  <si>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</si>
  <si>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</si>
  <si>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</si>
  <si>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</si>
  <si>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</si>
  <si>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</si>
  <si>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</si>
  <si>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</si>
  <si>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</si>
  <si>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</si>
  <si>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</si>
  <si>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</si>
  <si>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</si>
  <si>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</si>
  <si>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</si>
  <si>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</si>
  <si>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</si>
  <si>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</si>
  <si>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</si>
  <si>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</si>
  <si>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</si>
  <si>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</si>
  <si>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</si>
  <si>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</si>
  <si>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</si>
  <si>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</si>
  <si>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</si>
  <si>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</si>
  <si>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</si>
  <si>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</si>
  <si>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</si>
  <si>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</si>
  <si>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</si>
  <si>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</si>
  <si>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</si>
  <si>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</si>
  <si>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</si>
  <si>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</si>
  <si>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</si>
  <si>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</si>
  <si>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</si>
  <si>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</si>
  <si>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</si>
  <si>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</si>
  <si>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</si>
  <si>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</si>
  <si>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</si>
  <si>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</si>
  <si>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</si>
  <si>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</si>
  <si>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</si>
  <si>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</si>
  <si>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</si>
  <si>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</si>
  <si>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</si>
  <si>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</si>
  <si>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</si>
  <si>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</si>
  <si>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</si>
  <si>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</si>
  <si>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</si>
  <si>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</si>
  <si>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</si>
  <si>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</si>
  <si>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</si>
  <si>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</si>
  <si>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</si>
  <si>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</si>
  <si>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</si>
  <si>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</si>
  <si>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</si>
  <si>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</si>
  <si>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</si>
  <si>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</si>
  <si>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</si>
  <si>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</si>
  <si>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</si>
  <si>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</si>
  <si>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</si>
  <si>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</si>
  <si>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</si>
  <si>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</si>
  <si>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</si>
  <si>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</si>
  <si>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</si>
  <si>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</si>
  <si>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</si>
  <si>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</si>
  <si>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</si>
  <si>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</si>
  <si>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</si>
  <si>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</si>
  <si>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</si>
  <si>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</si>
  <si>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</si>
  <si>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</si>
  <si>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</si>
  <si>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</si>
  <si>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</si>
  <si>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</si>
  <si>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</si>
  <si>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</si>
  <si>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</si>
  <si>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</si>
  <si>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</si>
  <si>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</si>
  <si>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</si>
  <si>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</si>
  <si>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</si>
  <si>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</si>
  <si>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</si>
  <si>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</si>
  <si>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</si>
  <si>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</si>
  <si>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</si>
  <si>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</si>
  <si>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</si>
  <si>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</si>
  <si>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</si>
  <si>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</si>
  <si>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</si>
  <si>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</si>
  <si>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</si>
  <si>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</si>
  <si>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</si>
  <si>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</si>
  <si>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</si>
  <si>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</si>
  <si>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</si>
  <si>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</si>
  <si>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</si>
  <si>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</si>
  <si>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</si>
  <si>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</si>
  <si>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</si>
  <si>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</si>
  <si>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</si>
  <si>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</si>
  <si>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</si>
  <si>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</si>
  <si>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</si>
  <si>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</si>
  <si>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</si>
  <si>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</si>
  <si>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</si>
  <si>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</si>
  <si>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</si>
  <si>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</si>
  <si>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</si>
  <si>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</si>
  <si>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</si>
  <si>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</si>
  <si>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</si>
  <si>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</si>
  <si>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</si>
  <si>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</si>
  <si>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</si>
  <si>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</si>
  <si>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</si>
  <si>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</si>
  <si>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</si>
  <si>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</si>
  <si>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</si>
  <si>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</si>
  <si>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</si>
  <si>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</si>
  <si>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</si>
  <si>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</si>
  <si>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</si>
  <si>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</si>
  <si>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</si>
  <si>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</si>
  <si>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</si>
  <si>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</si>
  <si>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</si>
  <si>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</si>
  <si>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</si>
  <si>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</si>
  <si>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</si>
  <si>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</si>
  <si>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</si>
  <si>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</si>
  <si>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</si>
  <si>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</si>
  <si>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</si>
  <si>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</si>
  <si>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</si>
  <si>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</si>
  <si>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</si>
  <si>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</si>
  <si>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</si>
  <si>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</si>
  <si>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</si>
  <si>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</si>
  <si>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</si>
  <si>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</si>
  <si>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</si>
  <si>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</si>
  <si>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</si>
  <si>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</si>
  <si>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</si>
  <si>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</si>
  <si>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</si>
  <si>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</si>
  <si>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</si>
  <si>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</si>
  <si>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</si>
  <si>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</si>
  <si>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</si>
  <si>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</si>
  <si>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</si>
  <si>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</si>
  <si>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</si>
  <si>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</si>
  <si>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</si>
  <si>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</si>
  <si>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</si>
  <si>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</si>
  <si>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</si>
  <si>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</si>
  <si>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</si>
  <si>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</si>
  <si>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</si>
  <si>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</si>
  <si>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</si>
  <si>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</si>
  <si>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</si>
  <si>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</si>
  <si>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</si>
  <si>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</si>
  <si>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</si>
  <si>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</si>
  <si>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</si>
  <si>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</si>
  <si>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</si>
  <si>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</si>
  <si>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</si>
  <si>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</si>
  <si>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</si>
  <si>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</si>
  <si>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</si>
  <si>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</si>
  <si>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</si>
  <si>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</si>
  <si>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</si>
  <si>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</si>
  <si>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</si>
  <si>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</si>
  <si>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</si>
  <si>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</si>
  <si>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</si>
  <si>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</si>
  <si>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</si>
  <si>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</si>
  <si>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</si>
  <si>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</si>
  <si>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</si>
  <si>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</si>
  <si>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</si>
  <si>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</si>
  <si>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</si>
  <si>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</si>
  <si>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</si>
  <si>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</si>
  <si>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</si>
  <si>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</si>
  <si>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</si>
  <si>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</si>
  <si>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</si>
  <si>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</si>
  <si>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</si>
  <si>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</si>
  <si>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</si>
  <si>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</si>
  <si>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</si>
  <si>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</si>
  <si>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</si>
  <si>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</si>
  <si>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</si>
  <si>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</si>
  <si>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</si>
  <si>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</si>
  <si>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</si>
  <si>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</si>
  <si>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</si>
  <si>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</si>
  <si>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</si>
  <si>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</si>
  <si>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</si>
  <si>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</si>
  <si>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</si>
  <si>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</si>
  <si>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</si>
  <si>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</si>
  <si>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</si>
  <si>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</si>
  <si>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</si>
  <si>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</si>
  <si>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</si>
  <si>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</si>
  <si>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</si>
  <si>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</si>
  <si>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</si>
  <si>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</si>
  <si>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</si>
  <si>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</si>
  <si>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</si>
  <si>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</si>
  <si>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</si>
  <si>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</si>
  <si>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</si>
  <si>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</si>
  <si>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</si>
  <si>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</si>
  <si>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</si>
  <si>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</si>
  <si>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</si>
  <si>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</si>
  <si>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</si>
  <si>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</si>
  <si>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</si>
  <si>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</si>
  <si>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</si>
  <si>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</si>
  <si>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</si>
  <si>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</si>
  <si>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</si>
  <si>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</si>
  <si>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</si>
  <si>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</si>
  <si>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</si>
  <si>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</si>
  <si>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</si>
  <si>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</si>
  <si>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</si>
  <si>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</si>
  <si>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</si>
  <si>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</si>
  <si>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</si>
  <si>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</si>
  <si>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</si>
  <si>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</si>
  <si>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</si>
  <si>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</si>
  <si>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</si>
  <si>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</si>
  <si>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</si>
  <si>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</si>
  <si>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</si>
  <si>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</si>
  <si>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</si>
  <si>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</si>
  <si>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</si>
  <si>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</si>
  <si>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</si>
  <si>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</si>
  <si>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</si>
  <si>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</si>
  <si>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</si>
  <si>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</si>
  <si>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</si>
  <si>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</si>
  <si>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</si>
  <si>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</si>
  <si>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</si>
  <si>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</si>
  <si>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</si>
  <si>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</si>
  <si>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</si>
  <si>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</si>
  <si>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</si>
  <si>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</si>
  <si>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</si>
  <si>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</si>
  <si>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</si>
  <si>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</si>
  <si>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</si>
  <si>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</si>
  <si>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</si>
  <si>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</si>
  <si>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</si>
  <si>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</si>
  <si>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</si>
  <si>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</si>
  <si>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</si>
  <si>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</si>
  <si>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</si>
  <si>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</si>
  <si>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</si>
  <si>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</si>
  <si>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</si>
  <si>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</si>
  <si>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</si>
  <si>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</si>
  <si>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</si>
  <si>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</si>
  <si>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</si>
  <si>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</si>
  <si>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</si>
  <si>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</si>
  <si>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</si>
  <si>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</si>
  <si>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</si>
  <si>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</si>
  <si>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</si>
  <si>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</si>
  <si>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</si>
  <si>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</si>
  <si>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</si>
  <si>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</si>
  <si>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</si>
  <si>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</si>
  <si>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</si>
  <si>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</si>
  <si>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</si>
  <si>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</si>
  <si>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</si>
  <si>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</si>
  <si>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</si>
  <si>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</si>
  <si>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</si>
  <si>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</si>
  <si>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</si>
  <si>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</si>
  <si>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</si>
  <si>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</si>
  <si>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</si>
  <si>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</si>
  <si>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</si>
  <si>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</si>
  <si>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</si>
  <si>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</si>
  <si>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</si>
  <si>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</si>
  <si>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</si>
  <si>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</si>
  <si>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</si>
  <si>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</si>
  <si>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</si>
  <si>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</si>
  <si>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</si>
  <si>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</si>
  <si>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</si>
  <si>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</si>
  <si>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</si>
  <si>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</si>
  <si>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</si>
  <si>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</si>
  <si>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</si>
  <si>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</si>
  <si>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</si>
  <si>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</si>
  <si>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</si>
  <si>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</si>
  <si>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</si>
  <si>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</si>
  <si>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</si>
  <si>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</si>
  <si>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</si>
  <si>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</si>
  <si>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</si>
  <si>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</si>
  <si>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</si>
  <si>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</si>
  <si>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</si>
  <si>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</si>
  <si>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</si>
  <si>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</si>
  <si>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</si>
  <si>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</si>
  <si>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</si>
  <si>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</si>
  <si>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</si>
  <si>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</si>
  <si>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</si>
  <si>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</si>
  <si>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</si>
  <si>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</si>
  <si>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</si>
  <si>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</si>
  <si>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</si>
  <si>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</si>
  <si>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</si>
  <si>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</si>
  <si>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</si>
  <si>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</si>
  <si>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</si>
  <si>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</si>
  <si>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</si>
  <si>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</si>
  <si>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</si>
  <si>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</si>
  <si>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</si>
  <si>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</si>
  <si>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</si>
  <si>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</si>
  <si>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</si>
  <si>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</si>
  <si>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</si>
  <si>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</si>
  <si>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</si>
  <si>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</si>
  <si>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</si>
  <si>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</si>
  <si>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</si>
  <si>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</si>
  <si>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</si>
  <si>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</si>
  <si>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</si>
  <si>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</si>
  <si>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</si>
  <si>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</si>
  <si>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</si>
  <si>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</si>
  <si>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</si>
  <si>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</si>
  <si>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</si>
  <si>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</si>
  <si>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</si>
  <si>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</si>
  <si>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</si>
  <si>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</si>
  <si>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</si>
  <si>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</si>
  <si>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</si>
  <si>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</si>
  <si>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</si>
  <si>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</si>
  <si>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</si>
  <si>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</si>
  <si>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</si>
  <si>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</si>
  <si>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</si>
  <si>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</si>
  <si>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</si>
  <si>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</si>
  <si>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</si>
  <si>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</si>
  <si>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</si>
  <si>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</si>
  <si>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</si>
  <si>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</si>
  <si>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</si>
  <si>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</si>
  <si>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</si>
  <si>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</si>
  <si>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</si>
  <si>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</si>
  <si>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</si>
  <si>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</si>
  <si>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</si>
  <si>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</si>
  <si>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</si>
  <si>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</si>
  <si>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</si>
  <si>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</si>
  <si>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</si>
  <si>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</si>
  <si>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</si>
  <si>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</si>
  <si>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</si>
  <si>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</si>
  <si>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</si>
  <si>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</si>
  <si>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</si>
  <si>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</si>
  <si>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</si>
  <si>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</si>
  <si>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</si>
  <si>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</si>
  <si>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</si>
  <si>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</si>
  <si>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</si>
  <si>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</si>
  <si>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</si>
  <si>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</si>
  <si>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</si>
  <si>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</si>
  <si>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</si>
  <si>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</si>
  <si>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</si>
  <si>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</si>
  <si>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</si>
  <si>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</si>
  <si>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</si>
  <si>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</si>
  <si>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</si>
  <si>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</si>
  <si>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</si>
  <si>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</si>
  <si>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</si>
  <si>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</si>
  <si>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</si>
  <si>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</si>
  <si>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</si>
  <si>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</si>
  <si>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</si>
  <si>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</si>
  <si>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</si>
  <si>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</si>
  <si>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</si>
  <si>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</si>
  <si>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</si>
  <si>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</si>
  <si>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</si>
  <si>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</si>
  <si>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</si>
  <si>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</si>
  <si>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</si>
  <si>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</si>
  <si>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</si>
  <si>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</si>
  <si>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</si>
  <si>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</si>
  <si>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</si>
  <si>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</si>
  <si>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</si>
  <si>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</si>
  <si>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</si>
  <si>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</si>
  <si>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</si>
  <si>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</si>
  <si>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</si>
  <si>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</si>
  <si>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</si>
  <si>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</si>
  <si>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</si>
  <si>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</si>
  <si>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</si>
  <si>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</si>
  <si>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</si>
  <si>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</si>
  <si>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</si>
  <si>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</si>
  <si>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</si>
  <si>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</si>
  <si>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</si>
  <si>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</si>
  <si>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</si>
  <si>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</si>
  <si>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</si>
  <si>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</si>
  <si>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</si>
  <si>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</si>
  <si>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</si>
  <si>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</si>
  <si>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</si>
  <si>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</si>
  <si>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</si>
  <si>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</si>
  <si>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</si>
  <si>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</si>
  <si>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</si>
  <si>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</si>
  <si>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</si>
  <si>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</si>
  <si>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</si>
  <si>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</si>
  <si>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</si>
  <si>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</si>
  <si>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</si>
  <si>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</si>
  <si>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</si>
  <si>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</si>
  <si>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</si>
  <si>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</si>
  <si>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</si>
  <si>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</si>
  <si>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</si>
  <si>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</si>
  <si>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</si>
  <si>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</si>
  <si>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</si>
  <si>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</si>
  <si>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</si>
  <si>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</si>
  <si>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</si>
  <si>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</si>
  <si>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</si>
  <si>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</si>
  <si>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</si>
  <si>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</si>
  <si>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</si>
  <si>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</si>
  <si>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</si>
  <si>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</si>
  <si>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</si>
  <si>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</si>
  <si>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</si>
  <si>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</si>
  <si>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</si>
  <si>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</si>
  <si>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</si>
  <si>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</si>
  <si>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</si>
  <si>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</si>
  <si>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</si>
  <si>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</si>
  <si>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</si>
  <si>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</si>
  <si>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</si>
  <si>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</si>
  <si>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</si>
  <si>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</si>
  <si>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</si>
  <si>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</si>
  <si>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</si>
  <si>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</si>
  <si>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</si>
  <si>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</si>
  <si>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</si>
  <si>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</si>
  <si>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</si>
  <si>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</si>
  <si>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</si>
  <si>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</si>
  <si>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</si>
  <si>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</si>
  <si>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</si>
  <si>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</si>
  <si>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</si>
  <si>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</si>
  <si>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</si>
  <si>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</si>
  <si>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</si>
  <si>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</si>
  <si>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</si>
  <si>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</si>
  <si>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</si>
  <si>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</si>
  <si>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</si>
  <si>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</si>
  <si>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</si>
  <si>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</si>
  <si>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</si>
  <si>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</si>
  <si>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</si>
  <si>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</si>
  <si>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</si>
  <si>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</si>
  <si>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</si>
  <si>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</si>
  <si>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</si>
  <si>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</si>
  <si>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</si>
  <si>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</si>
  <si>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</si>
  <si>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</si>
  <si>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</si>
  <si>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</si>
  <si>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</si>
  <si>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</si>
  <si>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</si>
  <si>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</si>
  <si>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</si>
  <si>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</si>
  <si>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</si>
  <si>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</si>
  <si>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</si>
  <si>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</si>
  <si>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</si>
  <si>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</si>
  <si>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</si>
  <si>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</si>
  <si>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</si>
  <si>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</si>
  <si>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</si>
  <si>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</si>
  <si>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</si>
  <si>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</si>
  <si>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</si>
  <si>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</si>
  <si>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</si>
  <si>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</si>
  <si>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</si>
  <si>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</si>
  <si>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</si>
  <si>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</si>
  <si>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</si>
  <si>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</si>
  <si>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</si>
  <si>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</si>
  <si>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</si>
  <si>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</si>
  <si>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</si>
  <si>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</si>
  <si>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</si>
  <si>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</si>
  <si>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</si>
  <si>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</si>
  <si>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</si>
  <si>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</si>
  <si>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</si>
  <si>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</si>
  <si>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</si>
  <si>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</si>
  <si>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</si>
  <si>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</si>
  <si>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</si>
  <si>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</si>
  <si>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</si>
  <si>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</si>
  <si>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</si>
  <si>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</si>
  <si>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</si>
  <si>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</si>
  <si>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</si>
  <si>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</si>
  <si>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</si>
  <si>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</si>
  <si>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</si>
  <si>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</si>
  <si>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</si>
  <si>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</si>
  <si>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</si>
  <si>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</si>
  <si>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</si>
  <si>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</si>
  <si>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</si>
  <si>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</si>
  <si>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</si>
  <si>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</si>
  <si>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</si>
  <si>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</si>
  <si>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</si>
  <si>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</si>
  <si>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</si>
  <si>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</si>
  <si>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</si>
  <si>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</si>
  <si>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</si>
  <si>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</si>
  <si>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</si>
  <si>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</si>
  <si>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</si>
  <si>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</si>
  <si>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</si>
  <si>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</si>
  <si>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</si>
  <si>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</si>
  <si>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</si>
  <si>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</si>
  <si>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</si>
  <si>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</si>
  <si>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</si>
  <si>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</si>
  <si>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</si>
  <si>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</si>
  <si>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</si>
  <si>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</si>
  <si>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</si>
  <si>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</si>
  <si>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</si>
  <si>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</si>
  <si>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</si>
  <si>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</si>
  <si>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</si>
  <si>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</si>
  <si>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</si>
  <si>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</si>
  <si>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</si>
  <si>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</si>
  <si>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</si>
  <si>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</si>
  <si>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</si>
  <si>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</si>
  <si>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</si>
  <si>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</si>
  <si>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</si>
  <si>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</si>
  <si>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</si>
  <si>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</si>
  <si>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</si>
  <si>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</si>
  <si>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</si>
  <si>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</si>
  <si>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</si>
  <si>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</si>
  <si>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</si>
  <si>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</si>
  <si>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</si>
  <si>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</si>
  <si>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</si>
  <si>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</si>
  <si>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</si>
  <si>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</si>
  <si>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</si>
  <si>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</si>
  <si>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</si>
  <si>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</si>
  <si>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</si>
  <si>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</si>
  <si>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</si>
  <si>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</si>
  <si>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</si>
  <si>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</si>
  <si>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</si>
  <si>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</si>
  <si>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</si>
  <si>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</si>
  <si>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</si>
  <si>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</si>
  <si>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</si>
  <si>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</si>
  <si>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</si>
  <si>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</si>
  <si>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</si>
  <si>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</si>
  <si>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</si>
  <si>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</si>
  <si>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</si>
  <si>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</si>
  <si>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</si>
  <si>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</si>
  <si>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</si>
  <si>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</si>
  <si>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</si>
  <si>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</si>
  <si>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</si>
  <si>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</si>
  <si>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</si>
  <si>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</si>
  <si>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</si>
  <si>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</si>
  <si>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</si>
  <si>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</si>
  <si>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</si>
  <si>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</si>
  <si>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</si>
  <si>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</si>
  <si>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</si>
  <si>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</si>
  <si>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</si>
  <si>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</si>
  <si>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</si>
  <si>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</si>
  <si>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</si>
  <si>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</si>
  <si>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</si>
  <si>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</si>
  <si>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</si>
  <si>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</si>
  <si>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</si>
  <si>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</si>
  <si>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</si>
  <si>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</si>
  <si>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</si>
  <si>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</si>
  <si>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</si>
  <si>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</si>
  <si>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</si>
  <si>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</si>
  <si>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</si>
  <si>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</si>
  <si>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</si>
  <si>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</si>
  <si>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</si>
  <si>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</si>
  <si>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</si>
  <si>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</si>
  <si>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</si>
  <si>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</si>
  <si>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</si>
  <si>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</si>
  <si>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</si>
  <si>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</si>
  <si>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</si>
  <si>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</si>
  <si>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</si>
  <si>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</si>
  <si>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</si>
  <si>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</si>
  <si>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</si>
  <si>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</si>
  <si>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</si>
  <si>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</si>
  <si>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</si>
  <si>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</si>
  <si>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</si>
  <si>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</si>
  <si>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</si>
  <si>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</si>
  <si>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</si>
  <si>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</si>
  <si>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</si>
  <si>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</si>
  <si>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</si>
  <si>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</si>
  <si>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</si>
  <si>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</si>
  <si>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</si>
  <si>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</si>
  <si>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</si>
  <si>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</si>
  <si>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</si>
  <si>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</si>
  <si>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</si>
  <si>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</si>
  <si>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</si>
  <si>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</si>
  <si>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</si>
  <si>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</si>
  <si>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</si>
  <si>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</si>
  <si>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</si>
  <si>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</si>
  <si>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</si>
  <si>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</si>
  <si>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</si>
  <si>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</si>
  <si>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</si>
  <si>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</si>
  <si>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</si>
  <si>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</si>
  <si>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</si>
  <si>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</si>
  <si>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</si>
  <si>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</si>
  <si>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</si>
  <si>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</si>
  <si>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</si>
  <si>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</si>
  <si>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</si>
  <si>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</si>
  <si>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</si>
  <si>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</si>
  <si>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</si>
  <si>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</si>
  <si>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</si>
  <si>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</si>
  <si>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</si>
  <si>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</si>
  <si>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</si>
  <si>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</si>
  <si>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</si>
  <si>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</si>
  <si>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</si>
  <si>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</si>
  <si>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</si>
  <si>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</si>
  <si>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</si>
  <si>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</si>
  <si>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</si>
  <si>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</si>
  <si>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</si>
  <si>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</si>
  <si>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</si>
  <si>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</si>
  <si>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</si>
  <si>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</si>
  <si>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</si>
  <si>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</si>
  <si>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</si>
  <si>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</si>
  <si>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</si>
  <si>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</si>
  <si>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</si>
  <si>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</si>
  <si>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</si>
  <si>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</si>
  <si>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</si>
  <si>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</si>
  <si>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</si>
  <si>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</si>
  <si>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</si>
  <si>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</si>
  <si>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</si>
  <si>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</si>
  <si>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</si>
  <si>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</si>
  <si>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</si>
  <si>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</si>
  <si>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</si>
  <si>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</si>
  <si>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</si>
  <si>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</si>
  <si>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</si>
  <si>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</si>
  <si>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</si>
  <si>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</si>
  <si>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</si>
  <si>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</si>
  <si>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</si>
  <si>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</si>
  <si>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</si>
  <si>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</si>
  <si>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</si>
  <si>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</si>
  <si>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</si>
  <si>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</si>
  <si>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</si>
  <si>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</si>
  <si>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</si>
  <si>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</si>
  <si>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</si>
  <si>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</si>
  <si>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</si>
  <si>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</si>
  <si>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</si>
  <si>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</si>
  <si>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</si>
  <si>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</si>
  <si>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</si>
  <si>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</si>
  <si>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</si>
  <si>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</si>
  <si>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</si>
  <si>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</si>
  <si>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</si>
  <si>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</si>
  <si>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</si>
  <si>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</si>
  <si>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</si>
  <si>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</si>
  <si>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</si>
  <si>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</si>
  <si>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</si>
  <si>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</si>
  <si>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</si>
  <si>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</si>
  <si>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</si>
  <si>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</si>
  <si>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</si>
  <si>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</si>
  <si>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</si>
  <si>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</si>
  <si>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</si>
  <si>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</si>
  <si>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</si>
  <si>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</si>
  <si>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</si>
  <si>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</si>
  <si>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</si>
  <si>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</si>
  <si>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</si>
  <si>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</si>
  <si>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</si>
  <si>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</si>
  <si>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</si>
  <si>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</si>
  <si>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</si>
  <si>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</si>
  <si>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</si>
  <si>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</si>
  <si>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</si>
  <si>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</si>
  <si>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</si>
  <si>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</si>
  <si>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</si>
  <si>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</si>
  <si>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</si>
  <si>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</si>
  <si>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</si>
  <si>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</si>
  <si>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</si>
  <si>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</si>
  <si>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</si>
  <si>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</si>
  <si>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</si>
  <si>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</si>
  <si>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</si>
  <si>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</si>
  <si>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</si>
  <si>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</si>
  <si>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</si>
  <si>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</si>
  <si>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</si>
  <si>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</si>
  <si>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</si>
  <si>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</si>
  <si>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</si>
  <si>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</si>
  <si>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</si>
  <si>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</si>
  <si>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</si>
  <si>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</si>
  <si>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</si>
  <si>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</si>
  <si>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</si>
  <si>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</si>
  <si>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</si>
  <si>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</si>
  <si>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</si>
  <si>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</si>
  <si>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</si>
  <si>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</si>
  <si>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</si>
  <si>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</si>
  <si>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</si>
  <si>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</si>
  <si>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</si>
  <si>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</si>
  <si>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</si>
  <si>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</si>
  <si>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</si>
  <si>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</si>
  <si>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</si>
  <si>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</si>
  <si>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</si>
  <si>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</si>
  <si>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</si>
  <si>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</si>
  <si>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</si>
  <si>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</si>
  <si>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</si>
  <si>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</si>
  <si>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</si>
  <si>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</si>
  <si>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</si>
  <si>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</si>
  <si>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</si>
  <si>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</si>
  <si>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</si>
  <si>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</si>
  <si>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</si>
  <si>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</si>
  <si>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</si>
  <si>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</si>
  <si>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</si>
  <si>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</si>
  <si>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</si>
  <si>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</si>
  <si>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</si>
  <si>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</si>
  <si>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</si>
  <si>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</si>
  <si>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</si>
  <si>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</si>
  <si>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</si>
  <si>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</si>
  <si>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</si>
  <si>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</si>
  <si>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</si>
  <si>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</si>
  <si>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</si>
  <si>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</si>
  <si>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</si>
  <si>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</si>
  <si>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</si>
  <si>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</si>
  <si>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</si>
  <si>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</si>
  <si>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</si>
  <si>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</si>
  <si>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</si>
  <si>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</si>
  <si>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</si>
  <si>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</si>
  <si>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</si>
  <si>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</si>
  <si>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</si>
  <si>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</si>
  <si>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</si>
  <si>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</si>
  <si>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</si>
  <si>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</si>
  <si>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</si>
  <si>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</si>
  <si>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</si>
  <si>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</si>
  <si>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</si>
  <si>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</si>
  <si>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</si>
  <si>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</si>
  <si>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</si>
  <si>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</si>
  <si>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</si>
  <si>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</si>
  <si>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</si>
  <si>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</si>
  <si>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</si>
  <si>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</si>
  <si>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</si>
  <si>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</si>
  <si>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</si>
  <si>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</si>
  <si>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</si>
  <si>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</si>
  <si>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</si>
  <si>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</si>
  <si>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</si>
  <si>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</si>
  <si>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</si>
  <si>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</si>
  <si>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</si>
  <si>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</si>
  <si>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</si>
  <si>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</si>
  <si>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</si>
  <si>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</si>
  <si>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</si>
  <si>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</si>
  <si>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</si>
  <si>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</si>
  <si>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</si>
  <si>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</si>
  <si>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</si>
  <si>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</si>
  <si>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</si>
  <si>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</si>
  <si>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</si>
  <si>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</si>
  <si>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</si>
  <si>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</si>
  <si>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</si>
  <si>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</si>
  <si>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</si>
  <si>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</si>
  <si>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</si>
  <si>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</si>
  <si>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</si>
  <si>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</si>
  <si>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</si>
  <si>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</si>
  <si>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</si>
  <si>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</si>
  <si>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</si>
  <si>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</si>
  <si>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</si>
  <si>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</si>
  <si>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</si>
  <si>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</si>
  <si>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</si>
  <si>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</si>
  <si>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</si>
  <si>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</si>
  <si>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</si>
  <si>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</si>
  <si>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</si>
  <si>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</si>
  <si>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</si>
  <si>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</si>
  <si>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</si>
  <si>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</si>
  <si>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</si>
  <si>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</si>
  <si>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</si>
  <si>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</si>
  <si>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</si>
  <si>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</si>
  <si>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</si>
  <si>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</si>
  <si>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</si>
  <si>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</si>
  <si>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</si>
  <si>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</si>
  <si>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</si>
  <si>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</si>
  <si>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</si>
  <si>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</si>
  <si>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</si>
  <si>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</si>
  <si>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</si>
  <si>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</si>
  <si>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</si>
  <si>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</si>
  <si>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</si>
  <si>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</si>
  <si>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</si>
  <si>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</si>
  <si>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</si>
  <si>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</si>
  <si>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</si>
  <si>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</si>
  <si>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</si>
  <si>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</si>
  <si>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</si>
  <si>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</si>
  <si>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</si>
  <si>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</si>
  <si>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</si>
  <si>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</si>
  <si>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</si>
  <si>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</si>
  <si>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</si>
  <si>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</si>
  <si>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</si>
  <si>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</si>
  <si>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</si>
  <si>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</si>
  <si>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</si>
  <si>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</si>
  <si>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</si>
  <si>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</si>
  <si>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</si>
  <si>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</si>
  <si>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</si>
  <si>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</si>
  <si>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</si>
  <si>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</si>
  <si>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</si>
  <si>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</si>
  <si>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</si>
  <si>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</si>
  <si>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</si>
  <si>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</si>
  <si>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</si>
  <si>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</si>
  <si>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</si>
  <si>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</si>
  <si>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</si>
  <si>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</si>
  <si>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</si>
  <si>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</si>
  <si>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</si>
  <si>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</si>
  <si>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</si>
  <si>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</si>
  <si>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</si>
  <si>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</si>
  <si>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</si>
  <si>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</si>
  <si>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</si>
  <si>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</si>
  <si>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</si>
  <si>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</si>
  <si>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</si>
  <si>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</si>
  <si>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</si>
  <si>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</si>
  <si>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</si>
  <si>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</si>
  <si>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</si>
  <si>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</si>
  <si>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</si>
  <si>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</si>
  <si>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</si>
  <si>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</si>
  <si>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</si>
  <si>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</si>
  <si>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</si>
  <si>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</si>
  <si>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</si>
  <si>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</si>
  <si>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</si>
  <si>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</si>
  <si>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</si>
  <si>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</si>
  <si>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</si>
  <si>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</si>
  <si>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</si>
  <si>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</si>
  <si>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</si>
  <si>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</si>
  <si>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</si>
  <si>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</si>
  <si>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</si>
  <si>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</si>
  <si>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</si>
  <si>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</si>
  <si>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</si>
  <si>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</si>
  <si>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</si>
  <si>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</si>
  <si>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</si>
  <si>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</si>
  <si>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</si>
  <si>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</si>
  <si>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</si>
  <si>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</si>
  <si>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</si>
  <si>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</si>
  <si>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</si>
  <si>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</si>
  <si>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</si>
  <si>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</si>
  <si>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</si>
  <si>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</si>
  <si>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</si>
  <si>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</si>
  <si>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</si>
  <si>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</si>
  <si>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</si>
  <si>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</si>
  <si>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</si>
  <si>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</si>
  <si>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</si>
  <si>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</si>
  <si>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</si>
  <si>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</si>
  <si>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</si>
  <si>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</si>
  <si>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</si>
  <si>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</si>
  <si>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</si>
  <si>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</si>
  <si>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</si>
  <si>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</si>
  <si>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</si>
  <si>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</si>
  <si>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</si>
  <si>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</si>
  <si>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</si>
  <si>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</si>
  <si>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</si>
  <si>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</si>
  <si>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</si>
  <si>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</si>
  <si>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</si>
  <si>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</si>
  <si>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</si>
  <si>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</si>
  <si>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</si>
  <si>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</si>
  <si>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</si>
  <si>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</si>
  <si>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</si>
  <si>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</si>
  <si>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</si>
  <si>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</si>
  <si>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</si>
  <si>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</si>
  <si>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</si>
  <si>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</si>
  <si>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</si>
  <si>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</si>
  <si>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</si>
  <si>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</si>
  <si>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</si>
  <si>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</si>
  <si>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</si>
  <si>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</si>
  <si>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</si>
  <si>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</si>
  <si>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</si>
  <si>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</si>
  <si>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</si>
  <si>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</si>
  <si>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</si>
  <si>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</si>
  <si>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</si>
  <si>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</si>
  <si>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</si>
  <si>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</si>
  <si>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</si>
  <si>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</si>
  <si>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</si>
  <si>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</si>
  <si>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</si>
  <si>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</si>
  <si>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</si>
  <si>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</si>
  <si>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</si>
  <si>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</si>
  <si>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</si>
  <si>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</si>
  <si>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</si>
  <si>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</si>
  <si>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</si>
  <si>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</si>
  <si>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</si>
  <si>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</si>
  <si>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</si>
  <si>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</si>
  <si>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</si>
  <si>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</si>
  <si>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</si>
  <si>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</si>
  <si>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</si>
  <si>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</si>
  <si>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</si>
  <si>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</si>
  <si>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</si>
  <si>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</si>
  <si>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</si>
  <si>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</si>
  <si>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</si>
  <si>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</si>
  <si>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</si>
  <si>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</si>
  <si>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</si>
  <si>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</si>
  <si>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</si>
  <si>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</si>
  <si>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</si>
  <si>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</si>
  <si>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</si>
  <si>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</si>
  <si>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</si>
  <si>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</si>
  <si>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</si>
  <si>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</si>
  <si>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</si>
  <si>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</si>
  <si>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</si>
  <si>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</si>
  <si>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</si>
  <si>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</si>
  <si>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</si>
  <si>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</si>
  <si>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</si>
  <si>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</si>
  <si>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</si>
  <si>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</si>
  <si>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</si>
  <si>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</si>
  <si>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</si>
  <si>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</si>
  <si>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</si>
  <si>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</si>
  <si>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</si>
  <si>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</si>
  <si>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</si>
  <si>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</si>
  <si>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</si>
  <si>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</si>
  <si>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</si>
  <si>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</si>
  <si>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</si>
  <si>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</si>
  <si>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</si>
  <si>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</si>
  <si>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</si>
  <si>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</si>
  <si>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</si>
  <si>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</si>
  <si>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</si>
  <si>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</si>
  <si>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</si>
  <si>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</si>
  <si>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</si>
  <si>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</si>
  <si>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</si>
  <si>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</si>
  <si>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</si>
  <si>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</si>
  <si>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</si>
  <si>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</si>
  <si>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</si>
  <si>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</si>
  <si>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</si>
  <si>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</si>
  <si>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</si>
  <si>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</si>
  <si>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</si>
  <si>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</si>
  <si>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</si>
  <si>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</si>
  <si>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</si>
  <si>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</si>
  <si>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</si>
  <si>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</si>
  <si>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</si>
  <si>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</si>
  <si>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</si>
  <si>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</si>
  <si>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</si>
  <si>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</si>
  <si>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</si>
  <si>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</si>
  <si>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</si>
  <si>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</si>
  <si>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</si>
  <si>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</si>
  <si>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</si>
  <si>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</si>
  <si>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</si>
  <si>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</si>
  <si>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</si>
  <si>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</si>
  <si>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</si>
  <si>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</si>
  <si>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</si>
  <si>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</si>
  <si>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</si>
  <si>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</si>
  <si>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</si>
  <si>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</si>
  <si>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</si>
  <si>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</si>
  <si>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</si>
  <si>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</si>
  <si>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</si>
  <si>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</si>
  <si>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</si>
  <si>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</si>
  <si>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</si>
  <si>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</si>
  <si>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</si>
  <si>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</si>
  <si>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</si>
  <si>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</si>
  <si>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</si>
  <si>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</si>
  <si>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</si>
  <si>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</si>
  <si>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</si>
  <si>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</si>
  <si>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</si>
  <si>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</si>
  <si>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</si>
  <si>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</si>
  <si>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</si>
  <si>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</si>
  <si>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</si>
  <si>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</si>
  <si>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</si>
  <si>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</si>
  <si>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</si>
  <si>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</si>
  <si>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</si>
  <si>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</si>
  <si>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</si>
  <si>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</si>
  <si>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</si>
  <si>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</si>
  <si>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</si>
  <si>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</si>
  <si>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</si>
  <si>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</si>
  <si>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</si>
  <si>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</si>
  <si>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</si>
  <si>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</si>
  <si>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</si>
  <si>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</si>
  <si>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</si>
  <si>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</si>
  <si>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</si>
  <si>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</si>
  <si>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</si>
  <si>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</si>
  <si>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</si>
  <si>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</si>
  <si>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</si>
  <si>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</si>
  <si>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</si>
  <si>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</si>
  <si>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</si>
  <si>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</si>
  <si>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</si>
  <si>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</si>
  <si>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</si>
  <si>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</si>
  <si>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</si>
  <si>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</si>
  <si>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</si>
  <si>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</si>
  <si>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</si>
  <si>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</si>
  <si>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</si>
  <si>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</si>
  <si>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</si>
  <si>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</si>
  <si>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</si>
  <si>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</si>
  <si>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</si>
  <si>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</si>
  <si>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</si>
  <si>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</si>
  <si>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</si>
  <si>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</si>
  <si>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</si>
  <si>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</si>
  <si>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</si>
  <si>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</si>
  <si>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</si>
  <si>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</si>
  <si>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</si>
  <si>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</si>
  <si>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</si>
  <si>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</si>
  <si>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</si>
  <si>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</si>
  <si>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</si>
  <si>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</si>
  <si>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</si>
  <si>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</si>
  <si>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</si>
  <si>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</si>
  <si>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</si>
  <si>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</si>
  <si>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</si>
  <si>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</si>
  <si>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</si>
  <si>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</si>
  <si>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</si>
  <si>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</si>
  <si>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</si>
  <si>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</si>
  <si>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</si>
  <si>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</si>
  <si>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</si>
  <si>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</si>
  <si>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</si>
  <si>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</si>
  <si>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</si>
  <si>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</si>
  <si>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</si>
  <si>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</si>
  <si>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</si>
  <si>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</si>
  <si>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</si>
  <si>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</si>
  <si>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</si>
  <si>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</si>
  <si>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</si>
  <si>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</si>
  <si>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</si>
  <si>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</si>
  <si>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</si>
  <si>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</si>
  <si>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</si>
  <si>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</si>
  <si>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</si>
  <si>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</si>
  <si>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</si>
  <si>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</si>
  <si>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</si>
  <si>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</si>
  <si>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</si>
  <si>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</si>
  <si>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</si>
  <si>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</si>
  <si>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</si>
  <si>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</si>
  <si>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</si>
  <si>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</si>
  <si>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</si>
  <si>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</si>
  <si>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</si>
  <si>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</si>
  <si>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</si>
  <si>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</si>
  <si>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</si>
  <si>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</si>
  <si>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</si>
  <si>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</si>
  <si>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</si>
  <si>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</si>
  <si>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</si>
  <si>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</si>
  <si>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</si>
  <si>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</si>
  <si>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</si>
  <si>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</si>
  <si>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</si>
  <si>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</si>
  <si>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</si>
  <si>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</si>
  <si>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</si>
  <si>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</si>
  <si>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</si>
  <si>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</si>
  <si>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</si>
  <si>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</si>
  <si>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</si>
  <si>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</si>
  <si>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</si>
  <si>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</si>
  <si>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</si>
  <si>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</si>
  <si>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</si>
  <si>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</si>
  <si>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</si>
  <si>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</si>
  <si>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</si>
  <si>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</si>
  <si>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</si>
  <si>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</si>
  <si>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</si>
  <si>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</si>
  <si>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</si>
  <si>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</si>
  <si>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</si>
  <si>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</si>
  <si>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</si>
  <si>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</si>
  <si>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</si>
  <si>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</si>
  <si>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</si>
  <si>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</si>
  <si>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</si>
  <si>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</si>
  <si>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</si>
  <si>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</si>
  <si>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</si>
  <si>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</si>
  <si>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</si>
  <si>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</si>
  <si>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</si>
  <si>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</si>
  <si>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</si>
  <si>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</si>
  <si>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</si>
  <si>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</si>
  <si>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</si>
  <si>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</si>
  <si>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</si>
  <si>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</si>
  <si>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</si>
  <si>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</si>
  <si>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</si>
  <si>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</si>
  <si>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</si>
  <si>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</si>
  <si>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</si>
  <si>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</si>
  <si>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</si>
  <si>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</si>
  <si>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</si>
  <si>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</si>
  <si>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</si>
  <si>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</si>
  <si>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</si>
  <si>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</si>
  <si>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</si>
  <si>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</si>
  <si>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</si>
  <si>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</si>
  <si>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</si>
  <si>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</si>
  <si>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</si>
  <si>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</si>
  <si>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</si>
  <si>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</si>
  <si>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</si>
  <si>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</si>
  <si>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</si>
  <si>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</si>
  <si>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</si>
  <si>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</si>
  <si>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</si>
  <si>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</si>
  <si>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</si>
  <si>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</si>
  <si>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</si>
  <si>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</si>
  <si>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</si>
  <si>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</si>
  <si>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</si>
  <si>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</si>
  <si>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</si>
  <si>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</si>
  <si>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</si>
  <si>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</si>
  <si>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</si>
  <si>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</si>
  <si>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</si>
  <si>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</si>
  <si>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</si>
  <si>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</si>
  <si>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</si>
  <si>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</si>
  <si>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</si>
  <si>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</si>
  <si>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</si>
  <si>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</si>
  <si>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</si>
  <si>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</si>
  <si>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</si>
  <si>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</si>
  <si>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</si>
  <si>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</si>
  <si>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</si>
  <si>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</si>
  <si>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</si>
  <si>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</si>
  <si>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</si>
  <si>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</si>
  <si>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</si>
  <si>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</si>
  <si>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</si>
  <si>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</si>
  <si>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</si>
  <si>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</si>
  <si>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</si>
  <si>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</si>
  <si>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</si>
  <si>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</si>
  <si>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</si>
  <si>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</si>
  <si>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</si>
  <si>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</si>
  <si>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</si>
  <si>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</si>
  <si>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</si>
  <si>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</si>
  <si>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</si>
  <si>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</si>
  <si>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</si>
  <si>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</si>
  <si>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</si>
  <si>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</si>
  <si>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</si>
  <si>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</si>
  <si>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</si>
  <si>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</si>
  <si>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</si>
  <si>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</si>
  <si>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</si>
  <si>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</si>
  <si>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</si>
  <si>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</si>
  <si>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</si>
  <si>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</si>
  <si>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</si>
  <si>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</si>
  <si>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</si>
  <si>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</si>
  <si>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</si>
  <si>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</si>
  <si>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</si>
  <si>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</si>
  <si>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</si>
  <si>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</si>
  <si>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</si>
  <si>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</si>
  <si>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</si>
  <si>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</si>
  <si>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</si>
  <si>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</si>
  <si>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</si>
  <si>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</si>
  <si>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</si>
  <si>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</si>
  <si>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</si>
  <si>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</si>
  <si>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</si>
  <si>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</si>
  <si>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</si>
  <si>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</si>
  <si>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</si>
  <si>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</si>
  <si>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</si>
  <si>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</si>
  <si>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</si>
  <si>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</si>
  <si>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</si>
  <si>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</si>
  <si>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</si>
  <si>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</si>
  <si>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</si>
  <si>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</si>
  <si>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</si>
  <si>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</si>
  <si>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</si>
  <si>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</si>
  <si>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</si>
  <si>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</si>
  <si>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</si>
  <si>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</si>
  <si>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</si>
  <si>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</si>
  <si>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</si>
  <si>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</si>
  <si>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</si>
  <si>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</si>
  <si>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</si>
  <si>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</si>
  <si>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</si>
  <si>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</si>
  <si>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</si>
  <si>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</si>
  <si>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</si>
  <si>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</si>
  <si>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</si>
  <si>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</si>
  <si>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</si>
  <si>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</si>
  <si>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</si>
  <si>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</si>
  <si>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</si>
  <si>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</si>
  <si>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</si>
  <si>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</si>
  <si>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</si>
  <si>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</si>
  <si>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</si>
  <si>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</si>
  <si>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</si>
  <si>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</si>
  <si>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</si>
  <si>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</si>
  <si>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</si>
  <si>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</si>
  <si>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</si>
  <si>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</si>
  <si>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</si>
  <si>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</si>
  <si>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</si>
  <si>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</si>
  <si>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</si>
  <si>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</si>
  <si>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</si>
  <si>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</si>
  <si>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</si>
  <si>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</si>
  <si>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</si>
  <si>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</si>
  <si>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</si>
  <si>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</si>
  <si>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</si>
  <si>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</si>
  <si>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</si>
  <si>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</si>
  <si>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</si>
  <si>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</si>
  <si>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</si>
  <si>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</si>
  <si>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</si>
  <si>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</si>
  <si>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</si>
  <si>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</si>
  <si>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</si>
  <si>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</si>
  <si>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</si>
  <si>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</si>
  <si>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</si>
  <si>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</si>
  <si>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</si>
  <si>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</si>
  <si>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</si>
  <si>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</si>
  <si>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</si>
  <si>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</si>
  <si>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</si>
  <si>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</si>
  <si>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</si>
  <si>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</si>
  <si>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</si>
  <si>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</si>
  <si>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</si>
  <si>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</si>
  <si>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</si>
  <si>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</si>
  <si>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</si>
  <si>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</si>
  <si>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</si>
  <si>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</si>
  <si>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</si>
  <si>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</si>
  <si>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</si>
  <si>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</si>
  <si>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</si>
  <si>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</si>
  <si>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</si>
  <si>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</si>
  <si>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</si>
  <si>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</si>
  <si>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</si>
  <si>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</si>
  <si>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</si>
  <si>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</si>
  <si>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</si>
  <si>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</si>
  <si>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</si>
  <si>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</si>
  <si>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</si>
  <si>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</si>
  <si>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</si>
  <si>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</si>
  <si>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</si>
  <si>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</si>
  <si>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</si>
  <si>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</si>
  <si>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</si>
  <si>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</si>
  <si>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</si>
  <si>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</si>
  <si>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</si>
  <si>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</si>
  <si>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</si>
  <si>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</si>
  <si>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</si>
  <si>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</si>
  <si>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</si>
  <si>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</si>
  <si>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</si>
  <si>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</si>
  <si>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</si>
  <si>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</si>
  <si>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</si>
  <si>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</si>
  <si>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</si>
  <si>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</si>
  <si>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</si>
  <si>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</si>
  <si>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</si>
  <si>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</si>
  <si>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</si>
  <si>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</si>
  <si>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</si>
  <si>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</si>
  <si>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</si>
  <si>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</si>
  <si>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</si>
  <si>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</si>
  <si>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</si>
  <si>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</si>
  <si>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</si>
  <si>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</si>
  <si>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</si>
  <si>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</si>
  <si>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</si>
  <si>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</si>
  <si>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</si>
  <si>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</si>
  <si>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</si>
  <si>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</si>
  <si>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</si>
  <si>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</si>
  <si>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</si>
  <si>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</si>
  <si>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</si>
  <si>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</si>
  <si>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</si>
  <si>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</si>
  <si>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</si>
  <si>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</si>
  <si>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</si>
  <si>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</si>
  <si>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</si>
  <si>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</si>
  <si>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</si>
  <si>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</si>
  <si>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</si>
  <si>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</si>
  <si>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</si>
  <si>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</si>
  <si>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</si>
  <si>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</si>
  <si>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</si>
  <si>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</si>
  <si>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</si>
  <si>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</si>
  <si>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</si>
  <si>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</si>
  <si>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</si>
  <si>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</si>
  <si>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</si>
  <si>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</si>
  <si>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</si>
  <si>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</si>
  <si>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</si>
  <si>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</si>
  <si>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</si>
  <si>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</si>
  <si>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</si>
  <si>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</si>
  <si>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</si>
  <si>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</si>
  <si>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</si>
  <si>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</si>
  <si>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</si>
  <si>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</si>
  <si>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</si>
  <si>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</si>
  <si>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</si>
  <si>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</si>
  <si>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</si>
  <si>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</si>
  <si>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</si>
  <si>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</si>
  <si>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</si>
  <si>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</si>
  <si>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</si>
  <si>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</si>
  <si>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</si>
  <si>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</si>
  <si>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</si>
  <si>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</si>
  <si>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</si>
  <si>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</si>
  <si>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</si>
  <si>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</si>
  <si>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</si>
  <si>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</si>
  <si>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</si>
  <si>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</si>
  <si>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</si>
  <si>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</si>
  <si>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</si>
  <si>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</si>
  <si>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</si>
  <si>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</si>
  <si>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</si>
  <si>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</si>
  <si>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</si>
  <si>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</si>
  <si>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</si>
  <si>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</si>
  <si>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</si>
  <si>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</si>
  <si>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</si>
  <si>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</si>
  <si>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</si>
  <si>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</si>
  <si>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</si>
  <si>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</si>
  <si>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</si>
  <si>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</si>
  <si>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</si>
  <si>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</si>
  <si>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</si>
  <si>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</si>
  <si>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</si>
  <si>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</si>
  <si>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</si>
  <si>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</si>
  <si>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</si>
  <si>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</si>
  <si>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</si>
  <si>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</si>
  <si>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</si>
  <si>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</si>
  <si>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</si>
  <si>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</si>
  <si>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</si>
  <si>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</si>
  <si>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</si>
  <si>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</si>
  <si>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</si>
  <si>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</si>
  <si>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</si>
  <si>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</si>
  <si>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</si>
  <si>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</si>
  <si>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</si>
  <si>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</si>
  <si>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</si>
  <si>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</si>
  <si>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</si>
  <si>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</si>
  <si>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</si>
  <si>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</si>
  <si>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</si>
  <si>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</si>
  <si>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</si>
  <si>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</si>
  <si>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</si>
  <si>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</si>
  <si>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</si>
  <si>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</si>
  <si>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</si>
  <si>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</si>
  <si>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</si>
  <si>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</si>
  <si>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</si>
  <si>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</si>
  <si>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</si>
  <si>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</si>
  <si>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</si>
  <si>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</si>
  <si>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</si>
  <si>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</si>
  <si>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</si>
  <si>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</si>
  <si>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</si>
  <si>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</si>
  <si>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</si>
  <si>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</si>
  <si>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</si>
  <si>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</si>
  <si>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</si>
  <si>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</si>
  <si>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</si>
  <si>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</si>
  <si>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</si>
  <si>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</si>
  <si>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</si>
  <si>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</si>
  <si>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</si>
  <si>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</si>
  <si>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</si>
  <si>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</si>
  <si>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</si>
  <si>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</si>
  <si>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</si>
  <si>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</si>
  <si>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</si>
  <si>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</si>
  <si>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</si>
  <si>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</si>
  <si>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</si>
  <si>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</si>
  <si>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</si>
  <si>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</si>
  <si>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</si>
  <si>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</si>
  <si>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</si>
  <si>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</si>
  <si>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</si>
  <si>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</si>
  <si>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</si>
  <si>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</si>
  <si>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</si>
  <si>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</si>
  <si>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</si>
  <si>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</si>
  <si>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</si>
  <si>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</si>
  <si>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</si>
  <si>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</si>
  <si>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</si>
  <si>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</si>
  <si>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</si>
  <si>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</si>
  <si>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</si>
  <si>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</si>
  <si>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</si>
  <si>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</si>
  <si>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</si>
  <si>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</si>
  <si>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</si>
  <si>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</si>
  <si>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</si>
  <si>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</si>
  <si>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</si>
  <si>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</si>
  <si>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</si>
  <si>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</si>
  <si>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</si>
  <si>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</si>
  <si>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</si>
  <si>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</si>
  <si>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</si>
  <si>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</si>
  <si>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</si>
  <si>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</si>
  <si>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</si>
  <si>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</si>
  <si>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</si>
  <si>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</si>
  <si>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</si>
  <si>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</si>
  <si>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</si>
  <si>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</si>
  <si>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</si>
  <si>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</si>
  <si>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</si>
  <si>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</si>
  <si>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</si>
  <si>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</si>
  <si>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</si>
  <si>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</si>
  <si>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</si>
  <si>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</si>
  <si>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</si>
  <si>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</si>
  <si>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</si>
  <si>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</si>
  <si>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</si>
  <si>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</si>
  <si>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</si>
  <si>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</si>
  <si>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</si>
  <si>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</si>
  <si>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</si>
  <si>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</si>
  <si>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</si>
  <si>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</si>
  <si>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</si>
  <si>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</si>
  <si>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</si>
  <si>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</si>
  <si>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</si>
  <si>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</si>
  <si>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</si>
  <si>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</si>
  <si>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</si>
  <si>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</si>
  <si>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</si>
  <si>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</si>
  <si>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</si>
  <si>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</si>
  <si>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</si>
  <si>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</si>
  <si>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</si>
  <si>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</si>
  <si>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</si>
  <si>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</si>
  <si>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</si>
  <si>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</si>
  <si>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</si>
  <si>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</si>
  <si>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</si>
  <si>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</si>
  <si>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</si>
  <si>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</si>
  <si>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</si>
  <si>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</si>
  <si>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</si>
  <si>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</si>
  <si>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</si>
  <si>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</si>
  <si>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</si>
  <si>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</si>
  <si>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</si>
  <si>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</si>
  <si>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</si>
  <si>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</si>
  <si>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</si>
  <si>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</si>
  <si>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</si>
  <si>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</si>
  <si>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</si>
  <si>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</si>
  <si>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</si>
  <si>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</si>
  <si>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</si>
  <si>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</si>
  <si>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</si>
  <si>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</si>
  <si>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</si>
  <si>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</si>
  <si>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</si>
  <si>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</si>
  <si>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</si>
  <si>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</si>
  <si>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</si>
  <si>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</si>
  <si>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</si>
  <si>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</si>
  <si>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</si>
  <si>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</si>
  <si>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</si>
  <si>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</si>
  <si>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</si>
  <si>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</si>
  <si>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</si>
  <si>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</si>
  <si>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</si>
  <si>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</si>
  <si>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</si>
  <si>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</si>
  <si>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</si>
  <si>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</si>
  <si>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</si>
  <si>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</si>
  <si>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</si>
  <si>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</si>
  <si>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</si>
  <si>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</si>
  <si>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</si>
  <si>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</si>
  <si>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</si>
  <si>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</si>
  <si>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</si>
  <si>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</si>
  <si>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</si>
  <si>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</si>
  <si>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</si>
  <si>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</si>
  <si>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</si>
  <si>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</si>
  <si>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</si>
  <si>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</si>
  <si>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</si>
  <si>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</si>
  <si>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</si>
  <si>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</si>
  <si>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</si>
  <si>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</si>
  <si>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</si>
  <si>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</si>
  <si>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</si>
  <si>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</si>
  <si>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</si>
  <si>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</si>
  <si>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</si>
  <si>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</si>
  <si>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</si>
  <si>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</si>
  <si>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</si>
  <si>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</si>
  <si>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</si>
  <si>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</si>
  <si>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</si>
  <si>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</si>
  <si>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</si>
  <si>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</si>
  <si>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</si>
  <si>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</si>
  <si>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</si>
  <si>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</si>
  <si>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</si>
  <si>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</si>
  <si>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</si>
  <si>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</si>
  <si>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</si>
  <si>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</si>
  <si>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</si>
  <si>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</si>
  <si>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</si>
  <si>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</si>
  <si>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</si>
  <si>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</si>
  <si>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</si>
  <si>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</si>
  <si>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</si>
  <si>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</si>
  <si>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</si>
  <si>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</si>
  <si>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</si>
  <si>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</si>
  <si>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</si>
  <si>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</si>
  <si>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</si>
  <si>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</si>
  <si>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</si>
  <si>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</si>
  <si>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</si>
  <si>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</si>
  <si>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</si>
  <si>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</si>
  <si>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</si>
  <si>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</si>
  <si>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</si>
  <si>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</si>
  <si>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</si>
  <si>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</si>
  <si>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</si>
  <si>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</si>
  <si>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</si>
  <si>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</si>
  <si>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</si>
  <si>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</si>
  <si>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</si>
  <si>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</si>
  <si>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</si>
  <si>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</si>
  <si>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</si>
  <si>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</si>
  <si>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</si>
  <si>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</si>
  <si>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</si>
  <si>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</si>
  <si>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</si>
  <si>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</si>
  <si>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</si>
  <si>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</si>
  <si>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</si>
  <si>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</si>
  <si>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</si>
  <si>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</si>
  <si>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</si>
  <si>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</si>
  <si>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</si>
  <si>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</si>
  <si>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</si>
  <si>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</si>
  <si>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</si>
  <si>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</si>
  <si>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</si>
  <si>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</si>
  <si>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</si>
  <si>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</si>
  <si>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</si>
  <si>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</si>
  <si>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</si>
  <si>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</si>
  <si>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</si>
  <si>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</si>
  <si>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</si>
  <si>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</si>
  <si>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</si>
  <si>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</si>
  <si>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</si>
  <si>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</si>
  <si>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</si>
  <si>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</si>
  <si>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</si>
  <si>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</si>
  <si>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</si>
  <si>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</si>
  <si>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</si>
  <si>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</si>
  <si>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</si>
  <si>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</si>
  <si>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</si>
  <si>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</si>
  <si>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</si>
  <si>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</si>
  <si>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</si>
  <si>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</si>
  <si>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</si>
  <si>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</si>
  <si>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</si>
  <si>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</si>
  <si>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</si>
  <si>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</si>
  <si>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</si>
  <si>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</si>
  <si>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</si>
  <si>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</si>
  <si>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</si>
  <si>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</si>
  <si>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</si>
  <si>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</si>
  <si>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</si>
  <si>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</si>
  <si>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</si>
  <si>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</si>
  <si>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</si>
  <si>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</si>
  <si>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</si>
  <si>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</si>
  <si>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</si>
  <si>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</si>
  <si>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</si>
  <si>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</si>
  <si>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</si>
  <si>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</si>
  <si>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</si>
  <si>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</si>
  <si>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</si>
  <si>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</si>
  <si>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</si>
  <si>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</si>
  <si>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</si>
  <si>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</si>
  <si>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</si>
  <si>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</si>
  <si>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</si>
  <si>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</si>
  <si>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</si>
  <si>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</si>
  <si>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</si>
  <si>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</si>
  <si>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</si>
  <si>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</si>
  <si>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</si>
  <si>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</si>
  <si>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</si>
  <si>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</si>
  <si>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</si>
  <si>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</si>
  <si>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</si>
  <si>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</si>
  <si>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</si>
  <si>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</si>
  <si>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</si>
  <si>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</si>
  <si>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</si>
  <si>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</si>
  <si>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</si>
  <si>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</si>
  <si>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</si>
  <si>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</si>
  <si>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</si>
  <si>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</si>
  <si>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</si>
  <si>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</si>
  <si>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</si>
  <si>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</si>
  <si>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</si>
  <si>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</si>
  <si>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</si>
  <si>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</si>
  <si>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</si>
  <si>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</si>
  <si>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</si>
  <si>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</si>
  <si>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</si>
  <si>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</si>
  <si>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</si>
  <si>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</si>
  <si>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</si>
  <si>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</si>
  <si>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</si>
  <si>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</si>
  <si>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</si>
  <si>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</si>
  <si>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</si>
  <si>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</si>
  <si>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</si>
  <si>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</si>
  <si>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</si>
  <si>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</si>
  <si>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</si>
  <si>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</si>
  <si>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</si>
  <si>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</si>
  <si>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</si>
  <si>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</si>
  <si>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</si>
  <si>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</si>
  <si>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</si>
  <si>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</si>
  <si>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</si>
  <si>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</si>
  <si>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</si>
  <si>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</si>
  <si>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</si>
  <si>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</si>
  <si>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</si>
  <si>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</si>
  <si>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</si>
  <si>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</si>
  <si>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</si>
  <si>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</si>
  <si>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</si>
  <si>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</si>
  <si>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</si>
  <si>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</si>
  <si>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</si>
  <si>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</si>
  <si>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</si>
  <si>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</si>
  <si>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</si>
  <si>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</si>
  <si>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</si>
  <si>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</si>
  <si>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</si>
  <si>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</si>
  <si>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</si>
  <si>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</si>
  <si>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</si>
  <si>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</si>
  <si>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</si>
  <si>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</si>
  <si>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</si>
  <si>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</si>
  <si>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</si>
  <si>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</si>
  <si>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</si>
  <si>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</si>
  <si>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</si>
  <si>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</si>
  <si>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</si>
  <si>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</si>
  <si>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</si>
  <si>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</si>
  <si>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</si>
  <si>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</si>
  <si>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</si>
  <si>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</si>
  <si>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</si>
  <si>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</si>
  <si>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</si>
  <si>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</si>
  <si>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</si>
  <si>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</si>
  <si>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</si>
  <si>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</si>
  <si>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</si>
  <si>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</si>
  <si>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</si>
  <si>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</si>
  <si>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</si>
  <si>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</si>
  <si>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</si>
  <si>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</si>
  <si>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</si>
  <si>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</si>
  <si>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</si>
  <si>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</si>
  <si>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</si>
  <si>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</si>
  <si>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</si>
  <si>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</si>
  <si>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</si>
  <si>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</si>
  <si>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</si>
  <si>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</si>
  <si>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</si>
  <si>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</si>
  <si>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</si>
  <si>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</si>
  <si>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</si>
  <si>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</si>
  <si>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</si>
  <si>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</si>
  <si>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</si>
  <si>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</si>
  <si>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</si>
  <si>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</si>
  <si>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</si>
  <si>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</si>
  <si>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</si>
  <si>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</si>
  <si>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</si>
  <si>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</si>
  <si>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</si>
  <si>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</si>
  <si>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</si>
  <si>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</si>
  <si>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</si>
  <si>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</si>
  <si>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</si>
  <si>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</si>
  <si>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</si>
  <si>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</si>
  <si>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</si>
  <si>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</si>
  <si>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</si>
  <si>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</si>
  <si>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</si>
  <si>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</si>
  <si>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</si>
  <si>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</si>
  <si>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</si>
  <si>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</si>
  <si>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</si>
  <si>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</si>
  <si>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</si>
  <si>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</si>
  <si>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</si>
  <si>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</si>
  <si>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</si>
  <si>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</si>
  <si>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</si>
  <si>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</si>
  <si>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</si>
  <si>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</si>
  <si>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</si>
  <si>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</si>
  <si>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</si>
  <si>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</si>
  <si>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</si>
  <si>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</si>
  <si>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</si>
  <si>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</si>
  <si>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</si>
  <si>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</si>
  <si>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</si>
  <si>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</si>
  <si>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</si>
  <si>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</si>
  <si>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</si>
  <si>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</si>
  <si>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</si>
  <si>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</si>
  <si>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</si>
  <si>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</si>
  <si>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</si>
  <si>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</si>
  <si>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</si>
  <si>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</si>
  <si>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</si>
  <si>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</si>
  <si>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</si>
  <si>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</si>
  <si>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</si>
  <si>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</si>
  <si>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</si>
  <si>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</si>
  <si>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</si>
  <si>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</si>
  <si>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</si>
  <si>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</si>
  <si>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</si>
  <si>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</si>
  <si>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</si>
  <si>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</si>
  <si>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</si>
  <si>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</si>
  <si>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</si>
  <si>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</si>
  <si>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</si>
  <si>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</si>
  <si>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</si>
  <si>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</si>
  <si>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</si>
  <si>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</si>
  <si>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</si>
  <si>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</si>
  <si>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</si>
  <si>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</si>
  <si>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</si>
  <si>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</si>
  <si>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</si>
  <si>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</si>
  <si>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</si>
  <si>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</si>
  <si>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</si>
  <si>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</si>
  <si>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</si>
  <si>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</si>
  <si>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</si>
  <si>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</si>
  <si>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</si>
  <si>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</si>
  <si>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</si>
  <si>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</si>
  <si>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</si>
  <si>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</si>
  <si>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</si>
  <si>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</si>
  <si>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</si>
  <si>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</si>
  <si>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</si>
  <si>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</si>
  <si>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</si>
  <si>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</si>
  <si>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</si>
  <si>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</si>
  <si>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</si>
  <si>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</si>
  <si>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</si>
  <si>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</si>
  <si>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</si>
  <si>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</si>
  <si>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</si>
  <si>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</si>
  <si>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</si>
  <si>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</si>
  <si>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</si>
  <si>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</si>
  <si>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</si>
  <si>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</si>
  <si>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</si>
  <si>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</si>
  <si>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</si>
  <si>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</si>
  <si>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</si>
  <si>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</si>
  <si>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</si>
  <si>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</si>
  <si>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</si>
  <si>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</si>
  <si>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</si>
  <si>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</si>
  <si>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</si>
  <si>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</si>
  <si>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</si>
  <si>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</si>
  <si>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</si>
  <si>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</si>
  <si>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</si>
  <si>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</si>
  <si>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</si>
  <si>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</si>
  <si>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</si>
  <si>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</si>
  <si>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</si>
  <si>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</si>
  <si>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</si>
  <si>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</si>
  <si>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</si>
  <si>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</si>
  <si>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</si>
  <si>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</si>
  <si>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</si>
  <si>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</si>
  <si>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</si>
  <si>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</si>
  <si>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</si>
  <si>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</si>
  <si>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</si>
  <si>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</si>
  <si>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</si>
  <si>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</si>
  <si>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</si>
  <si>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</si>
  <si>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</si>
  <si>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</si>
  <si>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</si>
  <si>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</si>
  <si>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</si>
  <si>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</si>
  <si>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</si>
  <si>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</si>
  <si>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</si>
  <si>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</si>
  <si>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</si>
  <si>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</si>
  <si>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</si>
  <si>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</si>
  <si>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</si>
  <si>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</si>
  <si>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</si>
  <si>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</si>
  <si>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</si>
  <si>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</si>
  <si>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</si>
  <si>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</si>
  <si>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</si>
  <si>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</si>
  <si>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</si>
  <si>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</si>
  <si>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</si>
  <si>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</si>
  <si>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</si>
  <si>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</si>
  <si>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</si>
  <si>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</si>
  <si>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</si>
  <si>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</si>
  <si>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</si>
  <si>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</si>
  <si>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</si>
  <si>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</si>
  <si>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</si>
  <si>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</si>
  <si>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</si>
  <si>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</si>
  <si>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</si>
  <si>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</si>
  <si>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</si>
  <si>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</si>
  <si>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</si>
  <si>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</si>
  <si>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</si>
  <si>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</si>
  <si>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</si>
  <si>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</si>
  <si>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</si>
  <si>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</si>
  <si>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</si>
  <si>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</si>
  <si>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</si>
  <si>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</si>
  <si>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</si>
  <si>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</si>
  <si>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</si>
  <si>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</si>
  <si>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</si>
  <si>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</si>
  <si>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</si>
  <si>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</si>
  <si>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</si>
  <si>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</si>
  <si>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</si>
  <si>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</si>
  <si>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</si>
  <si>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</si>
  <si>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</si>
  <si>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</si>
  <si>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</si>
  <si>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</si>
  <si>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</si>
  <si>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</si>
  <si>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</si>
  <si>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</si>
  <si>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</si>
  <si>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</si>
  <si>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</si>
  <si>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</si>
  <si>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</si>
  <si>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</si>
  <si>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</si>
  <si>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</si>
  <si>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</si>
  <si>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</si>
  <si>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</si>
  <si>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</si>
  <si>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</si>
  <si>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</si>
  <si>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</si>
  <si>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</si>
  <si>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</si>
  <si>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</si>
  <si>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</si>
  <si>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</si>
  <si>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</si>
  <si>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</si>
  <si>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</si>
  <si>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</si>
  <si>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</si>
  <si>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</si>
  <si>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</si>
  <si>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</si>
  <si>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</si>
  <si>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</si>
  <si>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</si>
  <si>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</si>
  <si>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</si>
  <si>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</si>
  <si>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</si>
  <si>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</si>
  <si>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</si>
  <si>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</si>
  <si>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</si>
  <si>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</si>
  <si>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</si>
  <si>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</si>
  <si>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</si>
  <si>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</si>
  <si>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</si>
  <si>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</si>
  <si>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</si>
  <si>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</si>
  <si>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</si>
  <si>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</si>
  <si>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</si>
  <si>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</si>
  <si>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</si>
  <si>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</si>
  <si>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</si>
  <si>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</si>
  <si>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</si>
  <si>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</si>
  <si>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</si>
  <si>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</si>
  <si>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</si>
  <si>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</si>
  <si>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</si>
  <si>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</si>
  <si>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</si>
  <si>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</si>
  <si>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</si>
  <si>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</si>
  <si>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</si>
  <si>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</si>
  <si>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</si>
  <si>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</si>
  <si>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</si>
  <si>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</si>
  <si>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</si>
  <si>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</si>
  <si>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</si>
  <si>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</si>
  <si>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</si>
  <si>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</si>
  <si>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</si>
  <si>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</si>
  <si>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</si>
  <si>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</si>
  <si>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</si>
  <si>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</si>
  <si>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</si>
  <si>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</si>
  <si>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</si>
  <si>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</si>
  <si>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</si>
  <si>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</si>
  <si>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</si>
  <si>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</si>
  <si>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</si>
  <si>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</si>
  <si>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</si>
  <si>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</si>
  <si>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</si>
  <si>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</si>
  <si>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</si>
  <si>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</si>
  <si>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</si>
  <si>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</si>
  <si>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</si>
  <si>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</si>
  <si>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</si>
  <si>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</si>
  <si>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</si>
  <si>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</si>
  <si>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</si>
  <si>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</si>
  <si>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</si>
  <si>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</si>
  <si>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</si>
  <si>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</si>
  <si>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</si>
  <si>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</si>
  <si>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</si>
  <si>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</si>
  <si>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</si>
  <si>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</si>
  <si>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</si>
  <si>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</si>
  <si>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</si>
  <si>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</si>
  <si>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</si>
  <si>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</si>
  <si>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</si>
  <si>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</si>
  <si>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</si>
  <si>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</si>
  <si>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</si>
  <si>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</si>
  <si>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</si>
  <si>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</si>
  <si>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</si>
  <si>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</si>
  <si>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</si>
  <si>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</si>
  <si>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</si>
  <si>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</si>
  <si>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</si>
  <si>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</si>
  <si>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</si>
  <si>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</si>
  <si>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</si>
  <si>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</si>
  <si>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</si>
  <si>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</si>
  <si>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</si>
  <si>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</si>
  <si>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</si>
  <si>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</si>
  <si>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</si>
  <si>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</si>
  <si>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</si>
  <si>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</si>
  <si>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</si>
  <si>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</si>
  <si>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</si>
  <si>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</si>
  <si>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</si>
  <si>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</si>
  <si>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</si>
  <si>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</si>
  <si>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</si>
  <si>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</si>
  <si>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</si>
  <si>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</si>
  <si>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</si>
  <si>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</si>
  <si>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</si>
  <si>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</si>
  <si>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</si>
  <si>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</si>
  <si>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</si>
  <si>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</si>
  <si>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</si>
  <si>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</si>
  <si>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</si>
  <si>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</si>
  <si>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</si>
  <si>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</si>
  <si>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</si>
  <si>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</si>
  <si>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</si>
  <si>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</si>
  <si>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</si>
  <si>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</si>
  <si>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</si>
  <si>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</si>
  <si>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</si>
  <si>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</si>
  <si>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</si>
  <si>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</si>
  <si>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</si>
  <si>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</si>
  <si>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</si>
  <si>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</si>
  <si>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</si>
  <si>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</si>
  <si>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</si>
  <si>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</si>
  <si>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</si>
  <si>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</si>
  <si>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</si>
  <si>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</si>
  <si>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</si>
  <si>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</si>
  <si>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</si>
  <si>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</si>
  <si>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</si>
  <si>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</si>
  <si>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</si>
  <si>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</si>
  <si>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</si>
  <si>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</si>
  <si>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</si>
  <si>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</si>
  <si>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</si>
  <si>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</si>
  <si>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</si>
  <si>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</si>
  <si>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</si>
  <si>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</si>
  <si>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</si>
  <si>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</si>
  <si>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</si>
  <si>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</si>
  <si>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</si>
  <si>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</si>
  <si>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</si>
  <si>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</si>
  <si>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</si>
  <si>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</si>
  <si>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</si>
  <si>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</si>
  <si>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</si>
  <si>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</si>
  <si>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</si>
  <si>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</si>
  <si>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</si>
  <si>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</si>
  <si>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</si>
  <si>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</si>
  <si>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</si>
  <si>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</si>
  <si>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</si>
  <si>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</si>
  <si>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</si>
  <si>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</si>
  <si>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</si>
  <si>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</si>
  <si>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</si>
  <si>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</si>
  <si>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</si>
  <si>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</si>
  <si>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</si>
  <si>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</si>
  <si>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</si>
  <si>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</si>
  <si>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</si>
  <si>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</si>
  <si>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</si>
  <si>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</si>
  <si>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</si>
  <si>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</si>
  <si>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</si>
  <si>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</si>
  <si>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</si>
  <si>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</si>
  <si>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</si>
  <si>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</si>
  <si>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</si>
  <si>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</si>
  <si>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</si>
  <si>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</si>
  <si>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</si>
  <si>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</si>
  <si>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</si>
  <si>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</si>
  <si>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</si>
  <si>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</si>
  <si>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</si>
  <si>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</si>
  <si>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</si>
  <si>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</si>
  <si>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</si>
  <si>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</si>
  <si>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</si>
  <si>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</si>
  <si>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</si>
  <si>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</si>
  <si>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</si>
  <si>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</si>
  <si>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</si>
  <si>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</si>
  <si>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</si>
  <si>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</si>
  <si>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</si>
  <si>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</si>
  <si>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</si>
  <si>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</si>
  <si>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</si>
  <si>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</si>
  <si>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</si>
  <si>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</si>
  <si>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</si>
  <si>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</si>
  <si>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</si>
  <si>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</si>
  <si>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</si>
  <si>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</si>
  <si>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</si>
  <si>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</si>
  <si>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</si>
  <si>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</si>
  <si>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</si>
  <si>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</si>
  <si>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</si>
  <si>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</si>
  <si>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</si>
  <si>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</si>
  <si>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</si>
  <si>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</si>
  <si>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</si>
  <si>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</si>
  <si>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</si>
  <si>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</si>
  <si>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</si>
  <si>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</si>
  <si>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</si>
  <si>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</si>
  <si>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</si>
  <si>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</si>
  <si>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</si>
  <si>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</si>
  <si>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</si>
  <si>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</si>
  <si>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</si>
  <si>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</si>
  <si>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</si>
  <si>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</si>
  <si>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</si>
  <si>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</si>
  <si>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</si>
  <si>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</si>
  <si>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</si>
  <si>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</si>
  <si>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</si>
  <si>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</si>
  <si>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</si>
  <si>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</si>
  <si>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</si>
  <si>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</si>
  <si>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</si>
  <si>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</si>
  <si>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</si>
  <si>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</si>
  <si>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</si>
  <si>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</si>
  <si>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</si>
  <si>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</si>
  <si>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</si>
  <si>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</si>
  <si>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</si>
  <si>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</si>
  <si>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</si>
  <si>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</si>
  <si>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</si>
  <si>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</si>
  <si>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</si>
  <si>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</si>
  <si>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</si>
  <si>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</si>
  <si>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</si>
  <si>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</si>
  <si>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</si>
  <si>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</si>
  <si>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</si>
  <si>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</si>
  <si>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</si>
  <si>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</si>
  <si>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</si>
  <si>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</si>
  <si>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</si>
  <si>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</si>
  <si>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</si>
  <si>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</si>
  <si>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</si>
  <si>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</si>
  <si>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</si>
  <si>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</si>
  <si>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</si>
  <si>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</si>
  <si>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</si>
  <si>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</si>
  <si>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</si>
  <si>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</si>
  <si>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</si>
  <si>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</si>
  <si>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</si>
  <si>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</si>
  <si>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</si>
  <si>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</si>
  <si>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</si>
  <si>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</si>
  <si>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</si>
  <si>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</si>
  <si>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</si>
  <si>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</si>
  <si>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</si>
  <si>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</si>
  <si>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</si>
  <si>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</si>
  <si>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</si>
  <si>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</si>
  <si>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</si>
  <si>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</si>
  <si>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</si>
  <si>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</si>
  <si>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</si>
  <si>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</si>
  <si>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</si>
  <si>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</si>
  <si>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</si>
  <si>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</si>
  <si>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</si>
  <si>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</si>
  <si>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</si>
  <si>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</si>
  <si>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</si>
  <si>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</si>
  <si>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</si>
  <si>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</si>
  <si>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</si>
  <si>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</si>
  <si>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</si>
  <si>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</si>
  <si>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</si>
  <si>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</si>
  <si>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</si>
  <si>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</si>
  <si>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</si>
  <si>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</si>
  <si>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</si>
  <si>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</si>
  <si>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</si>
  <si>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</si>
  <si>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</si>
  <si>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</si>
  <si>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</si>
  <si>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</si>
  <si>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</si>
  <si>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</si>
  <si>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</si>
  <si>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</si>
  <si>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</si>
  <si>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</si>
  <si>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</si>
  <si>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</si>
  <si>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</si>
  <si>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</si>
  <si>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</si>
  <si>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</si>
  <si>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</si>
  <si>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</si>
  <si>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</si>
  <si>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</si>
  <si>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</si>
  <si>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</si>
  <si>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</si>
  <si>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</si>
  <si>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</si>
  <si>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</si>
  <si>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</si>
  <si>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</si>
  <si>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</si>
  <si>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</si>
  <si>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</si>
  <si>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</si>
  <si>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</si>
  <si>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</si>
  <si>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</si>
  <si>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</si>
  <si>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</si>
  <si>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</si>
  <si>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</si>
  <si>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</si>
  <si>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</si>
  <si>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</si>
  <si>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</si>
  <si>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</si>
  <si>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</si>
  <si>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</si>
  <si>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</si>
  <si>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</si>
  <si>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</si>
  <si>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</si>
  <si>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</si>
  <si>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</si>
  <si>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</si>
  <si>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</si>
  <si>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</si>
  <si>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</si>
  <si>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</si>
  <si>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</si>
  <si>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</si>
  <si>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</si>
  <si>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</si>
  <si>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</si>
  <si>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</si>
  <si>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</si>
  <si>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</si>
  <si>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</si>
  <si>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</si>
  <si>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</si>
  <si>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</si>
  <si>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</si>
  <si>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</si>
  <si>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</si>
  <si>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</si>
  <si>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</si>
  <si>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</si>
  <si>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</si>
  <si>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</si>
  <si>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</si>
  <si>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</si>
  <si>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</si>
  <si>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</si>
  <si>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</si>
  <si>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</si>
  <si>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</si>
  <si>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</si>
  <si>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</si>
  <si>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</si>
  <si>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</si>
  <si>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</si>
  <si>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</si>
  <si>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</si>
  <si>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</si>
  <si>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</si>
  <si>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</si>
  <si>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</si>
  <si>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</si>
  <si>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</si>
  <si>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</si>
  <si>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</si>
  <si>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</si>
  <si>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</si>
  <si>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</si>
  <si>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</si>
  <si>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</si>
  <si>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</si>
  <si>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</si>
  <si>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</si>
  <si>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</si>
  <si>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</si>
  <si>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</si>
  <si>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</si>
  <si>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</si>
  <si>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</si>
  <si>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</si>
  <si>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</si>
  <si>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</si>
  <si>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</si>
  <si>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</si>
  <si>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</si>
  <si>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</si>
  <si>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</si>
  <si>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</si>
  <si>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</si>
  <si>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</si>
  <si>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</si>
  <si>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</si>
  <si>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</si>
  <si>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</si>
  <si>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</si>
  <si>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</si>
  <si>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</si>
  <si>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</si>
  <si>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</si>
  <si>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</si>
  <si>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</si>
  <si>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</si>
  <si>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</si>
  <si>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</si>
  <si>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</si>
  <si>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</si>
  <si>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</si>
  <si>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</si>
  <si>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</si>
  <si>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</si>
  <si>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</si>
  <si>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</si>
  <si>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</si>
  <si>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</si>
  <si>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</si>
  <si>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</si>
  <si>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</si>
  <si>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</si>
  <si>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</si>
  <si>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</si>
  <si>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</si>
  <si>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</si>
  <si>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</si>
  <si>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</si>
  <si>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</si>
  <si>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</si>
  <si>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</si>
  <si>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</si>
  <si>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</si>
  <si>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</si>
  <si>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</si>
  <si>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</si>
  <si>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</si>
  <si>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</si>
  <si>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</si>
  <si>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</si>
  <si>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</si>
  <si>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</si>
  <si>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</si>
  <si>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</si>
  <si>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</si>
  <si>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</si>
  <si>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</si>
  <si>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</si>
  <si>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</si>
  <si>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</si>
  <si>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</si>
  <si>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</si>
  <si>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</si>
  <si>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</si>
  <si>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</si>
  <si>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</si>
  <si>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</si>
  <si>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</si>
  <si>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</si>
  <si>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</si>
  <si>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</si>
  <si>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</si>
  <si>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</si>
  <si>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</si>
  <si>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</si>
  <si>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</si>
  <si>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</si>
  <si>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</si>
  <si>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</si>
  <si>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</si>
  <si>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</si>
  <si>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</si>
  <si>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</si>
  <si>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</si>
  <si>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</si>
  <si>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</si>
  <si>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</si>
  <si>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</si>
  <si>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</si>
  <si>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</si>
  <si>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</si>
  <si>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</si>
  <si>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</si>
  <si>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</si>
  <si>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</si>
  <si>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</si>
  <si>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</si>
  <si>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</si>
  <si>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</si>
  <si>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</si>
  <si>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</si>
  <si>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</si>
  <si>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</si>
  <si>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</si>
  <si>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</si>
  <si>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</si>
  <si>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</si>
  <si>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</si>
  <si>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</si>
  <si>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</si>
  <si>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</si>
  <si>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</si>
  <si>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</si>
  <si>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</si>
  <si>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</si>
  <si>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</si>
  <si>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</si>
  <si>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</si>
  <si>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</si>
  <si>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</si>
  <si>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</si>
  <si>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</si>
  <si>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</si>
  <si>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</si>
  <si>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</si>
  <si>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</si>
  <si>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</si>
  <si>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</si>
  <si>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</si>
  <si>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</si>
  <si>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</si>
  <si>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</si>
  <si>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</si>
  <si>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</si>
  <si>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</si>
  <si>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</si>
  <si>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</si>
  <si>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</si>
  <si>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</si>
  <si>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</si>
  <si>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</si>
  <si>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</si>
  <si>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</si>
  <si>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</si>
  <si>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</si>
  <si>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</si>
  <si>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</si>
  <si>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</si>
  <si>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</si>
  <si>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</si>
  <si>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</si>
  <si>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</si>
  <si>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</si>
  <si>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</si>
  <si>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</si>
  <si>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</si>
  <si>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</si>
  <si>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</si>
  <si>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</si>
  <si>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</si>
  <si>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</si>
  <si>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</si>
  <si>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</si>
  <si>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</si>
  <si>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</si>
  <si>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</si>
  <si>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</si>
  <si>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</si>
  <si>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</si>
  <si>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</si>
  <si>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</si>
  <si>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</si>
  <si>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</si>
  <si>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</si>
  <si>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</si>
  <si>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</si>
  <si>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</si>
  <si>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</si>
  <si>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</si>
  <si>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</si>
  <si>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</si>
  <si>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</si>
  <si>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</si>
  <si>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</si>
  <si>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</si>
  <si>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</si>
  <si>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</si>
  <si>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</si>
  <si>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</si>
  <si>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</si>
  <si>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</si>
  <si>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</si>
  <si>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</si>
  <si>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</si>
  <si>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</si>
  <si>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</si>
  <si>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</si>
  <si>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</si>
  <si>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</si>
  <si>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</si>
  <si>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</si>
  <si>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</si>
  <si>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</si>
  <si>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</si>
  <si>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</si>
  <si>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</si>
  <si>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</si>
  <si>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</si>
  <si>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</si>
  <si>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</si>
  <si>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</si>
  <si>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</si>
  <si>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</si>
  <si>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</si>
  <si>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</si>
  <si>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</si>
  <si>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</si>
  <si>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</si>
  <si>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</si>
  <si>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</si>
  <si>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</si>
  <si>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</si>
  <si>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</si>
  <si>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</si>
  <si>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</si>
  <si>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</si>
  <si>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</si>
  <si>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</si>
  <si>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</si>
  <si>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</si>
  <si>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</si>
  <si>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</si>
  <si>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</si>
  <si>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</si>
  <si>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</si>
  <si>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</si>
  <si>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</si>
  <si>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</si>
  <si>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</si>
  <si>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</si>
  <si>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</si>
  <si>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</si>
  <si>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</si>
  <si>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</si>
  <si>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</si>
  <si>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</si>
  <si>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</si>
  <si>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</si>
  <si>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</si>
  <si>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</si>
  <si>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</si>
  <si>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</si>
  <si>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</si>
  <si>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</si>
  <si>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</si>
  <si>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</si>
  <si>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</si>
  <si>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</si>
  <si>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</si>
  <si>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</si>
  <si>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</si>
  <si>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</si>
  <si>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</si>
  <si>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</si>
  <si>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</si>
  <si>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</si>
  <si>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</si>
  <si>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</si>
  <si>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</si>
  <si>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</si>
  <si>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</si>
  <si>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</si>
  <si>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</si>
  <si>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</si>
  <si>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</si>
  <si>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</si>
  <si>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</si>
  <si>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</si>
  <si>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</si>
  <si>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</si>
  <si>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</si>
  <si>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</si>
  <si>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</si>
  <si>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</si>
  <si>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</si>
  <si>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</si>
  <si>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</si>
  <si>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</si>
  <si>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</si>
  <si>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</si>
  <si>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</si>
  <si>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</si>
  <si>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</si>
  <si>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</si>
  <si>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</si>
  <si>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</si>
  <si>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</si>
  <si>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</si>
  <si>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</si>
  <si>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</si>
  <si>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</si>
  <si>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</si>
  <si>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</si>
  <si>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</si>
  <si>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</si>
  <si>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</si>
  <si>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</si>
  <si>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</si>
  <si>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</si>
  <si>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</si>
  <si>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</si>
  <si>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</si>
  <si>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</si>
  <si>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</si>
  <si>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</si>
  <si>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</si>
  <si>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</si>
  <si>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</si>
  <si>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</si>
  <si>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</si>
  <si>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</si>
  <si>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</si>
  <si>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</si>
  <si>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</si>
  <si>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</si>
  <si>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</si>
  <si>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</si>
  <si>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</si>
  <si>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</si>
  <si>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</si>
  <si>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</si>
  <si>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</si>
  <si>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</si>
  <si>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</si>
  <si>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</si>
  <si>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</si>
  <si>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</si>
  <si>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</si>
  <si>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</si>
  <si>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</si>
  <si>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</si>
  <si>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</si>
  <si>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</si>
  <si>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</si>
  <si>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</si>
  <si>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</si>
  <si>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</si>
  <si>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</si>
  <si>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</si>
  <si>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</si>
  <si>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</si>
  <si>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</si>
  <si>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</si>
  <si>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</si>
  <si>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</si>
  <si>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</si>
  <si>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</si>
  <si>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</si>
  <si>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</si>
  <si>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</si>
  <si>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</si>
  <si>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</si>
  <si>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</si>
  <si>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</si>
  <si>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</si>
  <si>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</si>
  <si>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</si>
  <si>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</si>
  <si>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</si>
  <si>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</si>
  <si>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</si>
  <si>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</si>
  <si>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</si>
  <si>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</si>
  <si>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</si>
  <si>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</si>
  <si>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</si>
  <si>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</si>
  <si>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</si>
  <si>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</si>
  <si>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</si>
  <si>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</si>
  <si>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</si>
  <si>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</si>
  <si>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</si>
  <si>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</si>
  <si>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</si>
  <si>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</si>
  <si>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</si>
  <si>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</si>
  <si>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</si>
  <si>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</si>
  <si>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</si>
  <si>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</si>
  <si>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</si>
  <si>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</si>
  <si>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</si>
  <si>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</si>
  <si>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</si>
  <si>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</si>
  <si>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</si>
  <si>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</si>
  <si>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</si>
  <si>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</si>
  <si>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</si>
  <si>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</si>
  <si>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</si>
  <si>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</si>
  <si>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</si>
  <si>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</si>
  <si>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</si>
  <si>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</si>
  <si>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</si>
  <si>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</si>
  <si>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</si>
  <si>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</si>
  <si>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</si>
  <si>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</si>
  <si>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</si>
  <si>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</si>
  <si>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</si>
  <si>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</si>
  <si>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</si>
  <si>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</si>
  <si>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</si>
  <si>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</si>
  <si>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</si>
  <si>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</si>
  <si>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</si>
  <si>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</si>
  <si>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</si>
  <si>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</si>
  <si>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</si>
  <si>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</si>
  <si>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</si>
  <si>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</si>
  <si>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</si>
  <si>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</si>
  <si>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</si>
  <si>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</si>
  <si>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</si>
  <si>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</si>
  <si>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</si>
  <si>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</si>
  <si>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</si>
  <si>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</si>
  <si>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</si>
  <si>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</si>
  <si>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</si>
  <si>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</si>
  <si>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</si>
  <si>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</si>
  <si>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</si>
  <si>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</si>
  <si>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</si>
  <si>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</si>
  <si>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</si>
  <si>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</si>
  <si>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</si>
  <si>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</si>
  <si>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</si>
  <si>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</si>
  <si>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</si>
  <si>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</si>
  <si>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</si>
  <si>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</si>
  <si>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</si>
  <si>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</si>
  <si>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</si>
  <si>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</si>
  <si>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</si>
  <si>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</si>
  <si>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</si>
  <si>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</si>
  <si>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</si>
  <si>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</si>
  <si>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</si>
  <si>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</si>
  <si>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</si>
  <si>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</si>
  <si>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</si>
  <si>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</si>
  <si>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</si>
  <si>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</si>
  <si>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</si>
  <si>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</si>
  <si>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</si>
  <si>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</si>
  <si>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</si>
  <si>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</si>
  <si>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</si>
  <si>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</si>
  <si>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</si>
  <si>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</si>
  <si>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</si>
  <si>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</si>
  <si>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</si>
  <si>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</si>
  <si>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</si>
  <si>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</si>
  <si>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</si>
  <si>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</si>
  <si>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</si>
  <si>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</si>
  <si>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</si>
  <si>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</si>
  <si>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</si>
  <si>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</si>
  <si>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</si>
  <si>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</si>
  <si>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</si>
  <si>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</si>
  <si>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</si>
  <si>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</si>
  <si>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</si>
  <si>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</si>
  <si>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</si>
  <si>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</si>
  <si>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</si>
  <si>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</si>
  <si>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</si>
  <si>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</si>
  <si>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</si>
  <si>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</si>
  <si>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</si>
  <si>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</si>
  <si>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</si>
  <si>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</si>
  <si>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</si>
  <si>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</si>
  <si>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</si>
  <si>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</si>
  <si>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</si>
  <si>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</si>
  <si>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</si>
  <si>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</si>
  <si>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</si>
  <si>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</si>
  <si>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</si>
  <si>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</si>
  <si>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</si>
  <si>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</si>
  <si>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</si>
  <si>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</si>
  <si>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</si>
  <si>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</si>
  <si>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</si>
  <si>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</si>
  <si>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</si>
  <si>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</si>
  <si>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</si>
  <si>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</si>
  <si>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</si>
  <si>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</si>
  <si>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</si>
  <si>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</si>
  <si>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</si>
  <si>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</si>
  <si>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</si>
  <si>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</si>
  <si>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</si>
  <si>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</si>
  <si>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</si>
  <si>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</si>
  <si>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</si>
  <si>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</si>
  <si>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</si>
  <si>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</si>
  <si>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</si>
  <si>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</si>
  <si>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</si>
  <si>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</si>
  <si>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</si>
  <si>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</si>
  <si>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</si>
  <si>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</si>
  <si>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</si>
  <si>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</si>
  <si>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</si>
  <si>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</si>
  <si>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</si>
  <si>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</si>
  <si>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</si>
  <si>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</si>
  <si>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</si>
  <si>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</si>
  <si>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</si>
  <si>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</si>
  <si>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</si>
  <si>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</si>
  <si>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</si>
  <si>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</si>
  <si>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</si>
  <si>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</si>
  <si>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</si>
  <si>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</si>
  <si>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</si>
  <si>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</si>
  <si>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</si>
  <si>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</si>
  <si>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</si>
  <si>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</si>
  <si>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</si>
  <si>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</si>
  <si>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</si>
  <si>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</si>
  <si>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</si>
  <si>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</si>
  <si>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</si>
  <si>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</si>
  <si>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</si>
  <si>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</si>
  <si>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</si>
  <si>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</si>
  <si>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</si>
  <si>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</si>
  <si>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</si>
  <si>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</si>
  <si>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</si>
  <si>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</si>
  <si>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</si>
  <si>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</si>
  <si>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</si>
  <si>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</si>
  <si>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</si>
  <si>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</si>
  <si>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</si>
  <si>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</si>
  <si>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</si>
  <si>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</si>
  <si>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</si>
  <si>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</si>
  <si>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</si>
  <si>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</si>
  <si>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</si>
  <si>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</si>
  <si>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</si>
  <si>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</si>
  <si>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</si>
  <si>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</si>
  <si>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</si>
  <si>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</si>
  <si>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</si>
  <si>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</si>
  <si>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</si>
  <si>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</si>
  <si>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</si>
  <si>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</si>
  <si>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</si>
  <si>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</si>
  <si>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</si>
  <si>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</si>
  <si>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</si>
  <si>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</si>
  <si>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</si>
  <si>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</si>
  <si>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</si>
  <si>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</si>
  <si>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</si>
  <si>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</si>
  <si>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</si>
  <si>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</si>
  <si>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</si>
  <si>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</si>
  <si>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</si>
  <si>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</si>
  <si>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</si>
  <si>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</si>
  <si>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</si>
  <si>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</si>
  <si>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</si>
  <si>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</si>
  <si>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</si>
  <si>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</si>
  <si>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</si>
  <si>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</si>
  <si>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</si>
  <si>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</si>
  <si>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</si>
  <si>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</si>
  <si>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</si>
  <si>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</si>
  <si>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</si>
  <si>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</si>
  <si>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</si>
  <si>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</si>
  <si>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</si>
  <si>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</si>
  <si>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</si>
  <si>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</si>
  <si>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</si>
  <si>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</si>
  <si>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</si>
  <si>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</si>
  <si>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</si>
  <si>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</si>
  <si>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</si>
  <si>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</si>
  <si>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</si>
  <si>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</si>
  <si>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</si>
  <si>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</si>
  <si>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</si>
  <si>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</si>
  <si>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</si>
  <si>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</si>
  <si>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</si>
  <si>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</si>
  <si>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</si>
  <si>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</si>
  <si>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</si>
  <si>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</si>
  <si>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</si>
  <si>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</si>
  <si>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</si>
  <si>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</si>
  <si>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</si>
  <si>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</si>
  <si>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</si>
  <si>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</si>
  <si>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</si>
  <si>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</si>
  <si>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</si>
  <si>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</si>
  <si>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</si>
  <si>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</si>
  <si>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</si>
  <si>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</si>
  <si>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</si>
  <si>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</si>
  <si>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</si>
  <si>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</si>
  <si>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</si>
  <si>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</si>
  <si>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</si>
  <si>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</si>
  <si>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</si>
  <si>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</si>
  <si>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</si>
  <si>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</si>
  <si>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</si>
  <si>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</si>
  <si>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</si>
  <si>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</si>
  <si>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</si>
  <si>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</si>
  <si>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</si>
  <si>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</si>
  <si>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</si>
  <si>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</si>
  <si>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</si>
  <si>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</si>
  <si>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</si>
  <si>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</si>
  <si>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</si>
  <si>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</si>
  <si>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</si>
  <si>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</si>
  <si>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</si>
  <si>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</si>
  <si>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</si>
  <si>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</si>
  <si>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</si>
  <si>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</si>
  <si>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</si>
  <si>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</si>
  <si>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</si>
  <si>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</si>
  <si>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</si>
  <si>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</si>
  <si>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</si>
  <si>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</si>
  <si>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</si>
  <si>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</si>
  <si>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</si>
  <si>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</si>
  <si>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</si>
  <si>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</si>
  <si>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</si>
  <si>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</si>
  <si>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</si>
  <si>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</si>
  <si>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</si>
  <si>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</si>
  <si>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</si>
  <si>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</si>
  <si>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</si>
  <si>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</si>
  <si>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</si>
  <si>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</si>
  <si>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</si>
  <si>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</si>
  <si>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</si>
  <si>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</si>
  <si>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</si>
  <si>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</si>
  <si>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</si>
  <si>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</si>
  <si>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</si>
  <si>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</si>
  <si>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</si>
  <si>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</si>
  <si>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</si>
  <si>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</si>
  <si>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</si>
  <si>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</si>
  <si>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</si>
  <si>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</si>
  <si>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</si>
  <si>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</si>
  <si>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</si>
  <si>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</si>
  <si>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</si>
  <si>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</si>
  <si>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</si>
  <si>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</si>
  <si>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</si>
  <si>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</si>
  <si>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</si>
  <si>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</si>
  <si>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</si>
  <si>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</si>
  <si>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</si>
  <si>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</si>
  <si>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</si>
  <si>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</si>
  <si>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</si>
  <si>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</si>
  <si>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</si>
  <si>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</si>
  <si>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</si>
  <si>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</si>
  <si>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</si>
  <si>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</si>
  <si>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</si>
  <si>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</si>
  <si>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</si>
  <si>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</si>
  <si>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</si>
  <si>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</si>
  <si>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</si>
  <si>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</si>
  <si>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</si>
  <si>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</si>
  <si>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</si>
  <si>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</si>
  <si>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</si>
  <si>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</si>
  <si>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</si>
  <si>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</si>
  <si>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</si>
  <si>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</si>
  <si>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</si>
  <si>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</si>
  <si>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</si>
  <si>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</si>
  <si>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</si>
  <si>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</si>
  <si>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</si>
  <si>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</si>
  <si>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</si>
  <si>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</si>
  <si>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</si>
  <si>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</si>
  <si>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</si>
  <si>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</si>
  <si>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</si>
  <si>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</si>
  <si>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</si>
  <si>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</si>
  <si>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</si>
  <si>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</si>
  <si>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</si>
  <si>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</si>
  <si>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</si>
  <si>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</si>
  <si>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</si>
  <si>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</si>
  <si>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</si>
  <si>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</si>
  <si>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</si>
  <si>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</si>
  <si>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</si>
  <si>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</si>
  <si>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</si>
  <si>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</si>
  <si>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</si>
  <si>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</si>
  <si>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</si>
  <si>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</si>
  <si>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</si>
  <si>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</si>
  <si>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</si>
  <si>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</si>
  <si>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</si>
  <si>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</si>
  <si>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</si>
  <si>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</si>
  <si>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</si>
  <si>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</si>
  <si>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</si>
  <si>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</si>
  <si>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</si>
  <si>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</si>
  <si>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</si>
  <si>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</si>
  <si>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</si>
  <si>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</si>
  <si>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</si>
  <si>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</si>
  <si>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</si>
  <si>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</si>
  <si>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</si>
  <si>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</si>
  <si>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</si>
  <si>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</si>
  <si>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</si>
  <si>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</si>
  <si>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</si>
  <si>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</si>
  <si>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</si>
  <si>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</si>
  <si>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</si>
  <si>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</si>
  <si>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</si>
  <si>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</si>
  <si>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</si>
  <si>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</si>
  <si>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</si>
  <si>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</si>
  <si>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</si>
  <si>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</si>
  <si>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</si>
  <si>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</si>
  <si>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</si>
  <si>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</si>
  <si>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</si>
  <si>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</si>
  <si>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</si>
  <si>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</si>
  <si>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</si>
  <si>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</si>
  <si>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</si>
  <si>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</si>
  <si>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</si>
  <si>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</si>
  <si>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</si>
  <si>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</si>
  <si>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</si>
  <si>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</si>
  <si>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</si>
  <si>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</si>
  <si>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</si>
  <si>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</si>
  <si>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</si>
  <si>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</si>
  <si>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</si>
  <si>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</si>
  <si>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</si>
  <si>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</si>
  <si>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</si>
  <si>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</si>
  <si>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</si>
  <si>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</si>
  <si>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</si>
  <si>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</si>
  <si>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</si>
  <si>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</si>
  <si>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</si>
  <si>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</si>
  <si>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</si>
  <si>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</si>
  <si>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</si>
  <si>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</si>
  <si>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</si>
  <si>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</si>
  <si>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</si>
  <si>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</si>
  <si>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</si>
  <si>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</si>
  <si>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</si>
  <si>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</si>
  <si>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</si>
  <si>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</si>
  <si>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</si>
  <si>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</si>
  <si>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</si>
  <si>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</si>
  <si>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</si>
  <si>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</si>
  <si>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</si>
  <si>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</si>
  <si>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</si>
  <si>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</si>
  <si>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</si>
  <si>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</si>
  <si>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</si>
  <si>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</si>
  <si>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</si>
  <si>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</si>
  <si>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</si>
  <si>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</si>
  <si>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</si>
  <si>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</si>
  <si>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</si>
  <si>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</si>
  <si>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</si>
  <si>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</si>
  <si>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</si>
  <si>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</si>
  <si>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</si>
  <si>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</si>
  <si>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</si>
  <si>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</si>
  <si>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</si>
  <si>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</si>
  <si>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</si>
  <si>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</si>
  <si>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</si>
  <si>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</si>
  <si>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</si>
  <si>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</si>
  <si>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</si>
  <si>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</si>
  <si>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</si>
  <si>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</si>
  <si>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</si>
  <si>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</si>
  <si>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</si>
  <si>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</si>
  <si>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</si>
  <si>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</si>
  <si>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</si>
  <si>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</si>
  <si>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</si>
  <si>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</si>
  <si>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</si>
  <si>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</si>
  <si>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</si>
  <si>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</si>
  <si>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</si>
  <si>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</si>
  <si>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</si>
  <si>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</si>
  <si>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</si>
  <si>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</si>
  <si>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</si>
  <si>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</si>
  <si>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</si>
  <si>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</si>
  <si>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</si>
  <si>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</si>
  <si>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</si>
  <si>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</si>
  <si>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</si>
  <si>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</si>
  <si>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</si>
  <si>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</si>
  <si>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</si>
  <si>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</si>
  <si>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</si>
  <si>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</si>
  <si>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</si>
  <si>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</si>
  <si>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</si>
  <si>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</si>
  <si>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</si>
  <si>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</si>
  <si>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</si>
  <si>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</si>
  <si>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</si>
  <si>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</si>
  <si>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</si>
  <si>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</si>
  <si>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</si>
  <si>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</si>
  <si>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</si>
  <si>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</si>
  <si>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</si>
  <si>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</si>
  <si>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</si>
  <si>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</si>
  <si>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</si>
  <si>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</si>
  <si>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</si>
  <si>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</si>
  <si>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</si>
  <si>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</si>
  <si>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</si>
  <si>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</si>
  <si>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</si>
  <si>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</si>
  <si>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</si>
  <si>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</si>
  <si>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</si>
  <si>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</si>
  <si>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</si>
  <si>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</si>
  <si>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</si>
  <si>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</si>
  <si>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</si>
  <si>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</si>
  <si>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</si>
  <si>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</si>
  <si>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</si>
  <si>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</si>
  <si>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</si>
  <si>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</si>
  <si>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</si>
  <si>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</si>
  <si>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</si>
  <si>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</si>
  <si>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</si>
  <si>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</si>
  <si>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</si>
  <si>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</si>
  <si>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</si>
  <si>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</si>
  <si>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</si>
  <si>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</si>
  <si>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</si>
  <si>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</si>
  <si>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</si>
  <si>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</si>
  <si>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</si>
  <si>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</si>
  <si>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</si>
  <si>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</si>
  <si>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</si>
  <si>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</si>
  <si>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</si>
  <si>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</si>
  <si>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</si>
  <si>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</si>
  <si>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</si>
  <si>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</si>
  <si>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</si>
  <si>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</si>
  <si>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</si>
  <si>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</si>
  <si>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</si>
  <si>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</si>
  <si>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</si>
  <si>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</si>
  <si>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</si>
  <si>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</si>
  <si>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</si>
  <si>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</si>
  <si>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</si>
  <si>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</si>
  <si>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</si>
  <si>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</si>
  <si>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</si>
  <si>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</si>
  <si>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</si>
  <si>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</si>
  <si>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</si>
  <si>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</si>
  <si>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</si>
  <si>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</si>
  <si>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</si>
  <si>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</si>
  <si>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</si>
  <si>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</si>
  <si>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</si>
  <si>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</si>
  <si>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</si>
  <si>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</si>
  <si>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</si>
  <si>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</si>
  <si>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</si>
  <si>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</si>
  <si>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</si>
  <si>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</si>
  <si>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</si>
  <si>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</si>
  <si>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</si>
  <si>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</si>
  <si>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</si>
  <si>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</si>
  <si>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</si>
  <si>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</si>
  <si>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</si>
  <si>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</si>
  <si>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</si>
  <si>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</si>
  <si>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</si>
  <si>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</si>
  <si>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</si>
  <si>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</si>
  <si>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</si>
  <si>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</si>
  <si>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</si>
  <si>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</si>
  <si>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</si>
  <si>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</si>
  <si>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</si>
  <si>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</si>
  <si>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</si>
  <si>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</si>
  <si>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</si>
  <si>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</si>
  <si>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</si>
  <si>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</si>
  <si>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</si>
  <si>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</si>
  <si>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</si>
  <si>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</si>
  <si>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</si>
  <si>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</si>
  <si>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</si>
  <si>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</si>
  <si>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</si>
  <si>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</si>
  <si>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</si>
  <si>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</si>
  <si>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</si>
  <si>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</si>
  <si>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</si>
  <si>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</si>
  <si>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</si>
  <si>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</si>
  <si>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</si>
  <si>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</si>
  <si>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</si>
  <si>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</si>
  <si>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</si>
  <si>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</si>
  <si>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</si>
  <si>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</si>
  <si>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</si>
  <si>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</si>
  <si>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</si>
  <si>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</si>
  <si>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</si>
  <si>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</si>
  <si>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</si>
  <si>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</si>
  <si>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</si>
  <si>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</si>
  <si>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</si>
  <si>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</si>
  <si>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</si>
  <si>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</si>
  <si>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</si>
  <si>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</si>
  <si>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</si>
  <si>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</si>
  <si>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</si>
  <si>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</si>
  <si>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</si>
  <si>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</si>
  <si>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</si>
  <si>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</si>
  <si>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</si>
  <si>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</si>
  <si>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</si>
  <si>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</si>
  <si>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</si>
  <si>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</si>
  <si>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</si>
  <si>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</si>
  <si>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</si>
  <si>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</si>
  <si>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</si>
  <si>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</si>
  <si>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</si>
  <si>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</si>
  <si>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</si>
  <si>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</si>
  <si>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</si>
  <si>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</si>
  <si>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</si>
  <si>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</si>
  <si>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</si>
  <si>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</si>
  <si>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</si>
  <si>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</si>
  <si>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</si>
  <si>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</si>
  <si>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</si>
  <si>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</si>
  <si>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</si>
  <si>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</si>
  <si>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</si>
  <si>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</si>
  <si>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</si>
  <si>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</si>
  <si>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</si>
  <si>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</si>
  <si>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</si>
  <si>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</si>
  <si>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</si>
  <si>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</si>
  <si>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</si>
  <si>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</si>
  <si>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</si>
  <si>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</si>
  <si>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</si>
  <si>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</si>
  <si>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</si>
  <si>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</si>
  <si>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</si>
  <si>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</si>
  <si>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</si>
  <si>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</si>
  <si>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</si>
  <si>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</si>
  <si>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</si>
  <si>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</si>
  <si>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</si>
  <si>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</si>
  <si>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</si>
  <si>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</si>
  <si>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</si>
  <si>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</si>
  <si>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</si>
  <si>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</si>
  <si>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</si>
  <si>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</si>
  <si>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</si>
  <si>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</si>
  <si>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</si>
  <si>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</si>
  <si>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</si>
  <si>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</si>
  <si>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</si>
  <si>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</si>
  <si>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</si>
  <si>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</si>
  <si>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</si>
  <si>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</si>
  <si>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</si>
  <si>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</si>
  <si>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</si>
  <si>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</si>
  <si>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</si>
  <si>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</si>
  <si>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</si>
  <si>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</si>
  <si>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</si>
  <si>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</si>
  <si>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</si>
  <si>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</si>
  <si>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</si>
  <si>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</si>
  <si>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</si>
  <si>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</si>
  <si>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</si>
  <si>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</si>
  <si>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</si>
  <si>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</si>
  <si>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</si>
  <si>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</si>
  <si>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</si>
  <si>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</si>
  <si>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</si>
  <si>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</si>
  <si>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</si>
  <si>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</si>
  <si>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</si>
  <si>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</si>
  <si>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</si>
  <si>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</si>
  <si>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</si>
  <si>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</si>
  <si>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</si>
  <si>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</si>
  <si>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</si>
  <si>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</si>
  <si>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</si>
  <si>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</si>
  <si>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</si>
  <si>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</si>
  <si>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</si>
  <si>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</si>
  <si>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</si>
  <si>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</si>
  <si>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</si>
  <si>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</si>
  <si>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</si>
  <si>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</si>
  <si>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</si>
  <si>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</si>
  <si>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</si>
  <si>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</si>
  <si>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</si>
  <si>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</si>
  <si>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</si>
  <si>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</si>
  <si>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</si>
  <si>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</si>
  <si>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</si>
  <si>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</si>
  <si>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</si>
  <si>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</si>
  <si>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</si>
  <si>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</si>
  <si>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</si>
  <si>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</si>
  <si>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</si>
  <si>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</si>
  <si>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</si>
  <si>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</si>
  <si>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</si>
  <si>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</si>
  <si>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</si>
  <si>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</si>
  <si>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</si>
  <si>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</si>
  <si>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</si>
  <si>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</si>
  <si>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</si>
  <si>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</si>
  <si>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</si>
  <si>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</si>
  <si>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</si>
  <si>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</si>
  <si>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</si>
  <si>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</si>
  <si>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</si>
  <si>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</si>
  <si>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</si>
  <si>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</si>
  <si>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</si>
  <si>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</si>
  <si>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</si>
  <si>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</si>
  <si>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</si>
  <si>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</si>
  <si>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</si>
  <si>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</si>
  <si>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</si>
  <si>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</si>
  <si>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</si>
  <si>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</si>
  <si>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</si>
  <si>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</si>
  <si>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</si>
  <si>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</si>
  <si>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</si>
  <si>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</si>
  <si>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</si>
  <si>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</si>
  <si>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</si>
  <si>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</si>
  <si>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</si>
  <si>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</si>
  <si>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</si>
  <si>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</si>
  <si>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</si>
  <si>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</si>
  <si>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</si>
  <si>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</si>
  <si>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</si>
  <si>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</si>
  <si>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</si>
  <si>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</si>
  <si>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</si>
  <si>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</si>
  <si>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</si>
  <si>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</si>
  <si>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</si>
  <si>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</si>
  <si>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</si>
  <si>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</si>
  <si>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</si>
  <si>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</si>
  <si>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</si>
  <si>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</si>
  <si>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</si>
  <si>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</si>
  <si>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</si>
  <si>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</si>
  <si>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</si>
  <si>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</si>
  <si>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</si>
  <si>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</si>
  <si>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</si>
  <si>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</si>
  <si>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</si>
  <si>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</si>
  <si>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</si>
  <si>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</si>
  <si>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</si>
  <si>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</si>
  <si>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</si>
  <si>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</si>
  <si>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</si>
  <si>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</si>
  <si>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</si>
  <si>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</si>
  <si>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</si>
  <si>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</si>
  <si>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</si>
  <si>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</si>
  <si>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</si>
  <si>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</si>
  <si>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</si>
  <si>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</si>
  <si>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</si>
  <si>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</si>
  <si>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</si>
  <si>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</si>
  <si>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</si>
  <si>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</si>
  <si>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</si>
  <si>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</si>
  <si>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</si>
  <si>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</si>
  <si>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</si>
  <si>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</si>
  <si>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</si>
  <si>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</si>
  <si>
    <t>Date Ended Conversion</t>
  </si>
  <si>
    <t>Date Created Conversion</t>
  </si>
  <si>
    <t>Count of outcomes</t>
  </si>
  <si>
    <t>Column Labels</t>
  </si>
  <si>
    <t>Grand Total</t>
  </si>
  <si>
    <t>Row Labels</t>
  </si>
  <si>
    <t>(All)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</si>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</sst>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layout>
        <c:manualLayout>
          <c:xMode val="edge"/>
          <c:yMode val="edge"/>
          <c:x val="0.44027645890058142"/>
          <c:y val="0.16045581849676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'Outcomes Based on Launch Date'!$B$5:$B$46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9947-833D-82C75D70BB29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'Outcomes Based on Launch Date'!$C$5:$C$46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9947-833D-82C75D70BB29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'Outcomes Based on Launch Date'!$D$5:$D$46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E-9947-833D-82C75D70BB29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Based on Launch Date'!$A$5:$A$46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'Outcomes Based on Launch Date'!$E$5:$E$46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E-9947-833D-82C75D70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6974176"/>
        <c:axId val="1303353728"/>
      </c:barChart>
      <c:catAx>
        <c:axId val="13469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53728"/>
        <c:crosses val="autoZero"/>
        <c:auto val="1"/>
        <c:lblAlgn val="ctr"/>
        <c:lblOffset val="100"/>
        <c:noMultiLvlLbl val="0"/>
      </c:catAx>
      <c:valAx>
        <c:axId val="13033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1-B64B-83D7-BA9AF9C38F6B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1-B64B-83D7-BA9AF9C38F6B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1-B64B-83D7-BA9AF9C3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33936"/>
        <c:axId val="1357506768"/>
      </c:lineChart>
      <c:catAx>
        <c:axId val="1367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06768"/>
        <c:crosses val="autoZero"/>
        <c:auto val="1"/>
        <c:lblAlgn val="ctr"/>
        <c:lblOffset val="100"/>
        <c:noMultiLvlLbl val="0"/>
      </c:catAx>
      <c:valAx>
        <c:axId val="1357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1053040</xdr:colOff>
      <xdr:row>3</xdr:row>
      <xdr:rowOff>179917</xdr:rowOff>
    </xdr:from>
    <xdr:to>
      <xdr:col>14</xdr:col>
      <xdr:colOff>814915</xdr:colOff>
      <xdr:row>24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C437E-B239-FF49-BAA2-33841FD36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1211791</xdr:colOff>
      <xdr:row>15</xdr:row>
      <xdr:rowOff>173566</xdr:rowOff>
    </xdr:from>
    <xdr:to>
      <xdr:col>7</xdr:col>
      <xdr:colOff>1269999</xdr:colOff>
      <xdr:row>32</xdr:row>
      <xdr:rowOff>158749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3336C6-C92A-CA4B-B5B8-608E799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ag Achrekar" refreshedDate="43968.831048495369" createdVersion="6" refreshedVersion="6" minRefreshableVersion="3" recordCount="4114" xr:uid="{C12E800E-E9F2-3F43-9590-65F0B05414C7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437620400" maxValue="1437620400"/>
    </cacheField>
    <cacheField name="Date Ended Conversion" numFmtId="14">
      <sharedItems containsSemiMixedTypes="0" containsNonDate="0" containsDate="1" containsString="0" minDate="2015-07-23T03:00:00" maxDate="2015-07-23T03:00:00"/>
    </cacheField>
    <cacheField name="Date Created Conversion" numFmtId="14">
      <sharedItems containsNonDate="0" containsDate="1" containsString="0" containsBlank="1" minDate="2009-05-17T03:55:13" maxDate="2017-02-24T21:29:37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d v="2015-06-22T00:10:11"/>
    <n v="1434931811"/>
    <b v="0"/>
    <n v="182"/>
    <b v="1"/>
    <x v="0"/>
    <n v="137"/>
  </r>
  <r>
    <n v="1"/>
    <s v="FannibalFest Fan Convention"/>
    <s v="A Hannibal TV Show Fan Convention and Art Collective"/>
    <n v="10275"/>
    <n v="14653"/>
    <x v="0"/>
    <x v="0"/>
    <s v="USD"/>
    <n v="1437620400"/>
    <d v="2015-07-23T03:00:00"/>
    <d v="2017-01-31T14:24:43"/>
    <n v="1485872683"/>
    <b v="0"/>
    <n v="79"/>
    <b v="1"/>
    <x v="0"/>
    <n v="1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37620400"/>
    <d v="2015-07-23T03:00:00"/>
    <d v="2016-02-05T16:51:23"/>
    <n v="1454691083"/>
    <b v="0"/>
    <n v="35"/>
    <b v="1"/>
    <x v="0"/>
    <n v="10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37620400"/>
    <d v="2015-07-23T03:00:00"/>
    <d v="2014-07-08T12:21:47"/>
    <n v="1404822107"/>
    <b v="0"/>
    <n v="150"/>
    <b v="1"/>
    <x v="0"/>
    <n v="10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37620400"/>
    <d v="2015-07-23T03:00:00"/>
    <d v="2015-11-19T20:01:19"/>
    <n v="1447963279"/>
    <b v="0"/>
    <n v="284"/>
    <b v="1"/>
    <x v="0"/>
    <n v="12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37620400"/>
    <d v="2015-07-23T03:00:00"/>
    <d v="2016-07-12T22:23:27"/>
    <n v="1468362207"/>
    <b v="0"/>
    <n v="47"/>
    <b v="1"/>
    <x v="0"/>
    <n v="11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37620400"/>
    <d v="2015-07-23T03:00:00"/>
    <d v="2014-06-04T01:44:10"/>
    <n v="1401846250"/>
    <b v="0"/>
    <n v="58"/>
    <b v="1"/>
    <x v="0"/>
    <n v="10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37620400"/>
    <d v="2015-07-23T03:00:00"/>
    <d v="2016-05-26T01:07:47"/>
    <n v="1464224867"/>
    <b v="0"/>
    <n v="57"/>
    <b v="1"/>
    <x v="0"/>
    <n v="101"/>
  </r>
  <r>
    <n v="8"/>
    <s v="Sizzling in the Kitchen Flynn Style"/>
    <s v="Help us raise the funds to film our pilot episode!"/>
    <n v="3500"/>
    <n v="3501.52"/>
    <x v="0"/>
    <x v="0"/>
    <s v="USD"/>
    <n v="1437620400"/>
    <d v="2015-07-23T03:00:00"/>
    <d v="2016-04-08T22:40:12"/>
    <n v="1460155212"/>
    <b v="0"/>
    <n v="12"/>
    <b v="1"/>
    <x v="0"/>
    <n v="1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37620400"/>
    <d v="2015-07-23T03:00:00"/>
    <d v="2016-03-18T02:29:04"/>
    <n v="1458268144"/>
    <b v="0"/>
    <n v="20"/>
    <b v="1"/>
    <x v="0"/>
    <n v="12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37620400"/>
    <d v="2015-07-23T03:00:00"/>
    <d v="2014-05-21T01:37:59"/>
    <n v="1400636279"/>
    <b v="0"/>
    <n v="19"/>
    <b v="1"/>
    <x v="0"/>
    <n v="10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37620400"/>
    <d v="2015-07-23T03:00:00"/>
    <d v="2016-07-21T18:41:02"/>
    <n v="1469126462"/>
    <b v="0"/>
    <n v="75"/>
    <b v="1"/>
    <x v="0"/>
    <n v="12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37620400"/>
    <d v="2015-07-23T03:00:00"/>
    <d v="2014-06-01T17:07:05"/>
    <n v="1401642425"/>
    <b v="0"/>
    <n v="827"/>
    <b v="1"/>
    <x v="0"/>
    <n v="165"/>
  </r>
  <r>
    <n v="13"/>
    <s v="Can't Go Home"/>
    <s v="A travel series hosted by touring musicians that profiles a different American city in each episode."/>
    <n v="3500"/>
    <n v="5599"/>
    <x v="0"/>
    <x v="0"/>
    <s v="USD"/>
    <n v="1437620400"/>
    <d v="2015-07-23T03:00:00"/>
    <d v="2016-05-18T16:15:09"/>
    <n v="1463588109"/>
    <b v="0"/>
    <n v="51"/>
    <b v="1"/>
    <x v="0"/>
    <n v="160"/>
  </r>
  <r>
    <n v="14"/>
    <s v="3010 | Sci-fi Series"/>
    <s v="A highly charged post apocalyptic sci fi series that pulls no punches!"/>
    <n v="6000"/>
    <n v="6056"/>
    <x v="0"/>
    <x v="2"/>
    <s v="AUD"/>
    <n v="1437620400"/>
    <d v="2015-07-23T03:00:00"/>
    <d v="2014-06-18T00:38:08"/>
    <n v="1403051888"/>
    <b v="0"/>
    <n v="41"/>
    <b v="1"/>
    <x v="0"/>
    <n v="10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37620400"/>
    <d v="2015-07-23T03:00:00"/>
    <d v="2015-09-09T09:24:18"/>
    <n v="1441790658"/>
    <b v="0"/>
    <n v="98"/>
    <b v="1"/>
    <x v="0"/>
    <n v="107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37620400"/>
    <d v="2015-07-23T03:00:00"/>
    <d v="2014-05-01T19:06:51"/>
    <n v="1398971211"/>
    <b v="0"/>
    <n v="70"/>
    <b v="1"/>
    <x v="0"/>
    <n v="1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37620400"/>
    <d v="2015-07-23T03:00:00"/>
    <d v="2014-10-05T17:33:42"/>
    <n v="1412530422"/>
    <b v="0"/>
    <n v="36"/>
    <b v="1"/>
    <x v="0"/>
    <n v="101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37620400"/>
    <d v="2015-07-23T03:00:00"/>
    <d v="2014-08-18T13:00:56"/>
    <n v="1408366856"/>
    <b v="0"/>
    <n v="342"/>
    <b v="1"/>
    <x v="0"/>
    <n v="10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620400"/>
    <d v="2015-07-23T03:00:00"/>
    <d v="2015-06-20T19:35:34"/>
    <n v="1434828934"/>
    <b v="0"/>
    <n v="22"/>
    <b v="1"/>
    <x v="0"/>
    <n v="145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37620400"/>
    <d v="2015-07-23T03:00:00"/>
    <d v="2015-07-15T18:11:52"/>
    <n v="1436983912"/>
    <b v="0"/>
    <n v="25"/>
    <b v="1"/>
    <x v="0"/>
    <n v="1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37620400"/>
    <d v="2015-07-23T03:00:00"/>
    <d v="2014-08-27T15:03:09"/>
    <n v="1409151789"/>
    <b v="0"/>
    <n v="101"/>
    <b v="1"/>
    <x v="0"/>
    <n v="109"/>
  </r>
  <r>
    <n v="22"/>
    <s v="CREATURES OF HABIT!"/>
    <s v="Meet Gary, and Troy: Two unlikely friends that investigate &quot;strange phenomenon&quot;."/>
    <n v="350"/>
    <n v="410"/>
    <x v="0"/>
    <x v="0"/>
    <s v="USD"/>
    <n v="1437620400"/>
    <d v="2015-07-23T03:00:00"/>
    <d v="2014-12-16T21:52:20"/>
    <n v="1418766740"/>
    <b v="0"/>
    <n v="8"/>
    <b v="1"/>
    <x v="0"/>
    <n v="11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7620400"/>
    <d v="2015-07-23T03:00:00"/>
    <d v="2015-04-03T18:41:41"/>
    <n v="1428086501"/>
    <b v="0"/>
    <n v="23"/>
    <b v="1"/>
    <x v="0"/>
    <n v="119"/>
  </r>
  <r>
    <n v="24"/>
    <s v="Bring STL Up Late to TV"/>
    <s v="STL Up Late is a weekly late night comedy talk show for St. Louis television."/>
    <n v="35000"/>
    <n v="38082.69"/>
    <x v="0"/>
    <x v="0"/>
    <s v="USD"/>
    <n v="1437620400"/>
    <d v="2015-07-23T03:00:00"/>
    <d v="2015-08-13T19:41:03"/>
    <n v="1439494863"/>
    <b v="0"/>
    <n v="574"/>
    <b v="1"/>
    <x v="0"/>
    <n v="10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37620400"/>
    <d v="2015-07-23T03:00:00"/>
    <d v="2015-11-10T00:36:01"/>
    <n v="1447115761"/>
    <b v="0"/>
    <n v="14"/>
    <b v="1"/>
    <x v="0"/>
    <n v="133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37620400"/>
    <d v="2015-07-23T03:00:00"/>
    <d v="2014-07-08T12:22:24"/>
    <n v="1404822144"/>
    <b v="0"/>
    <n v="19"/>
    <b v="1"/>
    <x v="0"/>
    <n v="155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37620400"/>
    <d v="2015-07-23T03:00:00"/>
    <d v="2014-10-17T03:57:13"/>
    <n v="1413518233"/>
    <b v="0"/>
    <n v="150"/>
    <b v="1"/>
    <x v="0"/>
    <n v="112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37620400"/>
    <d v="2015-07-23T03:00:00"/>
    <d v="2015-11-16T23:08:04"/>
    <n v="1447715284"/>
    <b v="0"/>
    <n v="71"/>
    <b v="1"/>
    <x v="0"/>
    <n v="10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37620400"/>
    <d v="2015-07-23T03:00:00"/>
    <d v="2014-06-22T16:09:28"/>
    <n v="1403453368"/>
    <b v="0"/>
    <n v="117"/>
    <b v="1"/>
    <x v="0"/>
    <n v="12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37620400"/>
    <d v="2015-07-23T03:00:00"/>
    <d v="2014-07-22T07:01:55"/>
    <n v="1406012515"/>
    <b v="0"/>
    <n v="53"/>
    <b v="1"/>
    <x v="0"/>
    <n v="101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37620400"/>
    <d v="2015-07-23T03:00:00"/>
    <d v="2016-01-07T19:00:34"/>
    <n v="1452193234"/>
    <b v="0"/>
    <n v="1"/>
    <b v="1"/>
    <x v="0"/>
    <n v="10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37620400"/>
    <d v="2015-07-23T03:00:00"/>
    <d v="2016-04-01T15:03:37"/>
    <n v="1459523017"/>
    <b v="0"/>
    <n v="89"/>
    <b v="1"/>
    <x v="0"/>
    <n v="1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37620400"/>
    <d v="2015-07-23T03:00:00"/>
    <d v="2015-10-09T15:51:41"/>
    <n v="1444405901"/>
    <b v="0"/>
    <n v="64"/>
    <b v="1"/>
    <x v="0"/>
    <n v="102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37620400"/>
    <d v="2015-07-23T03:00:00"/>
    <d v="2014-07-21T07:43:21"/>
    <n v="1405928601"/>
    <b v="0"/>
    <n v="68"/>
    <b v="1"/>
    <x v="0"/>
    <n v="13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7620400"/>
    <d v="2015-07-23T03:00:00"/>
    <d v="2015-04-04T07:00:14"/>
    <n v="1428130814"/>
    <b v="0"/>
    <n v="28"/>
    <b v="1"/>
    <x v="0"/>
    <n v="167"/>
  </r>
  <r>
    <n v="36"/>
    <s v="THE LISTENING BOX"/>
    <s v="A modern day priest makes an unusual discovery, setting off a chain of events."/>
    <n v="6000"/>
    <n v="8529"/>
    <x v="0"/>
    <x v="0"/>
    <s v="USD"/>
    <n v="1437620400"/>
    <d v="2015-07-23T03:00:00"/>
    <d v="2015-03-05T07:22:05"/>
    <n v="1425540125"/>
    <b v="0"/>
    <n v="44"/>
    <b v="1"/>
    <x v="0"/>
    <n v="142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37620400"/>
    <d v="2015-07-23T03:00:00"/>
    <d v="2015-01-28T16:37:59"/>
    <n v="1422463079"/>
    <b v="0"/>
    <n v="253"/>
    <b v="1"/>
    <x v="0"/>
    <n v="183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437620400"/>
    <d v="2015-07-23T03:00:00"/>
    <d v="2013-04-11T01:22:24"/>
    <n v="1365643344"/>
    <b v="0"/>
    <n v="66"/>
    <b v="1"/>
    <x v="0"/>
    <n v="11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37620400"/>
    <d v="2015-07-23T03:00:00"/>
    <d v="2014-04-25T01:07:48"/>
    <n v="1398388068"/>
    <b v="0"/>
    <n v="217"/>
    <b v="1"/>
    <x v="0"/>
    <n v="13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37620400"/>
    <d v="2015-07-23T03:00:00"/>
    <d v="2014-05-30T05:08:08"/>
    <n v="1401426488"/>
    <b v="0"/>
    <n v="16"/>
    <b v="1"/>
    <x v="0"/>
    <n v="10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37620400"/>
    <d v="2015-07-23T03:00:00"/>
    <d v="2014-09-05T13:39:14"/>
    <n v="1409924354"/>
    <b v="0"/>
    <n v="19"/>
    <b v="1"/>
    <x v="0"/>
    <n v="10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37620400"/>
    <d v="2015-07-23T03:00:00"/>
    <d v="2014-11-28T15:20:26"/>
    <n v="1417188026"/>
    <b v="0"/>
    <n v="169"/>
    <b v="1"/>
    <x v="0"/>
    <n v="1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37620400"/>
    <d v="2015-07-23T03:00:00"/>
    <d v="2014-06-12T18:58:06"/>
    <n v="1402599486"/>
    <b v="0"/>
    <n v="263"/>
    <b v="1"/>
    <x v="0"/>
    <n v="309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37620400"/>
    <d v="2015-07-23T03:00:00"/>
    <d v="2014-08-23T02:22:17"/>
    <n v="1408760537"/>
    <b v="0"/>
    <n v="15"/>
    <b v="1"/>
    <x v="0"/>
    <n v="10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37620400"/>
    <d v="2015-07-23T03:00:00"/>
    <d v="2016-03-28T14:58:27"/>
    <n v="1459177107"/>
    <b v="0"/>
    <n v="61"/>
    <b v="1"/>
    <x v="0"/>
    <n v="12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37620400"/>
    <d v="2015-07-23T03:00:00"/>
    <d v="2015-11-15T23:09:34"/>
    <n v="1447628974"/>
    <b v="0"/>
    <n v="45"/>
    <b v="1"/>
    <x v="0"/>
    <n v="10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37620400"/>
    <d v="2015-07-23T03:00:00"/>
    <d v="2014-10-20T19:40:07"/>
    <n v="1413834007"/>
    <b v="0"/>
    <n v="70"/>
    <b v="1"/>
    <x v="0"/>
    <n v="10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37620400"/>
    <d v="2015-07-23T03:00:00"/>
    <d v="2015-01-29T12:24:20"/>
    <n v="1422534260"/>
    <b v="0"/>
    <n v="38"/>
    <b v="1"/>
    <x v="0"/>
    <n v="108"/>
  </r>
  <r>
    <n v="49"/>
    <s v="Driving Jersey - Season Five"/>
    <s v="Driving Jersey is real people telling real stories."/>
    <n v="12000"/>
    <n v="12000"/>
    <x v="0"/>
    <x v="0"/>
    <s v="USD"/>
    <n v="1437620400"/>
    <d v="2015-07-23T03:00:00"/>
    <d v="2015-09-24T04:14:05"/>
    <n v="1443068045"/>
    <b v="0"/>
    <n v="87"/>
    <b v="1"/>
    <x v="0"/>
    <n v="10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37620400"/>
    <d v="2015-07-23T03:00:00"/>
    <d v="2014-12-22T18:04:18"/>
    <n v="1419271458"/>
    <b v="0"/>
    <n v="22"/>
    <b v="1"/>
    <x v="0"/>
    <n v="1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7620400"/>
    <d v="2015-07-23T03:00:00"/>
    <d v="2015-07-11T22:17:17"/>
    <n v="1436653037"/>
    <b v="0"/>
    <n v="119"/>
    <b v="1"/>
    <x v="0"/>
    <n v="128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37620400"/>
    <d v="2015-07-23T03:00:00"/>
    <d v="2014-06-17T16:50:46"/>
    <n v="1403023846"/>
    <b v="0"/>
    <n v="52"/>
    <b v="1"/>
    <x v="0"/>
    <n v="116"/>
  </r>
  <r>
    <n v="53"/>
    <s v="Rolling out Vegan Mashup's Season 2"/>
    <s v="Delicious TV's Vegan Mashup launching season two on public television"/>
    <n v="3000"/>
    <n v="3289"/>
    <x v="0"/>
    <x v="0"/>
    <s v="USD"/>
    <n v="1437620400"/>
    <d v="2015-07-23T03:00:00"/>
    <d v="2014-03-21T13:10:45"/>
    <n v="1395407445"/>
    <b v="0"/>
    <n v="117"/>
    <b v="1"/>
    <x v="0"/>
    <n v="11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37620400"/>
    <d v="2015-07-23T03:00:00"/>
    <d v="2015-11-25T17:07:01"/>
    <n v="1448471221"/>
    <b v="0"/>
    <n v="52"/>
    <b v="1"/>
    <x v="0"/>
    <n v="1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37620400"/>
    <d v="2015-07-23T03:00:00"/>
    <d v="2016-05-06T23:15:16"/>
    <n v="1462576516"/>
    <b v="0"/>
    <n v="86"/>
    <b v="1"/>
    <x v="0"/>
    <n v="129"/>
  </r>
  <r>
    <n v="56"/>
    <s v="Voxwomen Cycling Show"/>
    <s v="We want to see more women's cycling on TV - and we need your help to make it happen!"/>
    <n v="8000"/>
    <n v="8581"/>
    <x v="0"/>
    <x v="1"/>
    <s v="GBP"/>
    <n v="1437620400"/>
    <d v="2015-07-23T03:00:00"/>
    <d v="2015-05-25T13:10:24"/>
    <n v="1432559424"/>
    <b v="0"/>
    <n v="174"/>
    <b v="1"/>
    <x v="0"/>
    <n v="10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37620400"/>
    <d v="2015-07-23T03:00:00"/>
    <d v="2015-03-26T19:59:22"/>
    <n v="1427399962"/>
    <b v="0"/>
    <n v="69"/>
    <b v="1"/>
    <x v="0"/>
    <n v="102"/>
  </r>
  <r>
    <n v="58"/>
    <s v="Gloaming"/>
    <s v="Alex thought he knew how the world worked. You live, you die and it's over. He was very, very wrong."/>
    <n v="10000"/>
    <n v="10291"/>
    <x v="0"/>
    <x v="0"/>
    <s v="USD"/>
    <n v="1437620400"/>
    <d v="2015-07-23T03:00:00"/>
    <d v="2014-10-20T17:52:52"/>
    <n v="1413827572"/>
    <b v="0"/>
    <n v="75"/>
    <b v="1"/>
    <x v="0"/>
    <n v="10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37620400"/>
    <d v="2015-07-23T03:00:00"/>
    <d v="2015-08-14T05:39:36"/>
    <n v="1439530776"/>
    <b v="0"/>
    <n v="33"/>
    <b v="1"/>
    <x v="0"/>
    <n v="1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437620400"/>
    <d v="2015-07-23T03:00:00"/>
    <d v="2014-03-03T21:38:37"/>
    <n v="1393882717"/>
    <b v="0"/>
    <n v="108"/>
    <b v="1"/>
    <x v="1"/>
    <n v="10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437620400"/>
    <d v="2015-07-23T03:00:00"/>
    <d v="2013-05-15T19:32:37"/>
    <n v="1368646357"/>
    <b v="0"/>
    <n v="23"/>
    <b v="1"/>
    <x v="1"/>
    <n v="148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437620400"/>
    <d v="2015-07-23T03:00:00"/>
    <d v="2013-02-06T19:11:18"/>
    <n v="1360177878"/>
    <b v="0"/>
    <n v="48"/>
    <b v="1"/>
    <x v="1"/>
    <n v="155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437620400"/>
    <d v="2015-07-23T03:00:00"/>
    <d v="2013-12-04T21:53:33"/>
    <n v="1386194013"/>
    <b v="0"/>
    <n v="64"/>
    <b v="1"/>
    <x v="1"/>
    <n v="1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437620400"/>
    <d v="2015-07-23T03:00:00"/>
    <d v="2013-06-08T00:26:21"/>
    <n v="1370651181"/>
    <b v="0"/>
    <n v="24"/>
    <b v="1"/>
    <x v="1"/>
    <n v="173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37620400"/>
    <d v="2015-07-23T03:00:00"/>
    <d v="2014-07-15T19:42:34"/>
    <n v="1405453354"/>
    <b v="0"/>
    <n v="57"/>
    <b v="1"/>
    <x v="1"/>
    <n v="108"/>
  </r>
  <r>
    <n v="66"/>
    <s v="A Stagnant Fever: Short Film"/>
    <s v="A dark comedy set in the '60s about clinical depression and one night stands."/>
    <n v="2000"/>
    <n v="2372"/>
    <x v="0"/>
    <x v="0"/>
    <s v="USD"/>
    <n v="1437620400"/>
    <d v="2015-07-23T03:00:00"/>
    <d v="2016-06-18T20:23:40"/>
    <n v="1466281420"/>
    <b v="0"/>
    <n v="26"/>
    <b v="1"/>
    <x v="1"/>
    <n v="119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437620400"/>
    <d v="2015-07-23T03:00:00"/>
    <d v="2012-06-15T14:00:04"/>
    <n v="1339768804"/>
    <b v="0"/>
    <n v="20"/>
    <b v="1"/>
    <x v="1"/>
    <n v="116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437620400"/>
    <d v="2015-07-23T03:00:00"/>
    <d v="2014-01-24T13:39:51"/>
    <n v="1390570791"/>
    <b v="0"/>
    <n v="36"/>
    <b v="1"/>
    <x v="1"/>
    <n v="127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437620400"/>
    <d v="2015-07-23T03:00:00"/>
    <d v="2011-08-31T04:30:25"/>
    <n v="1314765025"/>
    <b v="0"/>
    <n v="178"/>
    <b v="1"/>
    <x v="1"/>
    <n v="11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437620400"/>
    <d v="2015-07-23T03:00:00"/>
    <d v="2011-07-06T21:30:45"/>
    <n v="1309987845"/>
    <b v="0"/>
    <n v="17"/>
    <b v="1"/>
    <x v="1"/>
    <n v="12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437620400"/>
    <d v="2015-07-23T03:00:00"/>
    <d v="2012-03-29T06:30:57"/>
    <n v="1333002657"/>
    <b v="0"/>
    <n v="32"/>
    <b v="1"/>
    <x v="1"/>
    <n v="124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437620400"/>
    <d v="2015-07-23T03:00:00"/>
    <d v="2012-10-26T00:14:41"/>
    <n v="1351210481"/>
    <b v="0"/>
    <n v="41"/>
    <b v="1"/>
    <x v="1"/>
    <n v="108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437620400"/>
    <d v="2015-07-23T03:00:00"/>
    <d v="2011-02-13T18:09:44"/>
    <n v="1297620584"/>
    <b v="0"/>
    <n v="18"/>
    <b v="1"/>
    <x v="1"/>
    <n v="1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37620400"/>
    <d v="2015-07-23T03:00:00"/>
    <d v="2015-12-22T11:41:35"/>
    <n v="1450784495"/>
    <b v="0"/>
    <n v="29"/>
    <b v="1"/>
    <x v="1"/>
    <n v="11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437620400"/>
    <d v="2015-07-23T03:00:00"/>
    <d v="2013-03-24T05:01:12"/>
    <n v="1364101272"/>
    <b v="0"/>
    <n v="47"/>
    <b v="1"/>
    <x v="1"/>
    <n v="11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437620400"/>
    <d v="2015-07-23T03:00:00"/>
    <d v="2011-10-28T16:35:58"/>
    <n v="1319819758"/>
    <b v="0"/>
    <n v="15"/>
    <b v="1"/>
    <x v="1"/>
    <n v="153"/>
  </r>
  <r>
    <n v="77"/>
    <s v="Jonah and the Crab"/>
    <s v="A short film about a boy searching for companionship in a hermit crab he finds on the beach."/>
    <n v="400"/>
    <n v="1570"/>
    <x v="0"/>
    <x v="0"/>
    <s v="USD"/>
    <n v="1437620400"/>
    <d v="2015-07-23T03:00:00"/>
    <d v="2012-03-29T03:28:37"/>
    <n v="1332991717"/>
    <b v="0"/>
    <n v="26"/>
    <b v="1"/>
    <x v="1"/>
    <n v="39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37620400"/>
    <d v="2015-07-23T03:00:00"/>
    <d v="2016-08-22T17:32:01"/>
    <n v="1471887121"/>
    <b v="0"/>
    <n v="35"/>
    <b v="1"/>
    <x v="1"/>
    <n v="270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437620400"/>
    <d v="2015-07-23T03:00:00"/>
    <d v="2014-03-26T18:38:13"/>
    <n v="1395859093"/>
    <b v="0"/>
    <n v="41"/>
    <b v="1"/>
    <x v="1"/>
    <n v="127"/>
  </r>
  <r>
    <n v="80"/>
    <s v="Swingers Anonymous"/>
    <s v="What would you do if you ended up at a swingers party with two dead bodies and $20,000 in drug money?"/>
    <n v="12000"/>
    <n v="12870"/>
    <x v="0"/>
    <x v="0"/>
    <s v="USD"/>
    <n v="1437620400"/>
    <d v="2015-07-23T03:00:00"/>
    <d v="2013-11-05T02:00:56"/>
    <n v="1383616856"/>
    <b v="0"/>
    <n v="47"/>
    <b v="1"/>
    <x v="1"/>
    <n v="107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437620400"/>
    <d v="2015-07-23T03:00:00"/>
    <d v="2012-07-10T03:48:47"/>
    <n v="1341892127"/>
    <b v="0"/>
    <n v="28"/>
    <b v="1"/>
    <x v="1"/>
    <n v="19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437620400"/>
    <d v="2015-07-23T03:00:00"/>
    <d v="2011-09-09T19:41:01"/>
    <n v="1315597261"/>
    <b v="0"/>
    <n v="100"/>
    <b v="1"/>
    <x v="1"/>
    <n v="10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37620400"/>
    <d v="2015-07-23T03:00:00"/>
    <d v="2015-02-07T14:46:29"/>
    <n v="1423320389"/>
    <b v="0"/>
    <n v="13"/>
    <b v="1"/>
    <x v="1"/>
    <n v="10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437620400"/>
    <d v="2015-07-23T03:00:00"/>
    <d v="2011-04-15T18:11:26"/>
    <n v="1302891086"/>
    <b v="0"/>
    <n v="7"/>
    <b v="1"/>
    <x v="1"/>
    <n v="10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437620400"/>
    <d v="2015-07-23T03:00:00"/>
    <d v="2011-08-24T03:00:37"/>
    <n v="1314154837"/>
    <b v="0"/>
    <n v="21"/>
    <b v="1"/>
    <x v="1"/>
    <n v="12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37620400"/>
    <d v="2015-07-23T03:00:00"/>
    <d v="2015-10-14T13:20:45"/>
    <n v="1444828845"/>
    <b v="0"/>
    <n v="17"/>
    <b v="1"/>
    <x v="1"/>
    <n v="10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437620400"/>
    <d v="2015-07-23T03:00:00"/>
    <d v="2010-05-24T12:56:43"/>
    <n v="1274705803"/>
    <b v="0"/>
    <n v="25"/>
    <b v="1"/>
    <x v="1"/>
    <n v="10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37620400"/>
    <d v="2015-07-23T03:00:00"/>
    <d v="2014-05-27T15:48:51"/>
    <n v="1401205731"/>
    <b v="0"/>
    <n v="60"/>
    <b v="1"/>
    <x v="1"/>
    <n v="10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437620400"/>
    <d v="2015-07-23T03:00:00"/>
    <d v="2013-05-08T18:03:12"/>
    <n v="1368036192"/>
    <b v="0"/>
    <n v="56"/>
    <b v="1"/>
    <x v="1"/>
    <n v="115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437620400"/>
    <d v="2015-07-23T03:00:00"/>
    <d v="2011-06-12T07:08:19"/>
    <n v="1307862499"/>
    <b v="0"/>
    <n v="16"/>
    <b v="1"/>
    <x v="1"/>
    <n v="1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437620400"/>
    <d v="2015-07-23T03:00:00"/>
    <d v="2011-03-17T09:39:24"/>
    <n v="1300354764"/>
    <b v="0"/>
    <n v="46"/>
    <b v="1"/>
    <x v="1"/>
    <n v="12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37620400"/>
    <d v="2015-07-23T03:00:00"/>
    <d v="2016-12-17T04:46:23"/>
    <n v="1481949983"/>
    <b v="0"/>
    <n v="43"/>
    <b v="1"/>
    <x v="1"/>
    <n v="10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437620400"/>
    <d v="2015-07-23T03:00:00"/>
    <d v="2012-06-05T20:35:37"/>
    <n v="1338928537"/>
    <b v="0"/>
    <n v="15"/>
    <b v="1"/>
    <x v="1"/>
    <n v="11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437620400"/>
    <d v="2015-07-23T03:00:00"/>
    <d v="2014-03-18T17:13:42"/>
    <n v="1395162822"/>
    <b v="0"/>
    <n v="12"/>
    <b v="1"/>
    <x v="1"/>
    <n v="10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437620400"/>
    <d v="2015-07-23T03:00:00"/>
    <d v="2012-01-27T00:07:21"/>
    <n v="1327622841"/>
    <b v="0"/>
    <n v="21"/>
    <b v="1"/>
    <x v="1"/>
    <n v="13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437620400"/>
    <d v="2015-07-23T03:00:00"/>
    <d v="2010-05-26T15:54:01"/>
    <n v="1274889241"/>
    <b v="0"/>
    <n v="34"/>
    <b v="1"/>
    <x v="1"/>
    <n v="11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437620400"/>
    <d v="2015-07-23T03:00:00"/>
    <d v="2011-06-12T03:14:42"/>
    <n v="1307848482"/>
    <b v="0"/>
    <n v="8"/>
    <b v="1"/>
    <x v="1"/>
    <n v="10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437620400"/>
    <d v="2015-07-23T03:00:00"/>
    <d v="2012-11-01T19:04:34"/>
    <n v="1351796674"/>
    <b v="0"/>
    <n v="60"/>
    <b v="1"/>
    <x v="1"/>
    <n v="106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437620400"/>
    <d v="2015-07-23T03:00:00"/>
    <d v="2013-12-23T21:39:59"/>
    <n v="1387834799"/>
    <b v="0"/>
    <n v="39"/>
    <b v="1"/>
    <x v="1"/>
    <n v="10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437620400"/>
    <d v="2015-07-23T03:00:00"/>
    <d v="2012-10-15T18:04:46"/>
    <n v="1350324286"/>
    <b v="0"/>
    <n v="26"/>
    <b v="1"/>
    <x v="1"/>
    <n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437620400"/>
    <d v="2015-07-23T03:00:00"/>
    <d v="2012-12-31T18:38:30"/>
    <n v="1356979110"/>
    <b v="0"/>
    <n v="35"/>
    <b v="1"/>
    <x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437620400"/>
    <d v="2015-07-23T03:00:00"/>
    <d v="2010-11-23T03:08:53"/>
    <n v="1290481733"/>
    <b v="0"/>
    <n v="65"/>
    <b v="1"/>
    <x v="1"/>
    <n v="128"/>
  </r>
  <r>
    <n v="103"/>
    <s v="I'M TWENTY SOMETHING"/>
    <s v="Three friends in their twenties are trying to do the impossible - have fun on a casual Friday night."/>
    <n v="1300"/>
    <n v="1367"/>
    <x v="0"/>
    <x v="1"/>
    <s v="GBP"/>
    <n v="1437620400"/>
    <d v="2015-07-23T03:00:00"/>
    <d v="2014-02-12T19:20:30"/>
    <n v="1392232830"/>
    <b v="0"/>
    <n v="49"/>
    <b v="1"/>
    <x v="1"/>
    <n v="105"/>
  </r>
  <r>
    <n v="104"/>
    <s v="Good 'Ol Trumpet"/>
    <s v="UCF short film about an old man, his love for music, and his misplaced trumpet.  "/>
    <n v="500"/>
    <n v="600"/>
    <x v="0"/>
    <x v="0"/>
    <s v="USD"/>
    <n v="1437620400"/>
    <d v="2015-07-23T03:00:00"/>
    <d v="2011-03-10T16:41:06"/>
    <n v="1299775266"/>
    <b v="0"/>
    <n v="10"/>
    <b v="1"/>
    <x v="1"/>
    <n v="12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37620400"/>
    <d v="2015-07-23T03:00:00"/>
    <d v="2016-04-25T17:23:40"/>
    <n v="1461605020"/>
    <b v="0"/>
    <n v="60"/>
    <b v="1"/>
    <x v="1"/>
    <n v="107"/>
  </r>
  <r>
    <n v="106"/>
    <s v="LOST WEEKEND"/>
    <s v="A Boy. A Girl. A Car. A Serial Killer."/>
    <n v="5000"/>
    <n v="5025"/>
    <x v="0"/>
    <x v="0"/>
    <s v="USD"/>
    <n v="1437620400"/>
    <d v="2015-07-23T03:00:00"/>
    <d v="2012-03-19T18:38:21"/>
    <n v="1332182301"/>
    <b v="0"/>
    <n v="27"/>
    <b v="1"/>
    <x v="1"/>
    <n v="10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437620400"/>
    <d v="2015-07-23T03:00:00"/>
    <d v="2011-04-02T23:34:47"/>
    <n v="1301787287"/>
    <b v="0"/>
    <n v="69"/>
    <b v="1"/>
    <x v="1"/>
    <n v="102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437620400"/>
    <d v="2015-07-23T03:00:00"/>
    <d v="2013-04-01T14:42:50"/>
    <n v="1364827370"/>
    <b v="0"/>
    <n v="47"/>
    <b v="1"/>
    <x v="1"/>
    <n v="24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437620400"/>
    <d v="2015-07-23T03:00:00"/>
    <d v="2011-01-27T00:37:10"/>
    <n v="1296088630"/>
    <b v="0"/>
    <n v="47"/>
    <b v="1"/>
    <x v="1"/>
    <n v="2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437620400"/>
    <d v="2015-07-23T03:00:00"/>
    <d v="2013-10-10T22:47:33"/>
    <n v="1381445253"/>
    <b v="0"/>
    <n v="26"/>
    <b v="1"/>
    <x v="1"/>
    <n v="13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7620400"/>
    <d v="2015-07-23T03:00:00"/>
    <d v="2015-05-01T07:59:47"/>
    <n v="1430467187"/>
    <b v="0"/>
    <n v="53"/>
    <b v="1"/>
    <x v="1"/>
    <n v="15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437620400"/>
    <d v="2015-07-23T03:00:00"/>
    <d v="2014-03-20T01:01:58"/>
    <n v="1395277318"/>
    <b v="0"/>
    <n v="81"/>
    <b v="1"/>
    <x v="1"/>
    <n v="104"/>
  </r>
  <r>
    <n v="113"/>
    <s v="&quot;The First Day&quot; by Julia Othmer- Music Video"/>
    <s v="A living memorial for all those dealing with trauma, grief and loss."/>
    <n v="5000"/>
    <n v="7050"/>
    <x v="0"/>
    <x v="0"/>
    <s v="USD"/>
    <n v="1437620400"/>
    <d v="2015-07-23T03:00:00"/>
    <d v="2011-07-29T18:12:08"/>
    <n v="1311963128"/>
    <b v="0"/>
    <n v="78"/>
    <b v="1"/>
    <x v="1"/>
    <n v="14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437620400"/>
    <d v="2015-07-23T03:00:00"/>
    <d v="2011-11-14T06:34:48"/>
    <n v="1321252488"/>
    <b v="0"/>
    <n v="35"/>
    <b v="1"/>
    <x v="1"/>
    <n v="103"/>
  </r>
  <r>
    <n v="115"/>
    <s v="The World's Greatest Lover"/>
    <s v="Never judge a book (or a lover) by their cover."/>
    <n v="450"/>
    <n v="632"/>
    <x v="0"/>
    <x v="0"/>
    <s v="USD"/>
    <n v="1437620400"/>
    <d v="2015-07-23T03:00:00"/>
    <d v="2012-01-10T17:44:04"/>
    <n v="1326217444"/>
    <b v="0"/>
    <n v="22"/>
    <b v="1"/>
    <x v="1"/>
    <n v="14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437620400"/>
    <d v="2015-07-23T03:00:00"/>
    <d v="2011-02-21T11:55:55"/>
    <n v="1298289355"/>
    <b v="0"/>
    <n v="57"/>
    <b v="1"/>
    <x v="1"/>
    <n v="11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437620400"/>
    <d v="2015-07-23T03:00:00"/>
    <d v="2010-03-11T20:02:24"/>
    <n v="1268337744"/>
    <b v="0"/>
    <n v="27"/>
    <b v="1"/>
    <x v="1"/>
    <n v="100"/>
  </r>
  <r>
    <n v="118"/>
    <s v="DENOUNCED - A Short Film"/>
    <s v="When a ruthless hit-man is 'denounced' from the mafia, his old enemies declare war."/>
    <n v="5000"/>
    <n v="5651.58"/>
    <x v="0"/>
    <x v="0"/>
    <s v="USD"/>
    <n v="1437620400"/>
    <d v="2015-07-23T03:00:00"/>
    <d v="2011-06-29T01:17:16"/>
    <n v="1309310236"/>
    <b v="0"/>
    <n v="39"/>
    <b v="1"/>
    <x v="1"/>
    <n v="11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437620400"/>
    <d v="2015-07-23T03:00:00"/>
    <d v="2011-07-15T01:39:46"/>
    <n v="1310693986"/>
    <b v="0"/>
    <n v="37"/>
    <b v="1"/>
    <x v="1"/>
    <n v="10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37620400"/>
    <d v="2015-07-23T03:00:00"/>
    <d v="2016-09-03T01:11:47"/>
    <n v="1472865107"/>
    <b v="0"/>
    <n v="1"/>
    <b v="0"/>
    <x v="2"/>
    <n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37620400"/>
    <d v="2015-07-23T03:00:00"/>
    <d v="2015-04-02T16:55:10"/>
    <n v="1427993710"/>
    <b v="0"/>
    <n v="1"/>
    <b v="0"/>
    <x v="2"/>
    <n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37620400"/>
    <d v="2015-07-23T03:00:00"/>
    <d v="2016-08-11T10:21:47"/>
    <n v="1470910907"/>
    <b v="0"/>
    <n v="0"/>
    <b v="0"/>
    <x v="2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37620400"/>
    <d v="2015-07-23T03:00:00"/>
    <d v="2014-09-22T18:46:04"/>
    <n v="1411411564"/>
    <b v="0"/>
    <n v="6"/>
    <b v="0"/>
    <x v="2"/>
    <n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7620400"/>
    <d v="2015-07-23T03:00:00"/>
    <d v="2015-04-20T22:17:22"/>
    <n v="1429568242"/>
    <b v="0"/>
    <n v="0"/>
    <b v="0"/>
    <x v="2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37620400"/>
    <d v="2015-07-23T03:00:00"/>
    <d v="2016-12-05T23:51:20"/>
    <n v="1480981880"/>
    <b v="0"/>
    <n v="6"/>
    <b v="0"/>
    <x v="2"/>
    <n v="1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7620400"/>
    <d v="2015-07-23T03:00:00"/>
    <d v="2015-05-11T14:08:57"/>
    <n v="1431353337"/>
    <b v="0"/>
    <n v="13"/>
    <b v="0"/>
    <x v="2"/>
    <n v="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37620400"/>
    <d v="2015-07-23T03:00:00"/>
    <d v="2015-03-04T14:59:01"/>
    <n v="1425481141"/>
    <b v="0"/>
    <n v="4"/>
    <b v="0"/>
    <x v="2"/>
    <n v="2"/>
  </r>
  <r>
    <n v="128"/>
    <s v="Ralphi3 (Canceled)"/>
    <s v="A Science Fiction film filled with entertainment and Excitement"/>
    <n v="100000"/>
    <n v="1867"/>
    <x v="1"/>
    <x v="0"/>
    <s v="USD"/>
    <n v="1437620400"/>
    <d v="2015-07-23T03:00:00"/>
    <d v="2016-09-15T05:28:13"/>
    <n v="1473917293"/>
    <b v="0"/>
    <n v="6"/>
    <b v="0"/>
    <x v="2"/>
    <n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37620400"/>
    <d v="2015-07-23T03:00:00"/>
    <d v="2014-08-31T22:29:43"/>
    <n v="1409524183"/>
    <b v="0"/>
    <n v="0"/>
    <b v="0"/>
    <x v="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37620400"/>
    <d v="2015-07-23T03:00:00"/>
    <d v="2014-05-19T21:58:12"/>
    <n v="1400536692"/>
    <b v="0"/>
    <n v="0"/>
    <b v="0"/>
    <x v="2"/>
    <n v="0"/>
  </r>
  <r>
    <n v="131"/>
    <s v="I (Canceled)"/>
    <s v="I"/>
    <n v="1200"/>
    <n v="0"/>
    <x v="1"/>
    <x v="0"/>
    <s v="USD"/>
    <n v="1437620400"/>
    <d v="2015-07-23T03:00:00"/>
    <d v="2016-06-20T20:06:01"/>
    <n v="1466453161"/>
    <b v="0"/>
    <n v="0"/>
    <b v="0"/>
    <x v="2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37620400"/>
    <d v="2015-07-23T03:00:00"/>
    <d v="2014-09-23T19:30:07"/>
    <n v="1411500607"/>
    <b v="0"/>
    <n v="81"/>
    <b v="0"/>
    <x v="2"/>
    <n v="1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37620400"/>
    <d v="2015-07-23T03:00:00"/>
    <d v="2016-05-01T19:23:04"/>
    <n v="1462130584"/>
    <b v="0"/>
    <n v="0"/>
    <b v="0"/>
    <x v="2"/>
    <n v="0"/>
  </r>
  <r>
    <n v="134"/>
    <s v="MARLEY'S GHOST (AMBASSADORS OF STEAM) (Canceled)"/>
    <s v="steampunk  remake of &quot;a Christmas carol&quot;"/>
    <n v="5000"/>
    <n v="0"/>
    <x v="1"/>
    <x v="0"/>
    <s v="USD"/>
    <n v="1437620400"/>
    <d v="2015-07-23T03:00:00"/>
    <d v="2015-08-05T21:50:18"/>
    <n v="1438811418"/>
    <b v="0"/>
    <n v="0"/>
    <b v="0"/>
    <x v="2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37620400"/>
    <d v="2015-07-23T03:00:00"/>
    <d v="2014-05-29T09:09:57"/>
    <n v="1401354597"/>
    <b v="0"/>
    <n v="5"/>
    <b v="0"/>
    <x v="2"/>
    <n v="1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7620400"/>
    <d v="2015-07-23T03:00:00"/>
    <d v="2015-04-02T09:50:34"/>
    <n v="1427968234"/>
    <b v="0"/>
    <n v="0"/>
    <b v="0"/>
    <x v="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37620400"/>
    <d v="2015-07-23T03:00:00"/>
    <d v="2015-08-23T13:46:33"/>
    <n v="1440337593"/>
    <b v="0"/>
    <n v="0"/>
    <b v="0"/>
    <x v="2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7620400"/>
    <d v="2015-07-23T03:00:00"/>
    <d v="2015-07-01T06:10:41"/>
    <n v="1435731041"/>
    <b v="0"/>
    <n v="58"/>
    <b v="0"/>
    <x v="2"/>
    <n v="3"/>
  </r>
  <r>
    <n v="139"/>
    <s v="Roman Dead (Canceled)"/>
    <s v="When  Rome is infected with a zombie plague, Lucius Agrippa and a small group fights for survival"/>
    <n v="500"/>
    <n v="500"/>
    <x v="1"/>
    <x v="0"/>
    <s v="USD"/>
    <n v="1437620400"/>
    <d v="2015-07-23T03:00:00"/>
    <d v="2015-07-02T22:06:12"/>
    <n v="1435874772"/>
    <b v="0"/>
    <n v="1"/>
    <b v="0"/>
    <x v="2"/>
    <n v="1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37620400"/>
    <d v="2015-07-23T03:00:00"/>
    <d v="2015-02-18T04:45:32"/>
    <n v="1424234732"/>
    <b v="0"/>
    <n v="0"/>
    <b v="0"/>
    <x v="2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7620400"/>
    <d v="2015-07-23T03:00:00"/>
    <d v="2015-04-16T03:40:23"/>
    <n v="1429155623"/>
    <b v="0"/>
    <n v="28"/>
    <b v="0"/>
    <x v="2"/>
    <n v="1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37620400"/>
    <d v="2015-07-23T03:00:00"/>
    <d v="2014-10-26T21:26:18"/>
    <n v="1414358778"/>
    <b v="0"/>
    <n v="1"/>
    <b v="0"/>
    <x v="2"/>
    <n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37620400"/>
    <d v="2015-07-23T03:00:00"/>
    <d v="2016-07-08T01:32:22"/>
    <n v="1467941542"/>
    <b v="0"/>
    <n v="0"/>
    <b v="0"/>
    <x v="2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37620400"/>
    <d v="2015-07-23T03:00:00"/>
    <d v="2015-02-12T18:17:52"/>
    <n v="1423765072"/>
    <b v="0"/>
    <n v="37"/>
    <b v="0"/>
    <x v="2"/>
    <n v="28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7620400"/>
    <d v="2015-07-23T03:00:00"/>
    <d v="2015-07-15T13:00:52"/>
    <n v="1436965252"/>
    <b v="0"/>
    <n v="9"/>
    <b v="0"/>
    <x v="2"/>
    <n v="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37620400"/>
    <d v="2015-07-23T03:00:00"/>
    <d v="2016-11-19T00:23:18"/>
    <n v="1479514998"/>
    <b v="0"/>
    <n v="3"/>
    <b v="0"/>
    <x v="2"/>
    <n v="1"/>
  </r>
  <r>
    <n v="147"/>
    <s v="Consumed (Static Air) (Canceled)"/>
    <s v="Film makers catch live footage beyond their wildest dreams."/>
    <n v="7000"/>
    <n v="0"/>
    <x v="1"/>
    <x v="1"/>
    <s v="GBP"/>
    <n v="1437620400"/>
    <d v="2015-07-23T03:00:00"/>
    <d v="2014-11-26T18:25:40"/>
    <n v="1417026340"/>
    <b v="0"/>
    <n v="0"/>
    <b v="0"/>
    <x v="2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37620400"/>
    <d v="2015-07-23T03:00:00"/>
    <d v="2016-01-28T06:45:36"/>
    <n v="1453963536"/>
    <b v="0"/>
    <n v="2"/>
    <b v="0"/>
    <x v="2"/>
    <n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37620400"/>
    <d v="2015-07-23T03:00:00"/>
    <d v="2014-11-25T04:07:50"/>
    <n v="1416888470"/>
    <b v="0"/>
    <n v="6"/>
    <b v="0"/>
    <x v="2"/>
    <n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7620400"/>
    <d v="2015-07-23T03:00:00"/>
    <d v="2015-03-27T03:53:02"/>
    <n v="1427428382"/>
    <b v="0"/>
    <n v="67"/>
    <b v="0"/>
    <x v="2"/>
    <n v="2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7620400"/>
    <d v="2015-07-23T03:00:00"/>
    <d v="2015-04-19T13:13:11"/>
    <n v="1429449191"/>
    <b v="0"/>
    <n v="5"/>
    <b v="0"/>
    <x v="2"/>
    <n v="0"/>
  </r>
  <r>
    <n v="152"/>
    <s v="The Great Dark (Canceled)"/>
    <s v="The Great Dark is a journey through the unimaginable...and un foreseeable..."/>
    <n v="380000"/>
    <n v="30"/>
    <x v="1"/>
    <x v="0"/>
    <s v="USD"/>
    <n v="1437620400"/>
    <d v="2015-07-23T03:00:00"/>
    <d v="2014-08-24T01:51:40"/>
    <n v="1408845100"/>
    <b v="0"/>
    <n v="2"/>
    <b v="0"/>
    <x v="2"/>
    <n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37620400"/>
    <d v="2015-07-23T03:00:00"/>
    <d v="2014-10-21T14:04:04"/>
    <n v="1413900244"/>
    <b v="0"/>
    <n v="10"/>
    <b v="0"/>
    <x v="2"/>
    <n v="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7620400"/>
    <d v="2015-07-23T03:00:00"/>
    <d v="2015-04-21T13:08:15"/>
    <n v="1429621695"/>
    <b v="0"/>
    <n v="3"/>
    <b v="0"/>
    <x v="2"/>
    <n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20400"/>
    <d v="2015-07-23T03:00:00"/>
    <d v="2015-06-13T13:25:35"/>
    <n v="1434201935"/>
    <b v="0"/>
    <n v="4"/>
    <b v="0"/>
    <x v="2"/>
    <n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37620400"/>
    <d v="2015-07-23T03:00:00"/>
    <d v="2014-06-04T02:59:56"/>
    <n v="1401850796"/>
    <b v="0"/>
    <n v="15"/>
    <b v="0"/>
    <x v="2"/>
    <n v="5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37620400"/>
    <d v="2015-07-23T03:00:00"/>
    <d v="2016-01-27T21:52:52"/>
    <n v="1453931572"/>
    <b v="0"/>
    <n v="2"/>
    <b v="0"/>
    <x v="2"/>
    <n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37620400"/>
    <d v="2015-07-23T03:00:00"/>
    <d v="2014-09-22T01:50:28"/>
    <n v="1411350628"/>
    <b v="0"/>
    <n v="0"/>
    <b v="0"/>
    <x v="2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37620400"/>
    <d v="2015-07-23T03:00:00"/>
    <d v="2016-05-24T10:25:45"/>
    <n v="1464085545"/>
    <b v="0"/>
    <n v="1"/>
    <b v="0"/>
    <x v="2"/>
    <n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7620400"/>
    <d v="2015-07-23T03:00:00"/>
    <d v="2015-06-16T21:54:51"/>
    <n v="1434491691"/>
    <b v="0"/>
    <n v="0"/>
    <b v="0"/>
    <x v="3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37620400"/>
    <d v="2015-07-23T03:00:00"/>
    <d v="2014-06-02T16:29:55"/>
    <n v="1401726595"/>
    <b v="0"/>
    <n v="1"/>
    <b v="0"/>
    <x v="3"/>
    <n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37620400"/>
    <d v="2015-07-23T03:00:00"/>
    <d v="2014-07-15T03:02:36"/>
    <n v="1405393356"/>
    <b v="0"/>
    <n v="10"/>
    <b v="0"/>
    <x v="3"/>
    <n v="1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37620400"/>
    <d v="2015-07-23T03:00:00"/>
    <d v="2015-08-27T23:04:14"/>
    <n v="1440716654"/>
    <b v="0"/>
    <n v="0"/>
    <b v="0"/>
    <x v="3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37620400"/>
    <d v="2015-07-23T03:00:00"/>
    <d v="2014-07-21T18:18:21"/>
    <n v="1405966701"/>
    <b v="0"/>
    <n v="7"/>
    <b v="0"/>
    <x v="3"/>
    <n v="1"/>
  </r>
  <r>
    <n v="165"/>
    <s v="NET"/>
    <s v="A teacher. A boy. The beach and a heatwave that drove them all insane."/>
    <n v="17000"/>
    <n v="0"/>
    <x v="2"/>
    <x v="1"/>
    <s v="GBP"/>
    <n v="1437620400"/>
    <d v="2015-07-23T03:00:00"/>
    <d v="2015-12-13T15:48:44"/>
    <n v="1450021724"/>
    <b v="0"/>
    <n v="0"/>
    <b v="0"/>
    <x v="3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37620400"/>
    <d v="2015-07-23T03:00:00"/>
    <d v="2016-12-17T01:49:22"/>
    <n v="1481939362"/>
    <b v="0"/>
    <n v="1"/>
    <b v="0"/>
    <x v="3"/>
    <n v="6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7620400"/>
    <d v="2015-07-23T03:00:00"/>
    <d v="2015-06-05T22:15:35"/>
    <n v="1433542535"/>
    <b v="0"/>
    <n v="2"/>
    <b v="0"/>
    <x v="3"/>
    <n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37620400"/>
    <d v="2015-07-23T03:00:00"/>
    <d v="2015-02-17T20:02:50"/>
    <n v="1424203370"/>
    <b v="0"/>
    <n v="3"/>
    <b v="0"/>
    <x v="3"/>
    <n v="4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37620400"/>
    <d v="2015-07-23T03:00:00"/>
    <d v="2014-09-18T12:07:39"/>
    <n v="1411042059"/>
    <b v="0"/>
    <n v="10"/>
    <b v="0"/>
    <x v="3"/>
    <n v="22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37620400"/>
    <d v="2015-07-23T03:00:00"/>
    <d v="2015-07-31T23:28:03"/>
    <n v="1438385283"/>
    <b v="0"/>
    <n v="10"/>
    <b v="0"/>
    <x v="3"/>
    <n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37620400"/>
    <d v="2015-07-23T03:00:00"/>
    <d v="2016-06-13T04:20:14"/>
    <n v="1465791614"/>
    <b v="0"/>
    <n v="1"/>
    <b v="0"/>
    <x v="3"/>
    <n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37620400"/>
    <d v="2015-07-23T03:00:00"/>
    <d v="2015-02-12T09:28:43"/>
    <n v="1423733323"/>
    <b v="0"/>
    <n v="0"/>
    <b v="0"/>
    <x v="3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37620400"/>
    <d v="2015-07-23T03:00:00"/>
    <d v="2015-01-29T13:45:08"/>
    <n v="1422539108"/>
    <b v="0"/>
    <n v="0"/>
    <b v="0"/>
    <x v="3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7620400"/>
    <d v="2015-07-23T03:00:00"/>
    <d v="2015-03-09T18:12:56"/>
    <n v="1425924776"/>
    <b v="0"/>
    <n v="0"/>
    <b v="0"/>
    <x v="3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37620400"/>
    <d v="2015-07-23T03:00:00"/>
    <d v="2014-08-04T18:40:11"/>
    <n v="1407177611"/>
    <b v="0"/>
    <n v="26"/>
    <b v="0"/>
    <x v="3"/>
    <n v="6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7620400"/>
    <d v="2015-07-23T03:00:00"/>
    <d v="2015-07-06T19:46:39"/>
    <n v="1436211999"/>
    <b v="0"/>
    <n v="0"/>
    <b v="0"/>
    <x v="3"/>
    <n v="0"/>
  </r>
  <r>
    <n v="177"/>
    <s v="The Good Samaritan"/>
    <s v="I'm making a modern day version of the bible story &quot; The Good Samaritan&quot;"/>
    <n v="450"/>
    <n v="180"/>
    <x v="2"/>
    <x v="0"/>
    <s v="USD"/>
    <n v="1437620400"/>
    <d v="2015-07-23T03:00:00"/>
    <d v="2015-03-07T01:08:46"/>
    <n v="1425690526"/>
    <b v="0"/>
    <n v="7"/>
    <b v="0"/>
    <x v="3"/>
    <n v="40"/>
  </r>
  <r>
    <n v="178"/>
    <s v="El viaje de LucÃ­a"/>
    <s v="El viaje de LucÃ­a es un largometraje de ficciÃ³n con temÃ¡tica sobre el cÃ¡ncer infantil."/>
    <n v="500000"/>
    <n v="0"/>
    <x v="2"/>
    <x v="3"/>
    <s v="EUR"/>
    <n v="1437620400"/>
    <d v="2015-07-23T03:00:00"/>
    <d v="2015-10-27T22:55:45"/>
    <n v="1445986545"/>
    <b v="0"/>
    <n v="0"/>
    <b v="0"/>
    <x v="3"/>
    <n v="0"/>
  </r>
  <r>
    <n v="179"/>
    <s v="Sustain: A Film About Survival"/>
    <s v="A feature-length film about how three people survive in a diseased world."/>
    <n v="1000"/>
    <n v="200"/>
    <x v="2"/>
    <x v="0"/>
    <s v="USD"/>
    <n v="1437620400"/>
    <d v="2015-07-23T03:00:00"/>
    <d v="2016-02-03T01:55:55"/>
    <n v="1454464555"/>
    <b v="0"/>
    <n v="2"/>
    <b v="0"/>
    <x v="3"/>
    <n v="2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37620400"/>
    <d v="2015-07-23T03:00:00"/>
    <d v="2015-03-04T23:47:23"/>
    <n v="1425512843"/>
    <b v="0"/>
    <n v="13"/>
    <b v="0"/>
    <x v="3"/>
    <n v="3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7620400"/>
    <d v="2015-07-23T03:00:00"/>
    <d v="2015-05-23T17:48:15"/>
    <n v="1432403295"/>
    <b v="0"/>
    <n v="4"/>
    <b v="0"/>
    <x v="3"/>
    <n v="2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37620400"/>
    <d v="2015-07-23T03:00:00"/>
    <d v="2016-12-08T00:17:12"/>
    <n v="1481156232"/>
    <b v="0"/>
    <n v="0"/>
    <b v="0"/>
    <x v="3"/>
    <n v="0"/>
  </r>
  <r>
    <n v="183"/>
    <s v="Three Little Words"/>
    <s v="Don't kill me until I meet my Dad"/>
    <n v="12500"/>
    <n v="4482"/>
    <x v="2"/>
    <x v="1"/>
    <s v="GBP"/>
    <n v="1437620400"/>
    <d v="2015-07-23T03:00:00"/>
    <d v="2014-10-27T19:26:50"/>
    <n v="1414438010"/>
    <b v="0"/>
    <n v="12"/>
    <b v="0"/>
    <x v="3"/>
    <n v="36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37620400"/>
    <d v="2015-07-23T03:00:00"/>
    <d v="2014-07-05T18:59:22"/>
    <n v="1404586762"/>
    <b v="0"/>
    <n v="2"/>
    <b v="0"/>
    <x v="3"/>
    <n v="3"/>
  </r>
  <r>
    <n v="185"/>
    <s v="BLANK Short Movie"/>
    <s v="Love has no boundaries!"/>
    <n v="40000"/>
    <n v="2200"/>
    <x v="2"/>
    <x v="10"/>
    <s v="NOK"/>
    <n v="1437620400"/>
    <d v="2015-07-23T03:00:00"/>
    <d v="2016-07-19T21:52:19"/>
    <n v="1468965139"/>
    <b v="0"/>
    <n v="10"/>
    <b v="0"/>
    <x v="3"/>
    <n v="6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37620400"/>
    <d v="2015-07-23T03:00:00"/>
    <d v="2017-02-01T19:30:34"/>
    <n v="1485977434"/>
    <b v="0"/>
    <n v="0"/>
    <b v="0"/>
    <x v="3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620400"/>
    <d v="2015-07-23T03:00:00"/>
    <d v="2015-06-27T05:37:37"/>
    <n v="1435383457"/>
    <b v="0"/>
    <n v="5"/>
    <b v="0"/>
    <x v="3"/>
    <n v="16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37620400"/>
    <d v="2015-07-23T03:00:00"/>
    <d v="2014-08-06T04:23:35"/>
    <n v="1407299015"/>
    <b v="0"/>
    <n v="0"/>
    <b v="0"/>
    <x v="3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37620400"/>
    <d v="2015-07-23T03:00:00"/>
    <d v="2016-07-05T16:34:37"/>
    <n v="1467736477"/>
    <b v="0"/>
    <n v="5"/>
    <b v="0"/>
    <x v="3"/>
    <n v="0"/>
  </r>
  <r>
    <n v="190"/>
    <s v="REGIONRAT, the movie"/>
    <s v="Because hope can be a 4 letter word"/>
    <n v="12000"/>
    <n v="50"/>
    <x v="2"/>
    <x v="0"/>
    <s v="USD"/>
    <n v="1437620400"/>
    <d v="2015-07-23T03:00:00"/>
    <d v="2016-06-06T15:37:26"/>
    <n v="1465227446"/>
    <b v="0"/>
    <n v="1"/>
    <b v="0"/>
    <x v="3"/>
    <n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37620400"/>
    <d v="2015-07-23T03:00:00"/>
    <d v="2015-08-23T10:35:38"/>
    <n v="1440326138"/>
    <b v="0"/>
    <n v="3"/>
    <b v="0"/>
    <x v="3"/>
    <n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37620400"/>
    <d v="2015-07-23T03:00:00"/>
    <d v="2014-09-17T19:00:32"/>
    <n v="1410980432"/>
    <b v="0"/>
    <n v="3"/>
    <b v="0"/>
    <x v="3"/>
    <n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37620400"/>
    <d v="2015-07-23T03:00:00"/>
    <d v="2014-09-29T22:26:06"/>
    <n v="1412029566"/>
    <b v="0"/>
    <n v="0"/>
    <b v="0"/>
    <x v="3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37620400"/>
    <d v="2015-07-23T03:00:00"/>
    <d v="2016-01-06T23:55:31"/>
    <n v="1452124531"/>
    <b v="0"/>
    <n v="3"/>
    <b v="0"/>
    <x v="3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7620400"/>
    <d v="2015-07-23T03:00:00"/>
    <d v="2015-05-11T16:05:32"/>
    <n v="1431360332"/>
    <b v="0"/>
    <n v="0"/>
    <b v="0"/>
    <x v="3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37620400"/>
    <d v="2015-07-23T03:00:00"/>
    <d v="2015-09-12T13:01:38"/>
    <n v="1442062898"/>
    <b v="0"/>
    <n v="19"/>
    <b v="0"/>
    <x v="3"/>
    <n v="4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37620400"/>
    <d v="2015-07-23T03:00:00"/>
    <d v="2017-01-06T20:21:40"/>
    <n v="1483734100"/>
    <b v="0"/>
    <n v="8"/>
    <b v="0"/>
    <x v="3"/>
    <n v="1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37620400"/>
    <d v="2015-07-23T03:00:00"/>
    <d v="2014-09-05T09:12:02"/>
    <n v="1409908322"/>
    <b v="0"/>
    <n v="6"/>
    <b v="0"/>
    <x v="3"/>
    <n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37620400"/>
    <d v="2015-07-23T03:00:00"/>
    <d v="2016-08-02T02:58:22"/>
    <n v="1470106702"/>
    <b v="0"/>
    <n v="0"/>
    <b v="0"/>
    <x v="3"/>
    <n v="0"/>
  </r>
  <r>
    <n v="200"/>
    <s v="The Crossing Shore"/>
    <s v="A film dedicated to an AAF Pilot's struggle to survive behind enemy lines during WWII."/>
    <n v="6000"/>
    <n v="1571.55"/>
    <x v="2"/>
    <x v="0"/>
    <s v="USD"/>
    <n v="1437620400"/>
    <d v="2015-07-23T03:00:00"/>
    <d v="2014-08-16T02:00:03"/>
    <n v="1408154403"/>
    <b v="0"/>
    <n v="18"/>
    <b v="0"/>
    <x v="3"/>
    <n v="26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37620400"/>
    <d v="2015-07-23T03:00:00"/>
    <d v="2015-01-19T19:38:49"/>
    <n v="1421696329"/>
    <b v="0"/>
    <n v="7"/>
    <b v="0"/>
    <x v="3"/>
    <n v="58"/>
  </r>
  <r>
    <n v="202"/>
    <s v="Modern Gangsters"/>
    <s v="new web series created by jonney terry"/>
    <n v="6000"/>
    <n v="0"/>
    <x v="2"/>
    <x v="0"/>
    <s v="USD"/>
    <n v="1437620400"/>
    <d v="2015-07-23T03:00:00"/>
    <d v="2015-09-08T22:16:04"/>
    <n v="1441750564"/>
    <b v="0"/>
    <n v="0"/>
    <b v="0"/>
    <x v="3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37620400"/>
    <d v="2015-07-23T03:00:00"/>
    <d v="2014-11-30T20:21:04"/>
    <n v="1417378864"/>
    <b v="0"/>
    <n v="8"/>
    <b v="0"/>
    <x v="3"/>
    <n v="3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37620400"/>
    <d v="2015-07-23T03:00:00"/>
    <d v="2016-07-05T14:00:03"/>
    <n v="1467727203"/>
    <b v="0"/>
    <n v="1293"/>
    <b v="0"/>
    <x v="3"/>
    <n v="5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37620400"/>
    <d v="2015-07-23T03:00:00"/>
    <d v="2015-09-01T15:10:22"/>
    <n v="1441120222"/>
    <b v="0"/>
    <n v="17"/>
    <b v="0"/>
    <x v="3"/>
    <n v="16"/>
  </r>
  <r>
    <n v="206"/>
    <s v="Blood Bond Movie Development"/>
    <s v="A love story featuring adoption,struggle,dysfunction,grace, healing, and restoration."/>
    <n v="12700"/>
    <n v="0"/>
    <x v="2"/>
    <x v="0"/>
    <s v="USD"/>
    <n v="1437620400"/>
    <d v="2015-07-23T03:00:00"/>
    <d v="2016-07-16T00:06:23"/>
    <n v="1468627583"/>
    <b v="0"/>
    <n v="0"/>
    <b v="0"/>
    <x v="3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37620400"/>
    <d v="2015-07-23T03:00:00"/>
    <d v="2014-12-05T04:43:58"/>
    <n v="1417754638"/>
    <b v="0"/>
    <n v="13"/>
    <b v="0"/>
    <x v="3"/>
    <n v="1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37620400"/>
    <d v="2015-07-23T03:00:00"/>
    <d v="2014-11-16T08:52:47"/>
    <n v="1416127967"/>
    <b v="0"/>
    <n v="0"/>
    <b v="0"/>
    <x v="3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7620400"/>
    <d v="2015-07-23T03:00:00"/>
    <d v="2015-06-10T22:08:55"/>
    <n v="1433974135"/>
    <b v="0"/>
    <n v="0"/>
    <b v="0"/>
    <x v="3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37620400"/>
    <d v="2015-07-23T03:00:00"/>
    <d v="2015-09-02T01:33:12"/>
    <n v="1441157592"/>
    <b v="0"/>
    <n v="33"/>
    <b v="0"/>
    <x v="3"/>
    <n v="2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37620400"/>
    <d v="2015-07-23T03:00:00"/>
    <d v="2015-08-20T03:50:17"/>
    <n v="1440042617"/>
    <b v="0"/>
    <n v="12"/>
    <b v="0"/>
    <x v="3"/>
    <n v="45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37620400"/>
    <d v="2015-07-23T03:00:00"/>
    <d v="2016-02-16T21:08:40"/>
    <n v="1455656920"/>
    <b v="0"/>
    <n v="1"/>
    <b v="0"/>
    <x v="3"/>
    <n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7620400"/>
    <d v="2015-07-23T03:00:00"/>
    <d v="2015-07-17T14:15:47"/>
    <n v="1437142547"/>
    <b v="0"/>
    <n v="1"/>
    <b v="0"/>
    <x v="3"/>
    <n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37620400"/>
    <d v="2015-07-23T03:00:00"/>
    <d v="2015-01-05T15:22:29"/>
    <n v="1420471349"/>
    <b v="0"/>
    <n v="1"/>
    <b v="0"/>
    <x v="3"/>
    <n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37620400"/>
    <d v="2015-07-23T03:00:00"/>
    <d v="2016-01-06T05:31:22"/>
    <n v="1452058282"/>
    <b v="0"/>
    <n v="1"/>
    <b v="0"/>
    <x v="3"/>
    <n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37620400"/>
    <d v="2015-07-23T03:00:00"/>
    <d v="2015-03-03T23:00:37"/>
    <n v="1425423637"/>
    <b v="0"/>
    <n v="84"/>
    <b v="0"/>
    <x v="3"/>
    <n v="56"/>
  </r>
  <r>
    <n v="217"/>
    <s v="Bitch"/>
    <s v="A roadmovie by paw"/>
    <n v="100000"/>
    <n v="11943"/>
    <x v="2"/>
    <x v="11"/>
    <s v="SEK"/>
    <n v="1437620400"/>
    <d v="2015-07-23T03:00:00"/>
    <d v="2014-11-27T15:22:29"/>
    <n v="1417101749"/>
    <b v="0"/>
    <n v="38"/>
    <b v="0"/>
    <x v="3"/>
    <n v="1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7620400"/>
    <d v="2015-07-23T03:00:00"/>
    <d v="2015-03-16T15:04:49"/>
    <n v="1426518289"/>
    <b v="0"/>
    <n v="1"/>
    <b v="0"/>
    <x v="3"/>
    <n v="2"/>
  </r>
  <r>
    <n v="219"/>
    <s v="True Colors"/>
    <s v="An hour-long pilot about a group of suburban LGBT teens coming of age in the early 90's."/>
    <n v="50000"/>
    <n v="8815"/>
    <x v="2"/>
    <x v="0"/>
    <s v="USD"/>
    <n v="1437620400"/>
    <d v="2015-07-23T03:00:00"/>
    <d v="2016-02-29T07:50:25"/>
    <n v="1456732225"/>
    <b v="0"/>
    <n v="76"/>
    <b v="0"/>
    <x v="3"/>
    <n v="18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37620400"/>
    <d v="2015-07-23T03:00:00"/>
    <d v="2015-07-10T15:27:10"/>
    <n v="1436542030"/>
    <b v="0"/>
    <n v="3"/>
    <b v="0"/>
    <x v="3"/>
    <n v="1"/>
  </r>
  <r>
    <n v="221"/>
    <s v="Archetypes"/>
    <s v="Film about Schizophrenia with Surreal Twists!"/>
    <n v="50000"/>
    <n v="0"/>
    <x v="2"/>
    <x v="0"/>
    <s v="USD"/>
    <n v="1437620400"/>
    <d v="2015-07-23T03:00:00"/>
    <d v="2015-01-27T20:06:04"/>
    <n v="1422389164"/>
    <b v="0"/>
    <n v="0"/>
    <b v="0"/>
    <x v="3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37620400"/>
    <d v="2015-07-23T03:00:00"/>
    <d v="2015-01-27T18:28:38"/>
    <n v="1422383318"/>
    <b v="0"/>
    <n v="2"/>
    <b v="0"/>
    <x v="3"/>
    <n v="1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37620400"/>
    <d v="2015-07-23T03:00:00"/>
    <d v="2016-04-22T01:09:10"/>
    <n v="1461287350"/>
    <b v="0"/>
    <n v="0"/>
    <b v="0"/>
    <x v="3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7620400"/>
    <d v="2015-07-23T03:00:00"/>
    <d v="2015-05-11T05:38:46"/>
    <n v="1431322726"/>
    <b v="0"/>
    <n v="0"/>
    <b v="0"/>
    <x v="3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37620400"/>
    <d v="2015-07-23T03:00:00"/>
    <d v="2016-03-09T23:04:14"/>
    <n v="1457564654"/>
    <b v="0"/>
    <n v="0"/>
    <b v="0"/>
    <x v="3"/>
    <n v="0"/>
  </r>
  <r>
    <n v="226"/>
    <s v="MAGGIE Film"/>
    <s v="A TRUE STORY OF DOMESTIC VILOLENCE THAT SEEKS TO OFFER THE VIEWER OUTLEST OF SUPPORT."/>
    <n v="29000"/>
    <n v="250"/>
    <x v="2"/>
    <x v="1"/>
    <s v="GBP"/>
    <n v="1437620400"/>
    <d v="2015-07-23T03:00:00"/>
    <d v="2015-04-12T15:59:04"/>
    <n v="1428854344"/>
    <b v="0"/>
    <n v="2"/>
    <b v="0"/>
    <x v="3"/>
    <n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7620400"/>
    <d v="2015-07-23T03:00:00"/>
    <d v="2015-06-09T21:27:21"/>
    <n v="1433885241"/>
    <b v="0"/>
    <n v="0"/>
    <b v="0"/>
    <x v="3"/>
    <n v="0"/>
  </r>
  <r>
    <n v="228"/>
    <s v="Facets of a Geek life"/>
    <s v="I am making a film from one one of my books called facets of a Geek life."/>
    <n v="8000"/>
    <n v="0"/>
    <x v="2"/>
    <x v="1"/>
    <s v="GBP"/>
    <n v="1437620400"/>
    <d v="2015-07-23T03:00:00"/>
    <d v="2015-04-02T16:28:25"/>
    <n v="1427992105"/>
    <b v="0"/>
    <n v="0"/>
    <b v="0"/>
    <x v="3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37620400"/>
    <d v="2015-07-23T03:00:00"/>
    <d v="2016-01-14T22:24:57"/>
    <n v="1452810297"/>
    <b v="0"/>
    <n v="0"/>
    <b v="0"/>
    <x v="3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7620400"/>
    <d v="2015-07-23T03:00:00"/>
    <d v="2015-05-05T18:39:11"/>
    <n v="1430851151"/>
    <b v="0"/>
    <n v="2"/>
    <b v="0"/>
    <x v="3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37620400"/>
    <d v="2015-07-23T03:00:00"/>
    <d v="2015-12-03T23:00:51"/>
    <n v="1449183651"/>
    <b v="0"/>
    <n v="0"/>
    <b v="0"/>
    <x v="3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37620400"/>
    <d v="2015-07-23T03:00:00"/>
    <d v="2015-01-28T19:49:06"/>
    <n v="1422474546"/>
    <b v="0"/>
    <n v="7"/>
    <b v="0"/>
    <x v="3"/>
    <n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37620400"/>
    <d v="2015-07-23T03:00:00"/>
    <d v="2016-08-30T21:52:52"/>
    <n v="1472593972"/>
    <b v="0"/>
    <n v="0"/>
    <b v="0"/>
    <x v="3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7620400"/>
    <d v="2015-07-23T03:00:00"/>
    <d v="2015-05-12T00:50:59"/>
    <n v="1431391859"/>
    <b v="0"/>
    <n v="5"/>
    <b v="0"/>
    <x v="3"/>
    <n v="4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7620400"/>
    <d v="2015-07-23T03:00:00"/>
    <d v="2015-06-09T21:48:17"/>
    <n v="1433886497"/>
    <b v="0"/>
    <n v="0"/>
    <b v="0"/>
    <x v="3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37620400"/>
    <d v="2015-07-23T03:00:00"/>
    <d v="2015-11-13T02:01:39"/>
    <n v="1447380099"/>
    <b v="0"/>
    <n v="0"/>
    <b v="0"/>
    <x v="3"/>
    <n v="0"/>
  </r>
  <r>
    <n v="237"/>
    <s v="Making The Choice"/>
    <s v="Making The Choice is a christian short film series."/>
    <n v="15000"/>
    <n v="50"/>
    <x v="2"/>
    <x v="0"/>
    <s v="USD"/>
    <n v="1437620400"/>
    <d v="2015-07-23T03:00:00"/>
    <d v="2016-01-08T13:51:09"/>
    <n v="1452261069"/>
    <b v="0"/>
    <n v="1"/>
    <b v="0"/>
    <x v="3"/>
    <n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37620400"/>
    <d v="2015-07-23T03:00:00"/>
    <d v="2016-12-09T23:06:00"/>
    <n v="1481324760"/>
    <b v="0"/>
    <n v="0"/>
    <b v="0"/>
    <x v="3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37620400"/>
    <d v="2015-07-23T03:00:00"/>
    <d v="2015-10-20T02:38:50"/>
    <n v="1445308730"/>
    <b v="0"/>
    <n v="5"/>
    <b v="0"/>
    <x v="3"/>
    <n v="2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437620400"/>
    <d v="2015-07-23T03:00:00"/>
    <d v="2013-03-21T17:00:11"/>
    <n v="1363885211"/>
    <b v="1"/>
    <n v="137"/>
    <b v="1"/>
    <x v="4"/>
    <n v="108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37620400"/>
    <d v="2015-07-23T03:00:00"/>
    <d v="2014-11-06T16:45:04"/>
    <n v="1415292304"/>
    <b v="1"/>
    <n v="376"/>
    <b v="1"/>
    <x v="4"/>
    <n v="11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437620400"/>
    <d v="2015-07-23T03:00:00"/>
    <d v="2011-11-15T11:49:50"/>
    <n v="1321357790"/>
    <b v="1"/>
    <n v="202"/>
    <b v="1"/>
    <x v="4"/>
    <n v="113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437620400"/>
    <d v="2015-07-23T03:00:00"/>
    <d v="2014-01-23T01:08:24"/>
    <n v="1390439304"/>
    <b v="1"/>
    <n v="328"/>
    <b v="1"/>
    <x v="4"/>
    <n v="10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437620400"/>
    <d v="2015-07-23T03:00:00"/>
    <d v="2010-02-04T07:45:59"/>
    <n v="1265269559"/>
    <b v="1"/>
    <n v="84"/>
    <b v="1"/>
    <x v="4"/>
    <n v="11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437620400"/>
    <d v="2015-07-23T03:00:00"/>
    <d v="2012-07-17T01:16:25"/>
    <n v="1342487785"/>
    <b v="1"/>
    <n v="96"/>
    <b v="1"/>
    <x v="4"/>
    <n v="10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437620400"/>
    <d v="2015-07-23T03:00:00"/>
    <d v="2010-10-29T08:43:25"/>
    <n v="1288341805"/>
    <b v="1"/>
    <n v="223"/>
    <b v="1"/>
    <x v="4"/>
    <n v="30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437620400"/>
    <d v="2015-07-23T03:00:00"/>
    <d v="2010-09-09T14:30:14"/>
    <n v="1284042614"/>
    <b v="1"/>
    <n v="62"/>
    <b v="1"/>
    <x v="4"/>
    <n v="13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437620400"/>
    <d v="2015-07-23T03:00:00"/>
    <d v="2011-11-23T18:35:09"/>
    <n v="1322073309"/>
    <b v="1"/>
    <n v="146"/>
    <b v="1"/>
    <x v="4"/>
    <n v="10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437620400"/>
    <d v="2015-07-23T03:00:00"/>
    <d v="2010-06-03T22:10:20"/>
    <n v="1275603020"/>
    <b v="1"/>
    <n v="235"/>
    <b v="1"/>
    <x v="4"/>
    <n v="1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437620400"/>
    <d v="2015-07-23T03:00:00"/>
    <d v="2013-05-07T13:34:51"/>
    <n v="1367933691"/>
    <b v="1"/>
    <n v="437"/>
    <b v="1"/>
    <x v="4"/>
    <n v="10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437620400"/>
    <d v="2015-07-23T03:00:00"/>
    <d v="2012-04-14T18:54:06"/>
    <n v="1334429646"/>
    <b v="1"/>
    <n v="77"/>
    <b v="1"/>
    <x v="4"/>
    <n v="12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437620400"/>
    <d v="2015-07-23T03:00:00"/>
    <d v="2010-03-29T15:54:18"/>
    <n v="1269878058"/>
    <b v="1"/>
    <n v="108"/>
    <b v="1"/>
    <x v="4"/>
    <n v="18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437620400"/>
    <d v="2015-07-23T03:00:00"/>
    <d v="2012-01-16T15:37:15"/>
    <n v="1326728235"/>
    <b v="1"/>
    <n v="7"/>
    <b v="1"/>
    <x v="4"/>
    <n v="101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37620400"/>
    <d v="2015-07-23T03:00:00"/>
    <d v="2015-09-16T22:51:50"/>
    <n v="1442443910"/>
    <b v="1"/>
    <n v="314"/>
    <b v="1"/>
    <x v="4"/>
    <n v="117"/>
  </r>
  <r>
    <n v="255"/>
    <s v="xoxosms: a documentary about love in the 21st century"/>
    <s v="xoxosms is a documentary about first love, long distance and Skype."/>
    <n v="8000"/>
    <n v="8538.66"/>
    <x v="0"/>
    <x v="0"/>
    <s v="USD"/>
    <n v="1437620400"/>
    <d v="2015-07-23T03:00:00"/>
    <d v="2011-02-14T12:38:02"/>
    <n v="1297687082"/>
    <b v="1"/>
    <n v="188"/>
    <b v="1"/>
    <x v="4"/>
    <n v="10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437620400"/>
    <d v="2015-07-23T03:00:00"/>
    <d v="2013-02-14T18:27:47"/>
    <n v="1360866467"/>
    <b v="1"/>
    <n v="275"/>
    <b v="1"/>
    <x v="4"/>
    <n v="13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37620400"/>
    <d v="2015-07-23T03:00:00"/>
    <d v="2016-04-19T15:02:42"/>
    <n v="1461078162"/>
    <b v="1"/>
    <n v="560"/>
    <b v="1"/>
    <x v="4"/>
    <n v="10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437620400"/>
    <d v="2015-07-23T03:00:00"/>
    <d v="2011-05-19T01:14:26"/>
    <n v="1305767666"/>
    <b v="1"/>
    <n v="688"/>
    <b v="1"/>
    <x v="4"/>
    <n v="19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37620400"/>
    <d v="2015-07-23T03:00:00"/>
    <d v="2015-03-09T17:42:49"/>
    <n v="1425922969"/>
    <b v="1"/>
    <n v="942"/>
    <b v="1"/>
    <x v="4"/>
    <n v="13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437620400"/>
    <d v="2015-07-23T03:00:00"/>
    <d v="2010-06-01T18:07:59"/>
    <n v="1275415679"/>
    <b v="1"/>
    <n v="88"/>
    <b v="1"/>
    <x v="4"/>
    <n v="106"/>
  </r>
  <r>
    <n v="261"/>
    <s v="Empires: The Film"/>
    <s v="Empires explores the impact of networks on histories and philosophies of political thought."/>
    <n v="20000"/>
    <n v="21480"/>
    <x v="0"/>
    <x v="0"/>
    <s v="USD"/>
    <n v="1437620400"/>
    <d v="2015-07-23T03:00:00"/>
    <d v="2012-04-18T21:15:04"/>
    <n v="1334783704"/>
    <b v="1"/>
    <n v="220"/>
    <b v="1"/>
    <x v="4"/>
    <n v="107"/>
  </r>
  <r>
    <n v="262"/>
    <s v="The Last Cosmonaut"/>
    <s v="He can never die. He will live forever. He is the last cosmonaut, and this is his story."/>
    <n v="2500"/>
    <n v="6000"/>
    <x v="0"/>
    <x v="0"/>
    <s v="USD"/>
    <n v="1437620400"/>
    <d v="2015-07-23T03:00:00"/>
    <d v="2011-01-12T05:57:08"/>
    <n v="1294811828"/>
    <b v="1"/>
    <n v="145"/>
    <b v="1"/>
    <x v="4"/>
    <n v="24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437620400"/>
    <d v="2015-07-23T03:00:00"/>
    <d v="2012-08-28T22:54:54"/>
    <n v="1346194494"/>
    <b v="1"/>
    <n v="963"/>
    <b v="1"/>
    <x v="4"/>
    <n v="11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437620400"/>
    <d v="2015-07-23T03:00:00"/>
    <d v="2012-04-11T14:53:15"/>
    <n v="1334155995"/>
    <b v="1"/>
    <n v="91"/>
    <b v="1"/>
    <x v="4"/>
    <n v="11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437620400"/>
    <d v="2015-07-23T03:00:00"/>
    <d v="2010-03-30T05:53:50"/>
    <n v="1269928430"/>
    <b v="1"/>
    <n v="58"/>
    <b v="1"/>
    <x v="4"/>
    <n v="11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437620400"/>
    <d v="2015-07-23T03:00:00"/>
    <d v="2010-01-27T04:11:47"/>
    <n v="1264565507"/>
    <b v="1"/>
    <n v="36"/>
    <b v="1"/>
    <x v="4"/>
    <n v="14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37620400"/>
    <d v="2015-07-23T03:00:00"/>
    <d v="2014-05-26T10:51:39"/>
    <n v="1401101499"/>
    <b v="1"/>
    <n v="165"/>
    <b v="1"/>
    <x v="4"/>
    <n v="132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437620400"/>
    <d v="2015-07-23T03:00:00"/>
    <d v="2011-09-23T03:39:38"/>
    <n v="1316749178"/>
    <b v="1"/>
    <n v="111"/>
    <b v="1"/>
    <x v="4"/>
    <n v="1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37620400"/>
    <d v="2015-07-23T03:00:00"/>
    <d v="2017-01-23T04:43:42"/>
    <n v="1485146622"/>
    <b v="1"/>
    <n v="1596"/>
    <b v="1"/>
    <x v="4"/>
    <n v="14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437620400"/>
    <d v="2015-07-23T03:00:00"/>
    <d v="2011-04-04T20:47:50"/>
    <n v="1301950070"/>
    <b v="1"/>
    <n v="61"/>
    <b v="1"/>
    <x v="4"/>
    <n v="15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437620400"/>
    <d v="2015-07-23T03:00:00"/>
    <d v="2013-12-04T02:24:21"/>
    <n v="1386123861"/>
    <b v="1"/>
    <n v="287"/>
    <b v="1"/>
    <x v="4"/>
    <n v="10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437620400"/>
    <d v="2015-07-23T03:00:00"/>
    <d v="2010-02-26T21:36:31"/>
    <n v="1267220191"/>
    <b v="1"/>
    <n v="65"/>
    <b v="1"/>
    <x v="4"/>
    <n v="17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437620400"/>
    <d v="2015-07-23T03:00:00"/>
    <d v="2011-06-03T11:57:46"/>
    <n v="1307102266"/>
    <b v="1"/>
    <n v="118"/>
    <b v="1"/>
    <x v="4"/>
    <n v="10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437620400"/>
    <d v="2015-07-23T03:00:00"/>
    <d v="2012-03-01T21:53:49"/>
    <n v="1330638829"/>
    <b v="1"/>
    <n v="113"/>
    <b v="1"/>
    <x v="4"/>
    <n v="156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437620400"/>
    <d v="2015-07-23T03:00:00"/>
    <d v="2012-10-11T00:46:06"/>
    <n v="1349916366"/>
    <b v="1"/>
    <n v="332"/>
    <b v="1"/>
    <x v="4"/>
    <n v="10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437620400"/>
    <d v="2015-07-23T03:00:00"/>
    <d v="2012-02-28T01:57:54"/>
    <n v="1330394274"/>
    <b v="1"/>
    <n v="62"/>
    <b v="1"/>
    <x v="4"/>
    <n v="148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7620400"/>
    <d v="2015-07-23T03:00:00"/>
    <d v="2015-04-23T21:23:39"/>
    <n v="1429824219"/>
    <b v="1"/>
    <n v="951"/>
    <b v="1"/>
    <x v="4"/>
    <n v="110"/>
  </r>
  <r>
    <n v="278"/>
    <s v="The Babushkas of Chernobyl"/>
    <s v="An unlikely story of spirit, defiance and beauty from the most contaminated place on Earth"/>
    <n v="27000"/>
    <n v="40594"/>
    <x v="0"/>
    <x v="0"/>
    <s v="USD"/>
    <n v="1437620400"/>
    <d v="2015-07-23T03:00:00"/>
    <d v="2012-09-12T00:58:59"/>
    <n v="1347411539"/>
    <b v="1"/>
    <n v="415"/>
    <b v="1"/>
    <x v="4"/>
    <n v="15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37620400"/>
    <d v="2015-07-23T03:00:00"/>
    <d v="2017-01-24T05:51:36"/>
    <n v="1485237096"/>
    <b v="1"/>
    <n v="305"/>
    <b v="1"/>
    <x v="4"/>
    <n v="157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37620400"/>
    <d v="2015-07-23T03:00:00"/>
    <d v="2014-04-15T14:10:35"/>
    <n v="1397571035"/>
    <b v="1"/>
    <n v="2139"/>
    <b v="1"/>
    <x v="4"/>
    <n v="15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437620400"/>
    <d v="2015-07-23T03:00:00"/>
    <d v="2009-05-17T03:55:13"/>
    <n v="1242532513"/>
    <b v="1"/>
    <n v="79"/>
    <b v="1"/>
    <x v="4"/>
    <n v="12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437620400"/>
    <d v="2015-07-23T03:00:00"/>
    <d v="2010-01-16T22:04:52"/>
    <n v="1263679492"/>
    <b v="1"/>
    <n v="179"/>
    <b v="1"/>
    <x v="4"/>
    <n v="101"/>
  </r>
  <r>
    <n v="283"/>
    <s v="SOLE SURVIVOR"/>
    <s v="What is the impact of survivorship on the human condition?"/>
    <n v="18000"/>
    <n v="20569.05"/>
    <x v="0"/>
    <x v="0"/>
    <s v="USD"/>
    <n v="1437620400"/>
    <d v="2015-07-23T03:00:00"/>
    <d v="2011-05-12T17:02:24"/>
    <n v="1305219744"/>
    <b v="1"/>
    <n v="202"/>
    <b v="1"/>
    <x v="4"/>
    <n v="11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437620400"/>
    <d v="2015-07-23T03:00:00"/>
    <d v="2011-12-27T17:43:00"/>
    <n v="1325007780"/>
    <b v="1"/>
    <n v="760"/>
    <b v="1"/>
    <x v="4"/>
    <n v="10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437620400"/>
    <d v="2015-07-23T03:00:00"/>
    <d v="2013-08-20T18:08:48"/>
    <n v="1377022128"/>
    <b v="1"/>
    <n v="563"/>
    <b v="1"/>
    <x v="4"/>
    <n v="22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437620400"/>
    <d v="2015-07-23T03:00:00"/>
    <d v="2013-02-08T19:35:24"/>
    <n v="1360352124"/>
    <b v="1"/>
    <n v="135"/>
    <b v="1"/>
    <x v="4"/>
    <n v="109"/>
  </r>
  <r>
    <n v="287"/>
    <s v="In Country: A Documentary Film (POSTPRODUCTION)"/>
    <s v="War is hell. Why would anyone want to spend their weekends there?"/>
    <n v="15000"/>
    <n v="26445"/>
    <x v="0"/>
    <x v="0"/>
    <s v="USD"/>
    <n v="1437620400"/>
    <d v="2015-07-23T03:00:00"/>
    <d v="2012-10-02T06:40:18"/>
    <n v="1349160018"/>
    <b v="1"/>
    <n v="290"/>
    <b v="1"/>
    <x v="4"/>
    <n v="17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437620400"/>
    <d v="2015-07-23T03:00:00"/>
    <d v="2012-05-22T04:03:13"/>
    <n v="1337659393"/>
    <b v="1"/>
    <n v="447"/>
    <b v="1"/>
    <x v="4"/>
    <n v="10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437620400"/>
    <d v="2015-07-23T03:00:00"/>
    <d v="2013-10-03T10:57:14"/>
    <n v="1380797834"/>
    <b v="1"/>
    <n v="232"/>
    <b v="1"/>
    <x v="4"/>
    <n v="10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437620400"/>
    <d v="2015-07-23T03:00:00"/>
    <d v="2010-12-14T08:51:37"/>
    <n v="1292316697"/>
    <b v="1"/>
    <n v="168"/>
    <b v="1"/>
    <x v="4"/>
    <n v="10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437620400"/>
    <d v="2015-07-23T03:00:00"/>
    <d v="2013-04-12T18:27:26"/>
    <n v="1365791246"/>
    <b v="1"/>
    <n v="128"/>
    <b v="1"/>
    <x v="4"/>
    <n v="12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437620400"/>
    <d v="2015-07-23T03:00:00"/>
    <d v="2011-09-26T19:16:39"/>
    <n v="1317064599"/>
    <b v="1"/>
    <n v="493"/>
    <b v="1"/>
    <x v="4"/>
    <n v="10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437620400"/>
    <d v="2015-07-23T03:00:00"/>
    <d v="2014-03-21T16:01:54"/>
    <n v="1395417714"/>
    <b v="1"/>
    <n v="131"/>
    <b v="1"/>
    <x v="4"/>
    <n v="10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437620400"/>
    <d v="2015-07-23T03:00:00"/>
    <d v="2010-06-14T02:01:34"/>
    <n v="1276480894"/>
    <b v="1"/>
    <n v="50"/>
    <b v="1"/>
    <x v="4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437620400"/>
    <d v="2015-07-23T03:00:00"/>
    <d v="2013-09-02T00:06:49"/>
    <n v="1378080409"/>
    <b v="1"/>
    <n v="665"/>
    <b v="1"/>
    <x v="4"/>
    <n v="133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437620400"/>
    <d v="2015-07-23T03:00:00"/>
    <d v="2012-08-13T11:24:43"/>
    <n v="1344857083"/>
    <b v="1"/>
    <n v="129"/>
    <b v="1"/>
    <x v="4"/>
    <n v="11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7620400"/>
    <d v="2015-07-23T03:00:00"/>
    <d v="2015-03-26T17:28:21"/>
    <n v="1427390901"/>
    <b v="1"/>
    <n v="142"/>
    <b v="1"/>
    <x v="4"/>
    <n v="101"/>
  </r>
  <r>
    <n v="298"/>
    <s v="DisHonesty - A Documentary Feature Film"/>
    <s v="The truth is, we all lie - and by &quot;we,&quot; we mean everyone!"/>
    <n v="126000"/>
    <n v="137254.84"/>
    <x v="0"/>
    <x v="0"/>
    <s v="USD"/>
    <n v="1437620400"/>
    <d v="2015-07-23T03:00:00"/>
    <d v="2014-03-11T11:07:28"/>
    <n v="1394536048"/>
    <b v="1"/>
    <n v="2436"/>
    <b v="1"/>
    <x v="4"/>
    <n v="10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437620400"/>
    <d v="2015-07-23T03:00:00"/>
    <d v="2010-10-18T05:24:20"/>
    <n v="1287379460"/>
    <b v="1"/>
    <n v="244"/>
    <b v="1"/>
    <x v="4"/>
    <n v="17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437620400"/>
    <d v="2015-07-23T03:00:00"/>
    <d v="2011-03-24T23:02:18"/>
    <n v="1301007738"/>
    <b v="1"/>
    <n v="298"/>
    <b v="1"/>
    <x v="4"/>
    <n v="102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437620400"/>
    <d v="2015-07-23T03:00:00"/>
    <d v="2013-02-07T17:42:15"/>
    <n v="1360258935"/>
    <b v="1"/>
    <n v="251"/>
    <b v="1"/>
    <x v="4"/>
    <n v="119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437620400"/>
    <d v="2015-07-23T03:00:00"/>
    <d v="2012-01-25T20:33:58"/>
    <n v="1327523638"/>
    <b v="1"/>
    <n v="108"/>
    <b v="1"/>
    <x v="4"/>
    <n v="10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437620400"/>
    <d v="2015-07-23T03:00:00"/>
    <d v="2012-05-03T01:42:26"/>
    <n v="1336009346"/>
    <b v="1"/>
    <n v="82"/>
    <b v="1"/>
    <x v="4"/>
    <n v="137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437620400"/>
    <d v="2015-07-23T03:00:00"/>
    <d v="2012-07-24T02:16:37"/>
    <n v="1343096197"/>
    <b v="1"/>
    <n v="74"/>
    <b v="1"/>
    <x v="4"/>
    <n v="232"/>
  </r>
  <r>
    <n v="305"/>
    <s v="My Friend Mott-ly"/>
    <s v="A documentary that I am making about the difficult, but inspiring, life of a late friend of mine."/>
    <n v="7500"/>
    <n v="9775"/>
    <x v="0"/>
    <x v="0"/>
    <s v="USD"/>
    <n v="1437620400"/>
    <d v="2015-07-23T03:00:00"/>
    <d v="2012-02-09T15:07:29"/>
    <n v="1328800049"/>
    <b v="1"/>
    <n v="189"/>
    <b v="1"/>
    <x v="4"/>
    <n v="130"/>
  </r>
  <r>
    <n v="306"/>
    <s v="Escape/Artist: The Jason Escape Documentary"/>
    <s v="A feature-length documentary on the life of Boston escape artist Jason Escape."/>
    <n v="1000"/>
    <n v="2929"/>
    <x v="0"/>
    <x v="0"/>
    <s v="USD"/>
    <n v="1437620400"/>
    <d v="2015-07-23T03:00:00"/>
    <d v="2013-02-28T20:05:33"/>
    <n v="1362081933"/>
    <b v="1"/>
    <n v="80"/>
    <b v="1"/>
    <x v="4"/>
    <n v="293"/>
  </r>
  <r>
    <n v="307"/>
    <s v="Grammar Revolution"/>
    <s v="Why is grammar important?"/>
    <n v="22000"/>
    <n v="24490"/>
    <x v="0"/>
    <x v="0"/>
    <s v="USD"/>
    <n v="1437620400"/>
    <d v="2015-07-23T03:00:00"/>
    <d v="2013-01-08T22:40:01"/>
    <n v="1357684801"/>
    <b v="1"/>
    <n v="576"/>
    <b v="1"/>
    <x v="4"/>
    <n v="1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437620400"/>
    <d v="2015-07-23T03:00:00"/>
    <d v="2011-01-24T16:40:10"/>
    <n v="1295887210"/>
    <b v="1"/>
    <n v="202"/>
    <b v="1"/>
    <x v="4"/>
    <n v="10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437620400"/>
    <d v="2015-07-23T03:00:00"/>
    <d v="2012-08-13T18:02:14"/>
    <n v="1344880934"/>
    <b v="1"/>
    <n v="238"/>
    <b v="1"/>
    <x v="4"/>
    <n v="11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437620400"/>
    <d v="2015-07-23T03:00:00"/>
    <d v="2011-10-05T04:23:43"/>
    <n v="1317788623"/>
    <b v="1"/>
    <n v="36"/>
    <b v="1"/>
    <x v="4"/>
    <n v="10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437620400"/>
    <d v="2015-07-23T03:00:00"/>
    <d v="2011-11-21T05:16:32"/>
    <n v="1321852592"/>
    <b v="1"/>
    <n v="150"/>
    <b v="1"/>
    <x v="4"/>
    <n v="10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437620400"/>
    <d v="2015-07-23T03:00:00"/>
    <d v="2013-03-15T21:03:52"/>
    <n v="1363381432"/>
    <b v="1"/>
    <n v="146"/>
    <b v="1"/>
    <x v="4"/>
    <n v="1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437620400"/>
    <d v="2015-07-23T03:00:00"/>
    <d v="2010-06-28T05:28:14"/>
    <n v="1277702894"/>
    <b v="1"/>
    <n v="222"/>
    <b v="1"/>
    <x v="4"/>
    <n v="1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437620400"/>
    <d v="2015-07-23T03:00:00"/>
    <d v="2013-01-30T19:59:48"/>
    <n v="1359575988"/>
    <b v="1"/>
    <n v="120"/>
    <b v="1"/>
    <x v="4"/>
    <n v="385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437620400"/>
    <d v="2015-07-23T03:00:00"/>
    <d v="2012-07-23T18:32:14"/>
    <n v="1343068334"/>
    <b v="1"/>
    <n v="126"/>
    <b v="1"/>
    <x v="4"/>
    <n v="101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37620400"/>
    <d v="2015-07-23T03:00:00"/>
    <d v="2014-11-07T22:09:57"/>
    <n v="1415398197"/>
    <b v="1"/>
    <n v="158"/>
    <b v="1"/>
    <x v="4"/>
    <n v="11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437620400"/>
    <d v="2015-07-23T03:00:00"/>
    <d v="2013-11-11T16:14:43"/>
    <n v="1384186483"/>
    <b v="1"/>
    <n v="316"/>
    <b v="1"/>
    <x v="4"/>
    <n v="10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437620400"/>
    <d v="2015-07-23T03:00:00"/>
    <d v="2013-02-25T00:55:51"/>
    <n v="1361753751"/>
    <b v="1"/>
    <n v="284"/>
    <b v="1"/>
    <x v="4"/>
    <n v="28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437620400"/>
    <d v="2015-07-23T03:00:00"/>
    <d v="2009-11-06T20:07:09"/>
    <n v="1257538029"/>
    <b v="1"/>
    <n v="51"/>
    <b v="1"/>
    <x v="4"/>
    <n v="1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37620400"/>
    <d v="2015-07-23T03:00:00"/>
    <d v="2015-11-23T13:13:53"/>
    <n v="1448284433"/>
    <b v="1"/>
    <n v="158"/>
    <b v="1"/>
    <x v="4"/>
    <n v="107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37620400"/>
    <d v="2015-07-23T03:00:00"/>
    <d v="2016-10-04T10:43:06"/>
    <n v="1475577786"/>
    <b v="1"/>
    <n v="337"/>
    <b v="1"/>
    <x v="4"/>
    <n v="10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37620400"/>
    <d v="2015-07-23T03:00:00"/>
    <d v="2016-04-13T13:40:48"/>
    <n v="1460554848"/>
    <b v="1"/>
    <n v="186"/>
    <b v="1"/>
    <x v="4"/>
    <n v="10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37620400"/>
    <d v="2015-07-23T03:00:00"/>
    <d v="2016-11-23T07:42:46"/>
    <n v="1479886966"/>
    <b v="1"/>
    <n v="58"/>
    <b v="1"/>
    <x v="4"/>
    <n v="1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7620400"/>
    <d v="2015-07-23T03:00:00"/>
    <d v="2015-06-29T15:01:48"/>
    <n v="1435590108"/>
    <b v="1"/>
    <n v="82"/>
    <b v="1"/>
    <x v="4"/>
    <n v="10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37620400"/>
    <d v="2015-07-23T03:00:00"/>
    <d v="2016-11-15T04:30:33"/>
    <n v="1479184233"/>
    <b v="1"/>
    <n v="736"/>
    <b v="1"/>
    <x v="4"/>
    <n v="10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37620400"/>
    <d v="2015-07-23T03:00:00"/>
    <d v="2017-02-09T07:33:26"/>
    <n v="1486625606"/>
    <b v="1"/>
    <n v="1151"/>
    <b v="1"/>
    <x v="4"/>
    <n v="1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37620400"/>
    <d v="2015-07-23T03:00:00"/>
    <d v="2015-02-23T05:38:49"/>
    <n v="1424669929"/>
    <b v="1"/>
    <n v="34"/>
    <b v="1"/>
    <x v="4"/>
    <n v="136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37620400"/>
    <d v="2015-07-23T03:00:00"/>
    <d v="2015-10-01T22:43:08"/>
    <n v="1443739388"/>
    <b v="1"/>
    <n v="498"/>
    <b v="1"/>
    <x v="4"/>
    <n v="10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37620400"/>
    <d v="2015-07-23T03:00:00"/>
    <d v="2015-10-14T11:12:07"/>
    <n v="1444821127"/>
    <b v="1"/>
    <n v="167"/>
    <b v="1"/>
    <x v="4"/>
    <n v="106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437620400"/>
    <d v="2015-07-23T03:00:00"/>
    <d v="2013-04-15T12:22:43"/>
    <n v="1366028563"/>
    <b v="1"/>
    <n v="340"/>
    <b v="1"/>
    <x v="4"/>
    <n v="10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37620400"/>
    <d v="2015-07-23T03:00:00"/>
    <d v="2016-05-17T13:57:14"/>
    <n v="1463493434"/>
    <b v="1"/>
    <n v="438"/>
    <b v="1"/>
    <x v="4"/>
    <n v="107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37620400"/>
    <d v="2015-07-23T03:00:00"/>
    <d v="2015-09-16T16:19:37"/>
    <n v="1442420377"/>
    <b v="1"/>
    <n v="555"/>
    <b v="1"/>
    <x v="4"/>
    <n v="11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37620400"/>
    <d v="2015-07-23T03:00:00"/>
    <d v="2016-03-08T15:16:31"/>
    <n v="1457450191"/>
    <b v="1"/>
    <n v="266"/>
    <b v="1"/>
    <x v="4"/>
    <n v="125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7620400"/>
    <d v="2015-07-23T03:00:00"/>
    <d v="2015-04-07T16:22:37"/>
    <n v="1428423757"/>
    <b v="1"/>
    <n v="69"/>
    <b v="1"/>
    <x v="4"/>
    <n v="10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7620400"/>
    <d v="2015-07-23T03:00:00"/>
    <d v="2015-04-07T17:41:55"/>
    <n v="1428428515"/>
    <b v="1"/>
    <n v="80"/>
    <b v="1"/>
    <x v="4"/>
    <n v="10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37620400"/>
    <d v="2015-07-23T03:00:00"/>
    <d v="2015-10-14T14:18:38"/>
    <n v="1444832318"/>
    <b v="1"/>
    <n v="493"/>
    <b v="1"/>
    <x v="4"/>
    <n v="11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37620400"/>
    <d v="2015-07-23T03:00:00"/>
    <d v="2015-02-12T03:05:08"/>
    <n v="1423710308"/>
    <b v="1"/>
    <n v="31"/>
    <b v="1"/>
    <x v="4"/>
    <n v="10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37620400"/>
    <d v="2015-07-23T03:00:00"/>
    <d v="2016-07-08T18:08:10"/>
    <n v="1468001290"/>
    <b v="1"/>
    <n v="236"/>
    <b v="1"/>
    <x v="4"/>
    <n v="1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7620400"/>
    <d v="2015-07-23T03:00:00"/>
    <d v="2015-03-30T18:14:28"/>
    <n v="1427739268"/>
    <b v="1"/>
    <n v="89"/>
    <b v="1"/>
    <x v="4"/>
    <n v="10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37620400"/>
    <d v="2015-07-23T03:00:00"/>
    <d v="2017-02-06T16:03:27"/>
    <n v="1486397007"/>
    <b v="1"/>
    <n v="299"/>
    <b v="1"/>
    <x v="4"/>
    <n v="12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37620400"/>
    <d v="2015-07-23T03:00:00"/>
    <d v="2014-09-12T21:06:38"/>
    <n v="1410555998"/>
    <b v="1"/>
    <n v="55"/>
    <b v="1"/>
    <x v="4"/>
    <n v="107"/>
  </r>
  <r>
    <n v="342"/>
    <s v="BREAKING A MONSTER a film about the band Unlocking The Truth"/>
    <s v="BREAKING A MONSTER needs your help to play in THEATERS!"/>
    <n v="55000"/>
    <n v="55201.52"/>
    <x v="0"/>
    <x v="0"/>
    <s v="USD"/>
    <n v="1437620400"/>
    <d v="2015-07-23T03:00:00"/>
    <d v="2016-03-30T18:44:25"/>
    <n v="1459363465"/>
    <b v="1"/>
    <n v="325"/>
    <b v="1"/>
    <x v="4"/>
    <n v="1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37620400"/>
    <d v="2015-07-23T03:00:00"/>
    <d v="2014-10-14T17:42:25"/>
    <n v="1413308545"/>
    <b v="1"/>
    <n v="524"/>
    <b v="1"/>
    <x v="4"/>
    <n v="10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7620400"/>
    <d v="2015-07-23T03:00:00"/>
    <d v="2015-04-17T23:18:14"/>
    <n v="1429312694"/>
    <b v="1"/>
    <n v="285"/>
    <b v="1"/>
    <x v="4"/>
    <n v="102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7620400"/>
    <d v="2015-07-23T03:00:00"/>
    <d v="2015-04-20T22:39:50"/>
    <n v="1429569590"/>
    <b v="1"/>
    <n v="179"/>
    <b v="1"/>
    <x v="4"/>
    <n v="1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37620400"/>
    <d v="2015-07-23T03:00:00"/>
    <d v="2015-09-14T12:00:21"/>
    <n v="1442232021"/>
    <b v="1"/>
    <n v="188"/>
    <b v="1"/>
    <x v="4"/>
    <n v="17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37620400"/>
    <d v="2015-07-23T03:00:00"/>
    <d v="2015-10-15T11:53:29"/>
    <n v="1444910009"/>
    <b v="1"/>
    <n v="379"/>
    <b v="1"/>
    <x v="4"/>
    <n v="11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37620400"/>
    <d v="2015-07-23T03:00:00"/>
    <d v="2015-07-22T14:05:16"/>
    <n v="1437573916"/>
    <b v="1"/>
    <n v="119"/>
    <b v="1"/>
    <x v="4"/>
    <n v="10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37620400"/>
    <d v="2015-07-23T03:00:00"/>
    <d v="2017-01-25T11:58:28"/>
    <n v="1485345508"/>
    <b v="1"/>
    <n v="167"/>
    <b v="1"/>
    <x v="4"/>
    <n v="10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37620400"/>
    <d v="2015-07-23T03:00:00"/>
    <d v="2016-08-04T01:35:09"/>
    <n v="1470274509"/>
    <b v="1"/>
    <n v="221"/>
    <b v="1"/>
    <x v="4"/>
    <n v="11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37620400"/>
    <d v="2015-07-23T03:00:00"/>
    <d v="2016-02-27T23:09:14"/>
    <n v="1456614554"/>
    <b v="1"/>
    <n v="964"/>
    <b v="1"/>
    <x v="4"/>
    <n v="127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37620400"/>
    <d v="2015-07-23T03:00:00"/>
    <d v="2014-09-08T04:01:08"/>
    <n v="1410148868"/>
    <b v="1"/>
    <n v="286"/>
    <b v="1"/>
    <x v="4"/>
    <n v="117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37620400"/>
    <d v="2015-07-23T03:00:00"/>
    <d v="2015-10-20T19:00:19"/>
    <n v="1445367619"/>
    <b v="1"/>
    <n v="613"/>
    <b v="1"/>
    <x v="4"/>
    <n v="10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37620400"/>
    <d v="2015-07-23T03:00:00"/>
    <d v="2016-03-09T19:52:01"/>
    <n v="1457553121"/>
    <b v="1"/>
    <n v="29"/>
    <b v="1"/>
    <x v="4"/>
    <n v="104"/>
  </r>
  <r>
    <n v="355"/>
    <s v="REZA ABDOH -Theatre Visionary"/>
    <s v="A documentary film about the late REZA ABDOH and his performance company DAR A LUZ."/>
    <n v="35000"/>
    <n v="40690"/>
    <x v="0"/>
    <x v="0"/>
    <s v="USD"/>
    <n v="1437620400"/>
    <d v="2015-07-23T03:00:00"/>
    <d v="2014-10-31T07:03:14"/>
    <n v="1414738994"/>
    <b v="1"/>
    <n v="165"/>
    <b v="1"/>
    <x v="4"/>
    <n v="116"/>
  </r>
  <r>
    <n v="356"/>
    <s v="43 and 80"/>
    <s v="A documentary about halibut conservation and how it impacts communities of Southeast Alaska."/>
    <n v="7500"/>
    <n v="7701.93"/>
    <x v="0"/>
    <x v="0"/>
    <s v="USD"/>
    <n v="1437620400"/>
    <d v="2015-07-23T03:00:00"/>
    <d v="2016-02-15T19:16:33"/>
    <n v="1455563793"/>
    <b v="1"/>
    <n v="97"/>
    <b v="1"/>
    <x v="4"/>
    <n v="10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37620400"/>
    <d v="2015-07-23T03:00:00"/>
    <d v="2015-03-15T05:19:57"/>
    <n v="1426396797"/>
    <b v="1"/>
    <n v="303"/>
    <b v="1"/>
    <x v="4"/>
    <n v="17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37620400"/>
    <d v="2015-07-23T03:00:00"/>
    <d v="2016-05-17T20:38:41"/>
    <n v="1463517521"/>
    <b v="1"/>
    <n v="267"/>
    <b v="1"/>
    <x v="4"/>
    <n v="10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37620400"/>
    <d v="2015-07-23T03:00:00"/>
    <d v="2014-10-23T01:41:30"/>
    <n v="1414028490"/>
    <b v="1"/>
    <n v="302"/>
    <b v="1"/>
    <x v="4"/>
    <n v="105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0400"/>
    <d v="2015-07-23T03:00:00"/>
    <d v="2015-06-08T21:33:00"/>
    <n v="1433799180"/>
    <b v="0"/>
    <n v="87"/>
    <b v="1"/>
    <x v="4"/>
    <n v="1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37620400"/>
    <d v="2015-07-23T03:00:00"/>
    <d v="2014-10-24T00:01:46"/>
    <n v="1414108906"/>
    <b v="0"/>
    <n v="354"/>
    <b v="1"/>
    <x v="4"/>
    <n v="11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37620400"/>
    <d v="2015-07-23T03:00:00"/>
    <d v="2014-07-17T05:03:11"/>
    <n v="1405573391"/>
    <b v="0"/>
    <n v="86"/>
    <b v="1"/>
    <x v="4"/>
    <n v="12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437620400"/>
    <d v="2015-07-23T03:00:00"/>
    <d v="2010-03-18T17:52:16"/>
    <n v="1268934736"/>
    <b v="0"/>
    <n v="26"/>
    <b v="1"/>
    <x v="4"/>
    <n v="10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37620400"/>
    <d v="2015-07-23T03:00:00"/>
    <d v="2014-05-21T20:37:52"/>
    <n v="1400704672"/>
    <b v="0"/>
    <n v="113"/>
    <b v="1"/>
    <x v="4"/>
    <n v="11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437620400"/>
    <d v="2015-07-23T03:00:00"/>
    <d v="2014-01-29T14:33:19"/>
    <n v="1391005999"/>
    <b v="0"/>
    <n v="65"/>
    <b v="1"/>
    <x v="4"/>
    <n v="10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437620400"/>
    <d v="2015-07-23T03:00:00"/>
    <d v="2012-04-20T19:01:58"/>
    <n v="1334948518"/>
    <b v="0"/>
    <n v="134"/>
    <b v="1"/>
    <x v="4"/>
    <n v="10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437620400"/>
    <d v="2015-07-23T03:00:00"/>
    <d v="2013-03-22T13:51:18"/>
    <n v="1363960278"/>
    <b v="0"/>
    <n v="119"/>
    <b v="1"/>
    <x v="4"/>
    <n v="10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37620400"/>
    <d v="2015-07-23T03:00:00"/>
    <d v="2015-02-08T14:32:02"/>
    <n v="1423405922"/>
    <b v="0"/>
    <n v="159"/>
    <b v="1"/>
    <x v="4"/>
    <n v="10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437620400"/>
    <d v="2015-07-23T03:00:00"/>
    <d v="2011-12-16T13:14:29"/>
    <n v="1324041269"/>
    <b v="0"/>
    <n v="167"/>
    <b v="1"/>
    <x v="4"/>
    <n v="11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37620400"/>
    <d v="2015-07-23T03:00:00"/>
    <d v="2016-12-07T19:05:00"/>
    <n v="1481137500"/>
    <b v="0"/>
    <n v="43"/>
    <b v="1"/>
    <x v="4"/>
    <n v="12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437620400"/>
    <d v="2015-07-23T03:00:00"/>
    <d v="2012-12-18T18:25:39"/>
    <n v="1355855139"/>
    <b v="0"/>
    <n v="1062"/>
    <b v="1"/>
    <x v="4"/>
    <n v="114"/>
  </r>
  <r>
    <n v="372"/>
    <s v="Wild Equus"/>
    <s v="A short documentary exploring the uses of 'Natural Horsemanship' across Europe"/>
    <n v="300"/>
    <n v="376"/>
    <x v="0"/>
    <x v="1"/>
    <s v="GBP"/>
    <n v="1437620400"/>
    <d v="2015-07-23T03:00:00"/>
    <d v="2016-02-25T13:50:44"/>
    <n v="1456408244"/>
    <b v="0"/>
    <n v="9"/>
    <b v="1"/>
    <x v="4"/>
    <n v="125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437620400"/>
    <d v="2015-07-23T03:00:00"/>
    <d v="2012-06-18T21:53:18"/>
    <n v="1340056398"/>
    <b v="0"/>
    <n v="89"/>
    <b v="1"/>
    <x v="4"/>
    <n v="10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437620400"/>
    <d v="2015-07-23T03:00:00"/>
    <d v="2011-08-02T21:20:31"/>
    <n v="1312320031"/>
    <b v="0"/>
    <n v="174"/>
    <b v="1"/>
    <x v="4"/>
    <n v="1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437620400"/>
    <d v="2015-07-23T03:00:00"/>
    <d v="2014-01-18T23:38:31"/>
    <n v="1390088311"/>
    <b v="0"/>
    <n v="14"/>
    <b v="1"/>
    <x v="4"/>
    <n v="12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37620400"/>
    <d v="2015-07-23T03:00:00"/>
    <d v="2016-07-25T10:51:56"/>
    <n v="1469443916"/>
    <b v="0"/>
    <n v="48"/>
    <b v="1"/>
    <x v="4"/>
    <n v="10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37620400"/>
    <d v="2015-07-23T03:00:00"/>
    <d v="2015-10-15T06:01:08"/>
    <n v="1444888868"/>
    <b v="0"/>
    <n v="133"/>
    <b v="1"/>
    <x v="4"/>
    <n v="11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37620400"/>
    <d v="2015-07-23T03:00:00"/>
    <d v="2016-01-01T13:43:28"/>
    <n v="1451655808"/>
    <b v="0"/>
    <n v="83"/>
    <b v="1"/>
    <x v="4"/>
    <n v="11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437620400"/>
    <d v="2015-07-23T03:00:00"/>
    <d v="2012-03-19T16:31:12"/>
    <n v="1332174672"/>
    <b v="0"/>
    <n v="149"/>
    <b v="1"/>
    <x v="4"/>
    <n v="11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37620400"/>
    <d v="2015-07-23T03:00:00"/>
    <d v="2015-12-29T17:16:32"/>
    <n v="1451409392"/>
    <b v="0"/>
    <n v="49"/>
    <b v="1"/>
    <x v="4"/>
    <n v="14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437620400"/>
    <d v="2015-07-23T03:00:00"/>
    <d v="2012-06-25T16:45:17"/>
    <n v="1340642717"/>
    <b v="0"/>
    <n v="251"/>
    <b v="1"/>
    <x v="4"/>
    <n v="10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437620400"/>
    <d v="2015-07-23T03:00:00"/>
    <d v="2012-08-23T17:01:40"/>
    <n v="1345741300"/>
    <b v="0"/>
    <n v="22"/>
    <b v="1"/>
    <x v="4"/>
    <n v="25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37620400"/>
    <d v="2015-07-23T03:00:00"/>
    <d v="2014-04-26T02:49:19"/>
    <n v="1398480559"/>
    <b v="0"/>
    <n v="48"/>
    <b v="1"/>
    <x v="4"/>
    <n v="207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37620400"/>
    <d v="2015-07-23T03:00:00"/>
    <d v="2014-12-07T18:45:47"/>
    <n v="1417977947"/>
    <b v="0"/>
    <n v="383"/>
    <b v="1"/>
    <x v="4"/>
    <n v="112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37620400"/>
    <d v="2015-07-23T03:00:00"/>
    <d v="2014-10-22T14:01:41"/>
    <n v="1413986501"/>
    <b v="0"/>
    <n v="237"/>
    <b v="1"/>
    <x v="4"/>
    <n v="106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7620400"/>
    <d v="2015-07-23T03:00:00"/>
    <d v="2015-07-26T22:49:51"/>
    <n v="1437950991"/>
    <b v="0"/>
    <n v="13"/>
    <b v="1"/>
    <x v="4"/>
    <n v="1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7620400"/>
    <d v="2015-07-23T03:00:00"/>
    <d v="2015-07-15T16:14:18"/>
    <n v="1436976858"/>
    <b v="0"/>
    <n v="562"/>
    <b v="1"/>
    <x v="4"/>
    <n v="21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37620400"/>
    <d v="2015-07-23T03:00:00"/>
    <d v="2016-06-28T01:49:40"/>
    <n v="1467078580"/>
    <b v="0"/>
    <n v="71"/>
    <b v="1"/>
    <x v="4"/>
    <n v="126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437620400"/>
    <d v="2015-07-23T03:00:00"/>
    <d v="2014-02-04T01:30:50"/>
    <n v="1391477450"/>
    <b v="0"/>
    <n v="1510"/>
    <b v="1"/>
    <x v="4"/>
    <n v="18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7620400"/>
    <d v="2015-07-23T03:00:00"/>
    <d v="2015-04-18T00:52:52"/>
    <n v="1429318372"/>
    <b v="0"/>
    <n v="14"/>
    <b v="1"/>
    <x v="4"/>
    <n v="10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437620400"/>
    <d v="2015-07-23T03:00:00"/>
    <d v="2011-11-18T01:00:51"/>
    <n v="1321578051"/>
    <b v="0"/>
    <n v="193"/>
    <b v="1"/>
    <x v="4"/>
    <n v="10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437620400"/>
    <d v="2015-07-23T03:00:00"/>
    <d v="2011-08-08T17:12:51"/>
    <n v="1312823571"/>
    <b v="0"/>
    <n v="206"/>
    <b v="1"/>
    <x v="4"/>
    <n v="10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437620400"/>
    <d v="2015-07-23T03:00:00"/>
    <d v="2013-09-09T17:00:52"/>
    <n v="1378746052"/>
    <b v="0"/>
    <n v="351"/>
    <b v="1"/>
    <x v="4"/>
    <n v="11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37620400"/>
    <d v="2015-07-23T03:00:00"/>
    <d v="2016-02-17T19:38:02"/>
    <n v="1455737882"/>
    <b v="0"/>
    <n v="50"/>
    <b v="1"/>
    <x v="4"/>
    <n v="11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437620400"/>
    <d v="2015-07-23T03:00:00"/>
    <d v="2012-03-22T21:49:20"/>
    <n v="1332452960"/>
    <b v="0"/>
    <n v="184"/>
    <b v="1"/>
    <x v="4"/>
    <n v="108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437620400"/>
    <d v="2015-07-23T03:00:00"/>
    <d v="2012-06-22T13:33:26"/>
    <n v="1340372006"/>
    <b v="0"/>
    <n v="196"/>
    <b v="1"/>
    <x v="4"/>
    <n v="10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437620400"/>
    <d v="2015-07-23T03:00:00"/>
    <d v="2010-07-20T18:38:04"/>
    <n v="1279651084"/>
    <b v="0"/>
    <n v="229"/>
    <b v="1"/>
    <x v="4"/>
    <n v="1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7620400"/>
    <d v="2015-07-23T03:00:00"/>
    <d v="2015-03-15T19:02:06"/>
    <n v="1426446126"/>
    <b v="0"/>
    <n v="67"/>
    <b v="1"/>
    <x v="4"/>
    <n v="12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37620400"/>
    <d v="2015-07-23T03:00:00"/>
    <d v="2016-11-13T21:01:07"/>
    <n v="1479070867"/>
    <b v="0"/>
    <n v="95"/>
    <b v="1"/>
    <x v="4"/>
    <n v="1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37620400"/>
    <d v="2015-07-23T03:00:00"/>
    <d v="2014-04-16T15:15:47"/>
    <n v="1397661347"/>
    <b v="0"/>
    <n v="62"/>
    <b v="1"/>
    <x v="4"/>
    <n v="11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437620400"/>
    <d v="2015-07-23T03:00:00"/>
    <d v="2011-07-08T20:12:50"/>
    <n v="1310155970"/>
    <b v="0"/>
    <n v="73"/>
    <b v="1"/>
    <x v="4"/>
    <n v="1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37620400"/>
    <d v="2015-07-23T03:00:00"/>
    <d v="2015-10-15T12:56:57"/>
    <n v="1444913817"/>
    <b v="0"/>
    <n v="43"/>
    <b v="1"/>
    <x v="4"/>
    <n v="142"/>
  </r>
  <r>
    <n v="403"/>
    <s v="MONDO BANANA"/>
    <s v="A documentary adventure about bananas - and people. Your round-trip ticket into the heart of banana-cultures!!"/>
    <n v="5000"/>
    <n v="5263"/>
    <x v="0"/>
    <x v="0"/>
    <s v="USD"/>
    <n v="1437620400"/>
    <d v="2015-07-23T03:00:00"/>
    <d v="2011-06-24T07:27:21"/>
    <n v="1308900441"/>
    <b v="0"/>
    <n v="70"/>
    <b v="1"/>
    <x v="4"/>
    <n v="105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437620400"/>
    <d v="2015-07-23T03:00:00"/>
    <d v="2014-01-07T15:04:22"/>
    <n v="1389107062"/>
    <b v="0"/>
    <n v="271"/>
    <b v="1"/>
    <x v="4"/>
    <n v="103"/>
  </r>
  <r>
    <n v="405"/>
    <s v="The Healing Effect Movie"/>
    <s v="Come, join our movie movement.  A new documentary about the healing power of food."/>
    <n v="2820"/>
    <n v="3036"/>
    <x v="0"/>
    <x v="0"/>
    <s v="USD"/>
    <n v="1437620400"/>
    <d v="2015-07-23T03:00:00"/>
    <d v="2014-02-04T02:02:19"/>
    <n v="1391479339"/>
    <b v="0"/>
    <n v="55"/>
    <b v="1"/>
    <x v="4"/>
    <n v="108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437620400"/>
    <d v="2015-07-23T03:00:00"/>
    <d v="2011-04-05T03:53:57"/>
    <n v="1301975637"/>
    <b v="0"/>
    <n v="35"/>
    <b v="1"/>
    <x v="4"/>
    <n v="108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437620400"/>
    <d v="2015-07-23T03:00:00"/>
    <d v="2011-09-20T20:54:10"/>
    <n v="1316552050"/>
    <b v="0"/>
    <n v="22"/>
    <b v="1"/>
    <x v="4"/>
    <n v="10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437620400"/>
    <d v="2015-07-23T03:00:00"/>
    <d v="2013-09-26T17:39:50"/>
    <n v="1380217190"/>
    <b v="0"/>
    <n v="38"/>
    <b v="1"/>
    <x v="4"/>
    <n v="101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37620400"/>
    <d v="2015-07-23T03:00:00"/>
    <d v="2016-06-22T20:42:24"/>
    <n v="1466628144"/>
    <b v="0"/>
    <n v="15"/>
    <b v="1"/>
    <x v="4"/>
    <n v="13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7620400"/>
    <d v="2015-07-23T03:00:00"/>
    <d v="2015-04-19T23:33:17"/>
    <n v="1429486397"/>
    <b v="0"/>
    <n v="7"/>
    <b v="1"/>
    <x v="4"/>
    <n v="1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437620400"/>
    <d v="2015-07-23T03:00:00"/>
    <d v="2013-11-20T04:13:24"/>
    <n v="1384920804"/>
    <b v="0"/>
    <n v="241"/>
    <b v="1"/>
    <x v="4"/>
    <n v="10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437620400"/>
    <d v="2015-07-23T03:00:00"/>
    <d v="2012-07-09T17:49:38"/>
    <n v="1341856178"/>
    <b v="0"/>
    <n v="55"/>
    <b v="1"/>
    <x v="4"/>
    <n v="127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437620400"/>
    <d v="2015-07-23T03:00:00"/>
    <d v="2012-06-19T21:03:31"/>
    <n v="1340139811"/>
    <b v="0"/>
    <n v="171"/>
    <b v="1"/>
    <x v="4"/>
    <n v="10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437620400"/>
    <d v="2015-07-23T03:00:00"/>
    <d v="2013-09-12T01:31:05"/>
    <n v="1378949465"/>
    <b v="0"/>
    <n v="208"/>
    <b v="1"/>
    <x v="4"/>
    <n v="10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37620400"/>
    <d v="2015-07-23T03:00:00"/>
    <d v="2014-09-22T20:26:42"/>
    <n v="1411417602"/>
    <b v="0"/>
    <n v="21"/>
    <b v="1"/>
    <x v="4"/>
    <n v="10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437620400"/>
    <d v="2015-07-23T03:00:00"/>
    <d v="2014-01-09T09:30:31"/>
    <n v="1389259831"/>
    <b v="0"/>
    <n v="25"/>
    <b v="1"/>
    <x v="4"/>
    <n v="1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437620400"/>
    <d v="2015-07-23T03:00:00"/>
    <d v="2013-03-27T23:17:40"/>
    <n v="1364426260"/>
    <b v="0"/>
    <n v="52"/>
    <b v="1"/>
    <x v="4"/>
    <n v="1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20400"/>
    <d v="2015-07-23T03:00:00"/>
    <d v="2015-06-23T06:46:37"/>
    <n v="1435041997"/>
    <b v="0"/>
    <n v="104"/>
    <b v="1"/>
    <x v="4"/>
    <n v="101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437620400"/>
    <d v="2015-07-23T03:00:00"/>
    <d v="2013-04-30T20:13:07"/>
    <n v="1367352787"/>
    <b v="0"/>
    <n v="73"/>
    <b v="1"/>
    <x v="4"/>
    <n v="1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437620400"/>
    <d v="2015-07-23T03:00:00"/>
    <d v="2014-02-12T05:40:31"/>
    <n v="1392183631"/>
    <b v="0"/>
    <n v="3"/>
    <b v="0"/>
    <x v="5"/>
    <n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37620400"/>
    <d v="2015-07-23T03:00:00"/>
    <d v="2015-06-22T11:47:36"/>
    <n v="1434973656"/>
    <b v="0"/>
    <n v="6"/>
    <b v="0"/>
    <x v="5"/>
    <n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37620400"/>
    <d v="2015-07-23T03:00:00"/>
    <d v="2014-08-12T06:14:57"/>
    <n v="1407824097"/>
    <b v="0"/>
    <n v="12"/>
    <b v="0"/>
    <x v="5"/>
    <n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437620400"/>
    <d v="2015-07-23T03:00:00"/>
    <d v="2013-05-06T22:13:50"/>
    <n v="1367878430"/>
    <b v="0"/>
    <n v="13"/>
    <b v="0"/>
    <x v="5"/>
    <n v="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437620400"/>
    <d v="2015-07-23T03:00:00"/>
    <d v="2012-01-26T09:01:39"/>
    <n v="1327568499"/>
    <b v="0"/>
    <n v="5"/>
    <b v="0"/>
    <x v="5"/>
    <n v="7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37620400"/>
    <d v="2015-07-23T03:00:00"/>
    <d v="2015-09-28T20:40:04"/>
    <n v="1443472804"/>
    <b v="0"/>
    <n v="2"/>
    <b v="0"/>
    <x v="5"/>
    <n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37620400"/>
    <d v="2015-07-23T03:00:00"/>
    <d v="2016-01-31T17:05:14"/>
    <n v="1454259914"/>
    <b v="0"/>
    <n v="8"/>
    <b v="0"/>
    <x v="5"/>
    <n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37620400"/>
    <d v="2015-07-23T03:00:00"/>
    <d v="2015-10-08T21:49:00"/>
    <n v="1444340940"/>
    <b v="0"/>
    <n v="0"/>
    <b v="0"/>
    <x v="5"/>
    <n v="0"/>
  </r>
  <r>
    <n v="428"/>
    <s v="Little Clay Bible - Zacchaeus"/>
    <s v="Fresh, fun, entertaining Bible stories on YouTube, stop-motion style."/>
    <n v="12000"/>
    <n v="676"/>
    <x v="2"/>
    <x v="0"/>
    <s v="USD"/>
    <n v="1437620400"/>
    <d v="2015-07-23T03:00:00"/>
    <d v="2014-05-19T18:24:05"/>
    <n v="1400523845"/>
    <b v="0"/>
    <n v="13"/>
    <b v="0"/>
    <x v="5"/>
    <n v="6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437620400"/>
    <d v="2015-07-23T03:00:00"/>
    <d v="2009-09-14T21:38:02"/>
    <n v="1252964282"/>
    <b v="0"/>
    <n v="0"/>
    <b v="0"/>
    <x v="5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437620400"/>
    <d v="2015-07-23T03:00:00"/>
    <d v="2013-08-27T02:34:27"/>
    <n v="1377570867"/>
    <b v="0"/>
    <n v="5"/>
    <b v="0"/>
    <x v="5"/>
    <n v="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37620400"/>
    <d v="2015-07-23T03:00:00"/>
    <d v="2016-06-05T20:54:43"/>
    <n v="1465160083"/>
    <b v="0"/>
    <n v="8"/>
    <b v="0"/>
    <x v="5"/>
    <n v="14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37620400"/>
    <d v="2015-07-23T03:00:00"/>
    <d v="2015-08-22T17:26:21"/>
    <n v="1440264381"/>
    <b v="0"/>
    <n v="8"/>
    <b v="0"/>
    <x v="5"/>
    <n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37620400"/>
    <d v="2015-07-23T03:00:00"/>
    <d v="2015-08-12T15:07:02"/>
    <n v="1439392022"/>
    <b v="0"/>
    <n v="0"/>
    <b v="0"/>
    <x v="5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437620400"/>
    <d v="2015-07-23T03:00:00"/>
    <d v="2013-10-29T20:01:42"/>
    <n v="1383076902"/>
    <b v="0"/>
    <n v="2"/>
    <b v="0"/>
    <x v="5"/>
    <n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437620400"/>
    <d v="2015-07-23T03:00:00"/>
    <d v="2013-08-14T17:56:20"/>
    <n v="1376502980"/>
    <b v="0"/>
    <n v="3"/>
    <b v="0"/>
    <x v="5"/>
    <n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437620400"/>
    <d v="2015-07-23T03:00:00"/>
    <d v="2013-07-01T08:41:53"/>
    <n v="1372668113"/>
    <b v="0"/>
    <n v="0"/>
    <b v="0"/>
    <x v="5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37620400"/>
    <d v="2015-07-23T03:00:00"/>
    <d v="2016-08-09T07:38:46"/>
    <n v="1470728326"/>
    <b v="0"/>
    <n v="0"/>
    <b v="0"/>
    <x v="5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37620400"/>
    <d v="2015-07-23T03:00:00"/>
    <d v="2015-10-19T06:15:58"/>
    <n v="1445235358"/>
    <b v="0"/>
    <n v="11"/>
    <b v="0"/>
    <x v="5"/>
    <n v="9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37620400"/>
    <d v="2015-07-23T03:00:00"/>
    <d v="2014-10-07T18:16:58"/>
    <n v="1412705818"/>
    <b v="0"/>
    <n v="0"/>
    <b v="0"/>
    <x v="5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37620400"/>
    <d v="2015-07-23T03:00:00"/>
    <d v="2016-02-23T23:39:13"/>
    <n v="1456270753"/>
    <b v="0"/>
    <n v="1"/>
    <b v="0"/>
    <x v="5"/>
    <n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437620400"/>
    <d v="2015-07-23T03:00:00"/>
    <d v="2013-10-03T19:03:16"/>
    <n v="1380826996"/>
    <b v="0"/>
    <n v="0"/>
    <b v="0"/>
    <x v="5"/>
    <n v="0"/>
  </r>
  <r>
    <n v="442"/>
    <s v="The Paranormal Idiot"/>
    <s v="Doomsday is here"/>
    <n v="17000"/>
    <n v="6691"/>
    <x v="2"/>
    <x v="0"/>
    <s v="USD"/>
    <n v="1437620400"/>
    <d v="2015-07-23T03:00:00"/>
    <d v="2015-01-20T21:19:43"/>
    <n v="1421788783"/>
    <b v="0"/>
    <n v="17"/>
    <b v="0"/>
    <x v="5"/>
    <n v="3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437620400"/>
    <d v="2015-07-23T03:00:00"/>
    <d v="2014-01-11T00:21:41"/>
    <n v="1389399701"/>
    <b v="0"/>
    <n v="2"/>
    <b v="0"/>
    <x v="5"/>
    <n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437620400"/>
    <d v="2015-07-23T03:00:00"/>
    <d v="2011-12-17T21:46:01"/>
    <n v="1324158361"/>
    <b v="0"/>
    <n v="1"/>
    <b v="0"/>
    <x v="5"/>
    <n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7620400"/>
    <d v="2015-07-23T03:00:00"/>
    <d v="2015-05-06T08:02:55"/>
    <n v="1430899375"/>
    <b v="0"/>
    <n v="2"/>
    <b v="0"/>
    <x v="5"/>
    <n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37620400"/>
    <d v="2015-07-23T03:00:00"/>
    <d v="2015-02-02T02:00:20"/>
    <n v="1422842420"/>
    <b v="0"/>
    <n v="16"/>
    <b v="0"/>
    <x v="5"/>
    <n v="7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437620400"/>
    <d v="2015-07-23T03:00:00"/>
    <d v="2013-02-26T13:19:23"/>
    <n v="1361884763"/>
    <b v="0"/>
    <n v="1"/>
    <b v="0"/>
    <x v="5"/>
    <n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37620400"/>
    <d v="2015-07-23T03:00:00"/>
    <d v="2014-04-24T18:11:35"/>
    <n v="1398363095"/>
    <b v="0"/>
    <n v="4"/>
    <b v="0"/>
    <x v="5"/>
    <n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437620400"/>
    <d v="2015-07-23T03:00:00"/>
    <d v="2013-09-17T13:38:05"/>
    <n v="1379425085"/>
    <b v="0"/>
    <n v="5"/>
    <b v="0"/>
    <x v="5"/>
    <n v="2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437620400"/>
    <d v="2015-07-23T03:00:00"/>
    <d v="2014-01-15T22:43:20"/>
    <n v="1389825800"/>
    <b v="0"/>
    <n v="7"/>
    <b v="0"/>
    <x v="5"/>
    <n v="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437620400"/>
    <d v="2015-07-23T03:00:00"/>
    <d v="2013-12-26T17:09:51"/>
    <n v="1388077791"/>
    <b v="0"/>
    <n v="0"/>
    <b v="0"/>
    <x v="5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7620400"/>
    <d v="2015-07-23T03:00:00"/>
    <d v="2015-04-13T16:53:35"/>
    <n v="1428944015"/>
    <b v="0"/>
    <n v="12"/>
    <b v="0"/>
    <x v="5"/>
    <n v="64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37620400"/>
    <d v="2015-07-23T03:00:00"/>
    <d v="2015-02-03T19:47:59"/>
    <n v="1422992879"/>
    <b v="0"/>
    <n v="2"/>
    <b v="0"/>
    <x v="5"/>
    <n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37620400"/>
    <d v="2015-07-23T03:00:00"/>
    <d v="2014-10-26T17:12:51"/>
    <n v="1414343571"/>
    <b v="0"/>
    <n v="5"/>
    <b v="0"/>
    <x v="5"/>
    <n v="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437620400"/>
    <d v="2015-07-23T03:00:00"/>
    <d v="2012-03-03T00:03:42"/>
    <n v="1330733022"/>
    <b v="0"/>
    <n v="2"/>
    <b v="0"/>
    <x v="5"/>
    <n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437620400"/>
    <d v="2015-07-23T03:00:00"/>
    <d v="2013-09-30T16:40:01"/>
    <n v="1380559201"/>
    <b v="0"/>
    <n v="3"/>
    <b v="0"/>
    <x v="5"/>
    <n v="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37620400"/>
    <d v="2015-07-23T03:00:00"/>
    <d v="2014-07-17T18:25:12"/>
    <n v="1405621512"/>
    <b v="0"/>
    <n v="0"/>
    <b v="0"/>
    <x v="5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437620400"/>
    <d v="2015-07-23T03:00:00"/>
    <d v="2013-04-14T16:47:40"/>
    <n v="1365958060"/>
    <b v="0"/>
    <n v="49"/>
    <b v="0"/>
    <x v="5"/>
    <n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437620400"/>
    <d v="2015-07-23T03:00:00"/>
    <d v="2011-09-14T15:22:07"/>
    <n v="1316013727"/>
    <b v="0"/>
    <n v="1"/>
    <b v="0"/>
    <x v="5"/>
    <n v="0"/>
  </r>
  <r>
    <n v="460"/>
    <s v="Darwin's Kiss"/>
    <s v="An animated web series about biological evolution gone haywire."/>
    <n v="8500"/>
    <n v="25"/>
    <x v="2"/>
    <x v="0"/>
    <s v="USD"/>
    <n v="1437620400"/>
    <d v="2015-07-23T03:00:00"/>
    <d v="2014-04-30T13:01:15"/>
    <n v="1398862875"/>
    <b v="0"/>
    <n v="2"/>
    <b v="0"/>
    <x v="5"/>
    <n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437620400"/>
    <d v="2015-07-23T03:00:00"/>
    <d v="2013-05-13T20:19:27"/>
    <n v="1368476367"/>
    <b v="0"/>
    <n v="0"/>
    <b v="0"/>
    <x v="5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437620400"/>
    <d v="2015-07-23T03:00:00"/>
    <d v="2011-06-11T03:02:21"/>
    <n v="1307761341"/>
    <b v="0"/>
    <n v="0"/>
    <b v="0"/>
    <x v="5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437620400"/>
    <d v="2015-07-23T03:00:00"/>
    <d v="2011-07-26T17:02:33"/>
    <n v="1311699753"/>
    <b v="0"/>
    <n v="11"/>
    <b v="0"/>
    <x v="5"/>
    <n v="2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37620400"/>
    <d v="2015-07-23T03:00:00"/>
    <d v="2016-04-28T20:22:15"/>
    <n v="1461874935"/>
    <b v="0"/>
    <n v="1"/>
    <b v="0"/>
    <x v="5"/>
    <n v="0"/>
  </r>
  <r>
    <n v="465"/>
    <s v="&quot;Amp&quot; A Story About a Robot"/>
    <s v="&quot;Amp&quot; is a short film about a robot with needs."/>
    <n v="512"/>
    <n v="138"/>
    <x v="2"/>
    <x v="0"/>
    <s v="USD"/>
    <n v="1437620400"/>
    <d v="2015-07-23T03:00:00"/>
    <d v="2014-06-11T02:52:54"/>
    <n v="1402455174"/>
    <b v="0"/>
    <n v="8"/>
    <b v="0"/>
    <x v="5"/>
    <n v="27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437620400"/>
    <d v="2015-07-23T03:00:00"/>
    <d v="2012-08-08T22:37:44"/>
    <n v="1344465464"/>
    <b v="0"/>
    <n v="5"/>
    <b v="0"/>
    <x v="5"/>
    <n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437620400"/>
    <d v="2015-07-23T03:00:00"/>
    <d v="2012-08-14T16:18:54"/>
    <n v="1344961134"/>
    <b v="0"/>
    <n v="39"/>
    <b v="0"/>
    <x v="5"/>
    <n v="2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437620400"/>
    <d v="2015-07-23T03:00:00"/>
    <d v="2012-05-12T04:01:23"/>
    <n v="1336795283"/>
    <b v="0"/>
    <n v="0"/>
    <b v="0"/>
    <x v="5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37620400"/>
    <d v="2015-07-23T03:00:00"/>
    <d v="2014-07-07T23:45:24"/>
    <n v="1404776724"/>
    <b v="0"/>
    <n v="0"/>
    <b v="0"/>
    <x v="5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437620400"/>
    <d v="2015-07-23T03:00:00"/>
    <d v="2013-11-27T04:01:29"/>
    <n v="1385524889"/>
    <b v="0"/>
    <n v="2"/>
    <b v="0"/>
    <x v="5"/>
    <n v="1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437620400"/>
    <d v="2015-07-23T03:00:00"/>
    <d v="2014-03-05T17:19:39"/>
    <n v="1394039979"/>
    <b v="0"/>
    <n v="170"/>
    <b v="0"/>
    <x v="5"/>
    <n v="1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37620400"/>
    <d v="2015-07-23T03:00:00"/>
    <d v="2014-07-24T22:08:38"/>
    <n v="1406239718"/>
    <b v="0"/>
    <n v="5"/>
    <b v="0"/>
    <x v="5"/>
    <n v="1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37620400"/>
    <d v="2015-07-23T03:00:00"/>
    <d v="2014-08-18T16:45:19"/>
    <n v="1408380319"/>
    <b v="0"/>
    <n v="14"/>
    <b v="0"/>
    <x v="5"/>
    <n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37620400"/>
    <d v="2015-07-23T03:00:00"/>
    <d v="2017-01-18T07:53:49"/>
    <n v="1484726029"/>
    <b v="0"/>
    <n v="1"/>
    <b v="0"/>
    <x v="5"/>
    <n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7620400"/>
    <d v="2015-07-23T03:00:00"/>
    <d v="2015-04-06T02:04:03"/>
    <n v="1428285843"/>
    <b v="0"/>
    <n v="0"/>
    <b v="0"/>
    <x v="5"/>
    <n v="0"/>
  </r>
  <r>
    <n v="476"/>
    <s v="Sight Word Music Videos"/>
    <s v="Animated Music Videos that teach kids how to read."/>
    <n v="220000"/>
    <n v="4906.59"/>
    <x v="2"/>
    <x v="0"/>
    <s v="USD"/>
    <n v="1437620400"/>
    <d v="2015-07-23T03:00:00"/>
    <d v="2014-04-28T23:24:01"/>
    <n v="1398727441"/>
    <b v="0"/>
    <n v="124"/>
    <b v="0"/>
    <x v="5"/>
    <n v="2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437620400"/>
    <d v="2015-07-23T03:00:00"/>
    <d v="2012-03-19T20:02:14"/>
    <n v="1332187334"/>
    <b v="0"/>
    <n v="0"/>
    <b v="0"/>
    <x v="5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37620400"/>
    <d v="2015-07-23T03:00:00"/>
    <d v="2015-03-02T21:51:49"/>
    <n v="1425333109"/>
    <b v="0"/>
    <n v="0"/>
    <b v="0"/>
    <x v="5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37620400"/>
    <d v="2015-07-23T03:00:00"/>
    <d v="2014-09-22T09:47:15"/>
    <n v="1411379235"/>
    <b v="0"/>
    <n v="55"/>
    <b v="0"/>
    <x v="5"/>
    <n v="3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437620400"/>
    <d v="2015-07-23T03:00:00"/>
    <d v="2013-07-10T12:00:15"/>
    <n v="1373457615"/>
    <b v="0"/>
    <n v="140"/>
    <b v="0"/>
    <x v="5"/>
    <n v="19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437620400"/>
    <d v="2015-07-23T03:00:00"/>
    <d v="2012-09-10T16:08:09"/>
    <n v="1347293289"/>
    <b v="0"/>
    <n v="21"/>
    <b v="0"/>
    <x v="5"/>
    <n v="6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37620400"/>
    <d v="2015-07-23T03:00:00"/>
    <d v="2016-03-18T21:31:30"/>
    <n v="1458336690"/>
    <b v="0"/>
    <n v="1"/>
    <b v="0"/>
    <x v="5"/>
    <n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437620400"/>
    <d v="2015-07-23T03:00:00"/>
    <d v="2012-11-30T04:44:32"/>
    <n v="1354250672"/>
    <b v="0"/>
    <n v="147"/>
    <b v="0"/>
    <x v="5"/>
    <n v="5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37620400"/>
    <d v="2015-07-23T03:00:00"/>
    <d v="2015-09-25T22:32:52"/>
    <n v="1443220372"/>
    <b v="0"/>
    <n v="11"/>
    <b v="0"/>
    <x v="5"/>
    <n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437620400"/>
    <d v="2015-07-23T03:00:00"/>
    <d v="2013-04-17T12:08:19"/>
    <n v="1366200499"/>
    <b v="0"/>
    <n v="125"/>
    <b v="0"/>
    <x v="5"/>
    <n v="2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37620400"/>
    <d v="2015-07-23T03:00:00"/>
    <d v="2014-05-02T22:37:19"/>
    <n v="1399070239"/>
    <b v="0"/>
    <n v="1"/>
    <b v="0"/>
    <x v="5"/>
    <n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37620400"/>
    <d v="2015-07-23T03:00:00"/>
    <d v="2016-10-26T14:16:34"/>
    <n v="1477491394"/>
    <b v="0"/>
    <n v="0"/>
    <b v="0"/>
    <x v="5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37620400"/>
    <d v="2015-07-23T03:00:00"/>
    <d v="2016-12-10T01:18:20"/>
    <n v="1481332700"/>
    <b v="0"/>
    <n v="0"/>
    <b v="0"/>
    <x v="5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437620400"/>
    <d v="2015-07-23T03:00:00"/>
    <d v="2011-12-05T11:33:36"/>
    <n v="1323084816"/>
    <b v="0"/>
    <n v="3"/>
    <b v="0"/>
    <x v="5"/>
    <n v="0"/>
  </r>
  <r>
    <n v="490"/>
    <s v="PROJECT IS CANCELLED"/>
    <s v="Cancelled"/>
    <n v="1000"/>
    <n v="0"/>
    <x v="2"/>
    <x v="0"/>
    <s v="USD"/>
    <n v="1437620400"/>
    <d v="2015-07-23T03:00:00"/>
    <d v="2012-07-23T23:14:45"/>
    <n v="1343085285"/>
    <b v="0"/>
    <n v="0"/>
    <b v="0"/>
    <x v="5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37620400"/>
    <d v="2015-07-23T03:00:00"/>
    <d v="2015-12-28T23:34:59"/>
    <n v="1451345699"/>
    <b v="0"/>
    <n v="0"/>
    <b v="0"/>
    <x v="5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37620400"/>
    <d v="2015-07-23T03:00:00"/>
    <d v="2016-08-14T00:50:30"/>
    <n v="1471135830"/>
    <b v="0"/>
    <n v="0"/>
    <b v="0"/>
    <x v="5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7620400"/>
    <d v="2015-07-23T03:00:00"/>
    <d v="2015-04-20T17:25:38"/>
    <n v="1429550738"/>
    <b v="0"/>
    <n v="0"/>
    <b v="0"/>
    <x v="5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37620400"/>
    <d v="2015-07-23T03:00:00"/>
    <d v="2014-06-09T19:56:05"/>
    <n v="1402343765"/>
    <b v="0"/>
    <n v="3"/>
    <b v="0"/>
    <x v="5"/>
    <n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620400"/>
    <d v="2015-07-23T03:00:00"/>
    <d v="2015-06-16T19:51:45"/>
    <n v="1434484305"/>
    <b v="0"/>
    <n v="0"/>
    <b v="0"/>
    <x v="5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437620400"/>
    <d v="2015-07-23T03:00:00"/>
    <d v="2013-12-12T22:21:14"/>
    <n v="1386886874"/>
    <b v="0"/>
    <n v="1"/>
    <b v="0"/>
    <x v="5"/>
    <n v="0"/>
  </r>
  <r>
    <n v="497"/>
    <s v="Galaxy Probe Kids"/>
    <s v="live-action/animated series pilot."/>
    <n v="4480"/>
    <n v="30"/>
    <x v="2"/>
    <x v="0"/>
    <s v="USD"/>
    <n v="1437620400"/>
    <d v="2015-07-23T03:00:00"/>
    <d v="2014-11-02T00:54:25"/>
    <n v="1414889665"/>
    <b v="0"/>
    <n v="3"/>
    <b v="0"/>
    <x v="5"/>
    <n v="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437620400"/>
    <d v="2015-07-23T03:00:00"/>
    <d v="2011-11-11T18:17:29"/>
    <n v="1321035449"/>
    <b v="0"/>
    <n v="22"/>
    <b v="0"/>
    <x v="5"/>
    <n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437620400"/>
    <d v="2015-07-23T03:00:00"/>
    <d v="2009-08-18T21:29:28"/>
    <n v="1250630968"/>
    <b v="0"/>
    <n v="26"/>
    <b v="0"/>
    <x v="5"/>
    <n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437620400"/>
    <d v="2015-07-23T03:00:00"/>
    <d v="2010-03-10T21:15:51"/>
    <n v="1268255751"/>
    <b v="0"/>
    <n v="4"/>
    <b v="0"/>
    <x v="5"/>
    <n v="3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437620400"/>
    <d v="2015-07-23T03:00:00"/>
    <d v="2011-06-09T05:37:31"/>
    <n v="1307597851"/>
    <b v="0"/>
    <n v="0"/>
    <b v="0"/>
    <x v="5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437620400"/>
    <d v="2015-07-23T03:00:00"/>
    <d v="2012-02-17T13:17:05"/>
    <n v="1329484625"/>
    <b v="0"/>
    <n v="4"/>
    <b v="0"/>
    <x v="5"/>
    <n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37620400"/>
    <d v="2015-07-23T03:00:00"/>
    <d v="2014-12-18T12:38:23"/>
    <n v="1418906303"/>
    <b v="0"/>
    <n v="9"/>
    <b v="0"/>
    <x v="5"/>
    <n v="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437620400"/>
    <d v="2015-07-23T03:00:00"/>
    <d v="2012-02-10T23:36:27"/>
    <n v="1328916987"/>
    <b v="0"/>
    <n v="5"/>
    <b v="0"/>
    <x v="5"/>
    <n v="1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37620400"/>
    <d v="2015-07-23T03:00:00"/>
    <d v="2015-11-10T02:21:26"/>
    <n v="1447122086"/>
    <b v="0"/>
    <n v="14"/>
    <b v="0"/>
    <x v="5"/>
    <n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437620400"/>
    <d v="2015-07-23T03:00:00"/>
    <d v="2013-07-11T13:15:20"/>
    <n v="1373548520"/>
    <b v="0"/>
    <n v="1"/>
    <b v="0"/>
    <x v="5"/>
    <n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437620400"/>
    <d v="2015-07-23T03:00:00"/>
    <d v="2012-09-04T23:00:57"/>
    <n v="1346799657"/>
    <b v="0"/>
    <n v="10"/>
    <b v="0"/>
    <x v="5"/>
    <n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437620400"/>
    <d v="2015-07-23T03:00:00"/>
    <d v="2012-03-27T00:35:01"/>
    <n v="1332808501"/>
    <b v="0"/>
    <n v="3"/>
    <b v="0"/>
    <x v="5"/>
    <n v="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7620400"/>
    <d v="2015-07-23T03:00:00"/>
    <d v="2015-05-29T15:09:30"/>
    <n v="1432912170"/>
    <b v="0"/>
    <n v="1"/>
    <b v="0"/>
    <x v="5"/>
    <n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37620400"/>
    <d v="2015-07-23T03:00:00"/>
    <d v="2016-01-31T04:13:59"/>
    <n v="1454213639"/>
    <b v="0"/>
    <n v="0"/>
    <b v="0"/>
    <x v="5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437620400"/>
    <d v="2015-07-23T03:00:00"/>
    <d v="2013-03-07T07:16:22"/>
    <n v="1362640582"/>
    <b v="0"/>
    <n v="5"/>
    <b v="0"/>
    <x v="5"/>
    <n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37620400"/>
    <d v="2015-07-23T03:00:00"/>
    <d v="2016-10-06T17:48:47"/>
    <n v="1475776127"/>
    <b v="0"/>
    <n v="2"/>
    <b v="0"/>
    <x v="5"/>
    <n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37620400"/>
    <d v="2015-07-23T03:00:00"/>
    <d v="2016-07-01T15:41:45"/>
    <n v="1467387705"/>
    <b v="0"/>
    <n v="68"/>
    <b v="0"/>
    <x v="5"/>
    <n v="14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37620400"/>
    <d v="2015-07-23T03:00:00"/>
    <d v="2014-07-10T14:44:07"/>
    <n v="1405003447"/>
    <b v="0"/>
    <n v="3"/>
    <b v="0"/>
    <x v="5"/>
    <n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37620400"/>
    <d v="2015-07-23T03:00:00"/>
    <d v="2015-11-19T11:46:41"/>
    <n v="1447933601"/>
    <b v="0"/>
    <n v="34"/>
    <b v="0"/>
    <x v="5"/>
    <n v="25"/>
  </r>
  <r>
    <n v="516"/>
    <s v="Shipmates"/>
    <s v="A big brother style comedy animation series starring famous seafarers"/>
    <n v="5000"/>
    <n v="0"/>
    <x v="2"/>
    <x v="1"/>
    <s v="GBP"/>
    <n v="1437620400"/>
    <d v="2015-07-23T03:00:00"/>
    <d v="2015-03-28T18:41:20"/>
    <n v="1427568080"/>
    <b v="0"/>
    <n v="0"/>
    <b v="0"/>
    <x v="5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37620400"/>
    <d v="2015-07-23T03:00:00"/>
    <d v="2017-01-03T14:46:01"/>
    <n v="1483454761"/>
    <b v="0"/>
    <n v="3"/>
    <b v="0"/>
    <x v="5"/>
    <n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37620400"/>
    <d v="2015-07-23T03:00:00"/>
    <d v="2015-08-07T14:47:04"/>
    <n v="1438958824"/>
    <b v="0"/>
    <n v="0"/>
    <b v="0"/>
    <x v="5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437620400"/>
    <d v="2015-07-23T03:00:00"/>
    <d v="2012-11-05T09:23:41"/>
    <n v="1352107421"/>
    <b v="0"/>
    <n v="70"/>
    <b v="0"/>
    <x v="5"/>
    <n v="23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37620400"/>
    <d v="2015-07-23T03:00:00"/>
    <d v="2015-11-10T16:51:01"/>
    <n v="1447174261"/>
    <b v="0"/>
    <n v="34"/>
    <b v="1"/>
    <x v="6"/>
    <n v="10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37620400"/>
    <d v="2015-07-23T03:00:00"/>
    <d v="2016-10-03T02:13:39"/>
    <n v="1475460819"/>
    <b v="0"/>
    <n v="56"/>
    <b v="1"/>
    <x v="6"/>
    <n v="105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37620400"/>
    <d v="2015-07-23T03:00:00"/>
    <d v="2016-03-01T00:58:45"/>
    <n v="1456793925"/>
    <b v="0"/>
    <n v="31"/>
    <b v="1"/>
    <x v="6"/>
    <n v="11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37620400"/>
    <d v="2015-07-23T03:00:00"/>
    <d v="2015-08-22T03:11:16"/>
    <n v="1440213076"/>
    <b v="0"/>
    <n v="84"/>
    <b v="1"/>
    <x v="6"/>
    <n v="12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37620400"/>
    <d v="2015-07-23T03:00:00"/>
    <d v="2016-05-02T17:12:49"/>
    <n v="1462209169"/>
    <b v="0"/>
    <n v="130"/>
    <b v="1"/>
    <x v="6"/>
    <n v="10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37620400"/>
    <d v="2015-07-23T03:00:00"/>
    <d v="2014-07-30T09:37:21"/>
    <n v="1406713041"/>
    <b v="0"/>
    <n v="12"/>
    <b v="1"/>
    <x v="6"/>
    <n v="1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7620400"/>
    <d v="2015-07-23T03:00:00"/>
    <d v="2015-07-07T14:12:24"/>
    <n v="1436278344"/>
    <b v="0"/>
    <n v="23"/>
    <b v="1"/>
    <x v="6"/>
    <n v="11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37620400"/>
    <d v="2015-07-23T03:00:00"/>
    <d v="2017-01-18T04:56:06"/>
    <n v="1484715366"/>
    <b v="0"/>
    <n v="158"/>
    <b v="1"/>
    <x v="6"/>
    <n v="101"/>
  </r>
  <r>
    <n v="528"/>
    <s v="Devastated No Matter What"/>
    <s v="A Festival Backed Production of a Full-Length Play."/>
    <n v="1150"/>
    <n v="1330"/>
    <x v="0"/>
    <x v="0"/>
    <s v="USD"/>
    <n v="1437620400"/>
    <d v="2015-07-23T03:00:00"/>
    <d v="2015-05-31T22:05:07"/>
    <n v="1433109907"/>
    <b v="0"/>
    <n v="30"/>
    <b v="1"/>
    <x v="6"/>
    <n v="11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37620400"/>
    <d v="2015-07-23T03:00:00"/>
    <d v="2016-12-21T00:44:54"/>
    <n v="1482281094"/>
    <b v="0"/>
    <n v="18"/>
    <b v="1"/>
    <x v="6"/>
    <n v="13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7620400"/>
    <d v="2015-07-23T03:00:00"/>
    <d v="2015-06-02T14:11:08"/>
    <n v="1433254268"/>
    <b v="0"/>
    <n v="29"/>
    <b v="1"/>
    <x v="6"/>
    <n v="1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37620400"/>
    <d v="2015-07-23T03:00:00"/>
    <d v="2016-11-02T01:33:49"/>
    <n v="1478050429"/>
    <b v="0"/>
    <n v="31"/>
    <b v="1"/>
    <x v="6"/>
    <n v="1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37620400"/>
    <d v="2015-07-23T03:00:00"/>
    <d v="2016-04-13T00:10:08"/>
    <n v="1460506208"/>
    <b v="0"/>
    <n v="173"/>
    <b v="1"/>
    <x v="6"/>
    <n v="12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37620400"/>
    <d v="2015-07-23T03:00:00"/>
    <d v="2016-04-22T10:26:05"/>
    <n v="1461320765"/>
    <b v="0"/>
    <n v="17"/>
    <b v="1"/>
    <x v="6"/>
    <n v="1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37620400"/>
    <d v="2015-07-23T03:00:00"/>
    <d v="2015-09-23T19:27:50"/>
    <n v="1443036470"/>
    <b v="0"/>
    <n v="48"/>
    <b v="1"/>
    <x v="6"/>
    <n v="105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37620400"/>
    <d v="2015-07-23T03:00:00"/>
    <d v="2016-12-07T13:05:05"/>
    <n v="1481115905"/>
    <b v="0"/>
    <n v="59"/>
    <b v="1"/>
    <x v="6"/>
    <n v="10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7620400"/>
    <d v="2015-07-23T03:00:00"/>
    <d v="2015-06-24T08:16:47"/>
    <n v="1435133807"/>
    <b v="0"/>
    <n v="39"/>
    <b v="1"/>
    <x v="6"/>
    <n v="11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37620400"/>
    <d v="2015-07-23T03:00:00"/>
    <d v="2015-10-05T18:26:31"/>
    <n v="1444069591"/>
    <b v="0"/>
    <n v="59"/>
    <b v="1"/>
    <x v="6"/>
    <n v="12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37620400"/>
    <d v="2015-07-23T03:00:00"/>
    <d v="2016-04-13T19:04:23"/>
    <n v="1460574263"/>
    <b v="0"/>
    <n v="60"/>
    <b v="1"/>
    <x v="6"/>
    <n v="3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37620400"/>
    <d v="2015-07-23T03:00:00"/>
    <d v="2016-06-14T01:11:47"/>
    <n v="1465866707"/>
    <b v="0"/>
    <n v="20"/>
    <b v="1"/>
    <x v="6"/>
    <n v="1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37620400"/>
    <d v="2015-07-23T03:00:00"/>
    <d v="2015-01-05T19:36:46"/>
    <n v="1420486606"/>
    <b v="0"/>
    <n v="1"/>
    <b v="0"/>
    <x v="7"/>
    <n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37620400"/>
    <d v="2015-07-23T03:00:00"/>
    <d v="2015-09-29T01:07:14"/>
    <n v="1443488834"/>
    <b v="0"/>
    <n v="1"/>
    <b v="0"/>
    <x v="7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37620400"/>
    <d v="2015-07-23T03:00:00"/>
    <d v="2016-03-04T17:41:56"/>
    <n v="1457113316"/>
    <b v="0"/>
    <n v="1"/>
    <b v="0"/>
    <x v="7"/>
    <n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37620400"/>
    <d v="2015-07-23T03:00:00"/>
    <d v="2014-10-02T02:12:42"/>
    <n v="1412215962"/>
    <b v="0"/>
    <n v="2"/>
    <b v="0"/>
    <x v="7"/>
    <n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37620400"/>
    <d v="2015-07-23T03:00:00"/>
    <d v="2016-06-04T15:46:00"/>
    <n v="1465055160"/>
    <b v="0"/>
    <n v="2"/>
    <b v="0"/>
    <x v="7"/>
    <n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37620400"/>
    <d v="2015-07-23T03:00:00"/>
    <d v="2015-10-06T14:13:09"/>
    <n v="1444140789"/>
    <b v="0"/>
    <n v="34"/>
    <b v="0"/>
    <x v="7"/>
    <n v="2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37620400"/>
    <d v="2015-07-23T03:00:00"/>
    <d v="2015-09-02T16:01:55"/>
    <n v="1441209715"/>
    <b v="0"/>
    <n v="2"/>
    <b v="0"/>
    <x v="7"/>
    <n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37620400"/>
    <d v="2015-07-23T03:00:00"/>
    <d v="2016-01-11T16:42:44"/>
    <n v="1452530564"/>
    <b v="0"/>
    <n v="0"/>
    <b v="0"/>
    <x v="7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37620400"/>
    <d v="2015-07-23T03:00:00"/>
    <d v="2015-09-29T21:40:48"/>
    <n v="1443562848"/>
    <b v="0"/>
    <n v="1"/>
    <b v="0"/>
    <x v="7"/>
    <n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7620400"/>
    <d v="2015-07-23T03:00:00"/>
    <d v="2015-06-08T15:17:02"/>
    <n v="1433776622"/>
    <b v="0"/>
    <n v="8"/>
    <b v="0"/>
    <x v="7"/>
    <n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37620400"/>
    <d v="2015-07-23T03:00:00"/>
    <d v="2017-01-18T16:17:25"/>
    <n v="1484756245"/>
    <b v="0"/>
    <n v="4"/>
    <b v="0"/>
    <x v="7"/>
    <n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7620400"/>
    <d v="2015-07-23T03:00:00"/>
    <d v="2015-06-18T06:37:04"/>
    <n v="1434609424"/>
    <b v="0"/>
    <n v="28"/>
    <b v="0"/>
    <x v="7"/>
    <n v="5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37620400"/>
    <d v="2015-07-23T03:00:00"/>
    <d v="2015-11-10T14:48:16"/>
    <n v="1447166896"/>
    <b v="0"/>
    <n v="0"/>
    <b v="0"/>
    <x v="7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37620400"/>
    <d v="2015-07-23T03:00:00"/>
    <d v="2014-10-15T17:16:31"/>
    <n v="1413393391"/>
    <b v="0"/>
    <n v="6"/>
    <b v="0"/>
    <x v="7"/>
    <n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37620400"/>
    <d v="2015-07-23T03:00:00"/>
    <d v="2014-09-19T16:26:12"/>
    <n v="1411143972"/>
    <b v="0"/>
    <n v="22"/>
    <b v="0"/>
    <x v="7"/>
    <n v="3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37620400"/>
    <d v="2015-07-23T03:00:00"/>
    <d v="2016-05-13T08:29:03"/>
    <n v="1463128143"/>
    <b v="0"/>
    <n v="0"/>
    <b v="0"/>
    <x v="7"/>
    <n v="0"/>
  </r>
  <r>
    <n v="556"/>
    <s v="Braille Academy"/>
    <s v="An educational platform for learning Unified English Braille Code"/>
    <n v="8000"/>
    <n v="200"/>
    <x v="2"/>
    <x v="0"/>
    <s v="USD"/>
    <n v="1437620400"/>
    <d v="2015-07-23T03:00:00"/>
    <d v="2015-12-07T20:38:37"/>
    <n v="1449520717"/>
    <b v="0"/>
    <n v="1"/>
    <b v="0"/>
    <x v="7"/>
    <n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37620400"/>
    <d v="2015-07-23T03:00:00"/>
    <d v="2016-11-02T22:36:43"/>
    <n v="1478126203"/>
    <b v="0"/>
    <n v="20"/>
    <b v="0"/>
    <x v="7"/>
    <n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37620400"/>
    <d v="2015-07-23T03:00:00"/>
    <d v="2015-02-22T21:11:45"/>
    <n v="1424639505"/>
    <b v="0"/>
    <n v="0"/>
    <b v="0"/>
    <x v="7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37620400"/>
    <d v="2015-07-23T03:00:00"/>
    <d v="2015-11-13T06:47:40"/>
    <n v="1447397260"/>
    <b v="0"/>
    <n v="1"/>
    <b v="0"/>
    <x v="7"/>
    <n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37620400"/>
    <d v="2015-07-23T03:00:00"/>
    <d v="2014-11-17T18:30:45"/>
    <n v="1416249045"/>
    <b v="0"/>
    <n v="3"/>
    <b v="0"/>
    <x v="7"/>
    <n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37620400"/>
    <d v="2015-07-23T03:00:00"/>
    <d v="2015-09-21T15:48:33"/>
    <n v="1442850513"/>
    <b v="0"/>
    <n v="2"/>
    <b v="0"/>
    <x v="7"/>
    <n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37620400"/>
    <d v="2015-07-23T03:00:00"/>
    <d v="2016-11-18T09:20:15"/>
    <n v="1479460815"/>
    <b v="0"/>
    <n v="0"/>
    <b v="0"/>
    <x v="7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37620400"/>
    <d v="2015-07-23T03:00:00"/>
    <d v="2015-01-18T01:40:47"/>
    <n v="1421545247"/>
    <b v="0"/>
    <n v="2"/>
    <b v="0"/>
    <x v="7"/>
    <n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37620400"/>
    <d v="2015-07-23T03:00:00"/>
    <d v="2016-02-11T22:37:55"/>
    <n v="1455230275"/>
    <b v="0"/>
    <n v="1"/>
    <b v="0"/>
    <x v="7"/>
    <n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7620400"/>
    <d v="2015-07-23T03:00:00"/>
    <d v="2015-06-10T18:50:49"/>
    <n v="1433962249"/>
    <b v="0"/>
    <n v="0"/>
    <b v="0"/>
    <x v="7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37620400"/>
    <d v="2015-07-23T03:00:00"/>
    <d v="2016-06-14T16:25:33"/>
    <n v="1465921533"/>
    <b v="0"/>
    <n v="1"/>
    <b v="0"/>
    <x v="7"/>
    <n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37620400"/>
    <d v="2015-07-23T03:00:00"/>
    <d v="2014-12-02T20:13:14"/>
    <n v="1417551194"/>
    <b v="0"/>
    <n v="0"/>
    <b v="0"/>
    <x v="7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37620400"/>
    <d v="2015-07-23T03:00:00"/>
    <d v="2015-12-10T22:07:03"/>
    <n v="1449785223"/>
    <b v="0"/>
    <n v="5"/>
    <b v="0"/>
    <x v="7"/>
    <n v="1"/>
  </r>
  <r>
    <n v="569"/>
    <s v="Mioti"/>
    <s v="Mioti is an indie game marketplace that doubles as a community for developers to join networks and discuss projects."/>
    <n v="2500"/>
    <n v="20"/>
    <x v="2"/>
    <x v="5"/>
    <s v="CAD"/>
    <n v="1437620400"/>
    <d v="2015-07-23T03:00:00"/>
    <d v="2015-12-02T20:20:12"/>
    <n v="1449087612"/>
    <b v="0"/>
    <n v="1"/>
    <b v="0"/>
    <x v="7"/>
    <n v="1"/>
  </r>
  <r>
    <n v="570"/>
    <s v="Relaunching in May"/>
    <s v="Humans have AM/FM/Satellite radio, kids have radio Disney, pets have DogCatRadio."/>
    <n v="85000"/>
    <n v="142"/>
    <x v="2"/>
    <x v="0"/>
    <s v="USD"/>
    <n v="1437620400"/>
    <d v="2015-07-23T03:00:00"/>
    <d v="2016-01-19T19:09:29"/>
    <n v="1453230569"/>
    <b v="0"/>
    <n v="1"/>
    <b v="0"/>
    <x v="7"/>
    <n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620400"/>
    <d v="2015-07-23T03:00:00"/>
    <d v="2015-07-07T19:35:23"/>
    <n v="1436297723"/>
    <b v="0"/>
    <n v="2"/>
    <b v="0"/>
    <x v="7"/>
    <n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37620400"/>
    <d v="2015-07-23T03:00:00"/>
    <d v="2015-10-05T17:11:28"/>
    <n v="1444065088"/>
    <b v="0"/>
    <n v="0"/>
    <b v="0"/>
    <x v="7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37620400"/>
    <d v="2015-07-23T03:00:00"/>
    <d v="2014-11-20T01:12:11"/>
    <n v="1416445931"/>
    <b v="0"/>
    <n v="9"/>
    <b v="0"/>
    <x v="7"/>
    <n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37620400"/>
    <d v="2015-07-23T03:00:00"/>
    <d v="2016-09-19T10:38:27"/>
    <n v="1474281507"/>
    <b v="0"/>
    <n v="4"/>
    <b v="0"/>
    <x v="7"/>
    <n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7620400"/>
    <d v="2015-07-23T03:00:00"/>
    <d v="2015-05-14T16:37:23"/>
    <n v="1431621443"/>
    <b v="0"/>
    <n v="4"/>
    <b v="0"/>
    <x v="7"/>
    <n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37620400"/>
    <d v="2015-07-23T03:00:00"/>
    <d v="2015-01-27T11:19:12"/>
    <n v="1422357552"/>
    <b v="0"/>
    <n v="1"/>
    <b v="0"/>
    <x v="7"/>
    <n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37620400"/>
    <d v="2015-07-23T03:00:00"/>
    <d v="2016-03-21T14:08:22"/>
    <n v="1458569302"/>
    <b v="0"/>
    <n v="1"/>
    <b v="0"/>
    <x v="7"/>
    <n v="0"/>
  </r>
  <r>
    <n v="578"/>
    <s v="weBuy Crowdsourced Shopping"/>
    <s v="weBuy trade built on technology and Crowd Sourced Power"/>
    <n v="125000"/>
    <n v="14"/>
    <x v="2"/>
    <x v="1"/>
    <s v="GBP"/>
    <n v="1437620400"/>
    <d v="2015-07-23T03:00:00"/>
    <d v="2015-08-14T13:53:13"/>
    <n v="1439560393"/>
    <b v="0"/>
    <n v="7"/>
    <b v="0"/>
    <x v="7"/>
    <n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37620400"/>
    <d v="2015-07-23T03:00:00"/>
    <d v="2014-11-25T20:27:03"/>
    <n v="1416947223"/>
    <b v="0"/>
    <n v="5"/>
    <b v="0"/>
    <x v="7"/>
    <n v="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37620400"/>
    <d v="2015-07-23T03:00:00"/>
    <d v="2016-08-23T21:47:47"/>
    <n v="1471988867"/>
    <b v="0"/>
    <n v="1"/>
    <b v="0"/>
    <x v="7"/>
    <n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7620400"/>
    <d v="2015-07-23T03:00:00"/>
    <d v="2015-07-03T00:18:24"/>
    <n v="1435882704"/>
    <b v="0"/>
    <n v="0"/>
    <b v="0"/>
    <x v="7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37620400"/>
    <d v="2015-07-23T03:00:00"/>
    <d v="2015-02-20T17:45:19"/>
    <n v="1424454319"/>
    <b v="0"/>
    <n v="0"/>
    <b v="0"/>
    <x v="7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37620400"/>
    <d v="2015-07-23T03:00:00"/>
    <d v="2015-02-17T22:31:27"/>
    <n v="1424212287"/>
    <b v="0"/>
    <n v="1"/>
    <b v="0"/>
    <x v="7"/>
    <n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37620400"/>
    <d v="2015-07-23T03:00:00"/>
    <d v="2015-02-14T17:11:56"/>
    <n v="1423933916"/>
    <b v="0"/>
    <n v="2"/>
    <b v="0"/>
    <x v="7"/>
    <n v="1"/>
  </r>
  <r>
    <n v="585"/>
    <s v="Link Card"/>
    <s v="SAVE UP TO 40% WHEN YOU SPEND!_x000a__x000a_PRE-ORDER YOUR LINK CARD TODAY"/>
    <n v="9000"/>
    <n v="0"/>
    <x v="2"/>
    <x v="1"/>
    <s v="GBP"/>
    <n v="1437620400"/>
    <d v="2015-07-23T03:00:00"/>
    <d v="2015-10-06T09:22:57"/>
    <n v="1444123377"/>
    <b v="0"/>
    <n v="0"/>
    <b v="0"/>
    <x v="7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37620400"/>
    <d v="2015-07-23T03:00:00"/>
    <d v="2015-01-16T20:30:07"/>
    <n v="1421440207"/>
    <b v="0"/>
    <n v="4"/>
    <b v="0"/>
    <x v="7"/>
    <n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37620400"/>
    <d v="2015-07-23T03:00:00"/>
    <d v="2015-03-17T18:10:33"/>
    <n v="1426615833"/>
    <b v="0"/>
    <n v="7"/>
    <b v="0"/>
    <x v="7"/>
    <n v="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37620400"/>
    <d v="2015-07-23T03:00:00"/>
    <d v="2016-09-18T18:28:06"/>
    <n v="1474223286"/>
    <b v="0"/>
    <n v="2"/>
    <b v="0"/>
    <x v="7"/>
    <n v="3"/>
  </r>
  <r>
    <n v="589"/>
    <s v="Get Neighborly"/>
    <s v="Services closer than you think..."/>
    <n v="7500"/>
    <n v="1"/>
    <x v="2"/>
    <x v="0"/>
    <s v="USD"/>
    <n v="1437620400"/>
    <d v="2015-07-23T03:00:00"/>
    <d v="2015-06-23T14:44:59"/>
    <n v="1435070699"/>
    <b v="0"/>
    <n v="1"/>
    <b v="0"/>
    <x v="7"/>
    <n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37620400"/>
    <d v="2015-07-23T03:00:00"/>
    <d v="2016-01-08T13:18:51"/>
    <n v="1452259131"/>
    <b v="0"/>
    <n v="9"/>
    <b v="0"/>
    <x v="7"/>
    <n v="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620400"/>
    <d v="2015-07-23T03:00:00"/>
    <d v="2015-06-22T13:02:10"/>
    <n v="1434978130"/>
    <b v="0"/>
    <n v="2"/>
    <b v="0"/>
    <x v="7"/>
    <n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37620400"/>
    <d v="2015-07-23T03:00:00"/>
    <d v="2014-11-03T05:34:20"/>
    <n v="1414992860"/>
    <b v="0"/>
    <n v="1"/>
    <b v="0"/>
    <x v="7"/>
    <n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37620400"/>
    <d v="2015-07-23T03:00:00"/>
    <d v="2015-03-07T16:15:45"/>
    <n v="1425744945"/>
    <b v="0"/>
    <n v="7"/>
    <b v="0"/>
    <x v="7"/>
    <n v="23"/>
  </r>
  <r>
    <n v="594"/>
    <s v="Unleashed Fitness"/>
    <s v="Creating a fitness site that will change the fitness game forever!"/>
    <n v="25000"/>
    <n v="26"/>
    <x v="2"/>
    <x v="0"/>
    <s v="USD"/>
    <n v="1437620400"/>
    <d v="2015-07-23T03:00:00"/>
    <d v="2016-03-17T18:43:26"/>
    <n v="1458240206"/>
    <b v="0"/>
    <n v="2"/>
    <b v="0"/>
    <x v="7"/>
    <n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7620400"/>
    <d v="2015-07-23T03:00:00"/>
    <d v="2015-03-20T01:40:38"/>
    <n v="1426815638"/>
    <b v="0"/>
    <n v="8"/>
    <b v="0"/>
    <x v="7"/>
    <n v="0"/>
  </r>
  <r>
    <n v="596"/>
    <s v="DigitaliBook free library"/>
    <s v="We present digitaibook,com site which can become a free electronic library with your help,"/>
    <n v="20000"/>
    <n v="6"/>
    <x v="2"/>
    <x v="0"/>
    <s v="USD"/>
    <n v="1437620400"/>
    <d v="2015-07-23T03:00:00"/>
    <d v="2016-10-03T21:31:32"/>
    <n v="1475530292"/>
    <b v="0"/>
    <n v="2"/>
    <b v="0"/>
    <x v="7"/>
    <n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37620400"/>
    <d v="2015-07-23T03:00:00"/>
    <d v="2016-06-24T16:55:35"/>
    <n v="1466787335"/>
    <b v="0"/>
    <n v="2"/>
    <b v="0"/>
    <x v="7"/>
    <n v="0"/>
  </r>
  <r>
    <n v="598"/>
    <s v="Goals not creeds"/>
    <s v="This is a project to create a crowd-funding site for Urantia Book readers worldwide."/>
    <n v="2500"/>
    <n v="850"/>
    <x v="2"/>
    <x v="0"/>
    <s v="USD"/>
    <n v="1437620400"/>
    <d v="2015-07-23T03:00:00"/>
    <d v="2014-11-05T00:03:01"/>
    <n v="1415145781"/>
    <b v="0"/>
    <n v="7"/>
    <b v="0"/>
    <x v="7"/>
    <n v="3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37620400"/>
    <d v="2015-07-23T03:00:00"/>
    <d v="2015-02-12T19:30:02"/>
    <n v="1423769402"/>
    <b v="0"/>
    <n v="2"/>
    <b v="0"/>
    <x v="7"/>
    <n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7620400"/>
    <d v="2015-07-23T03:00:00"/>
    <d v="2015-03-10T19:09:22"/>
    <n v="1426014562"/>
    <b v="0"/>
    <n v="1"/>
    <b v="0"/>
    <x v="7"/>
    <n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37620400"/>
    <d v="2015-07-23T03:00:00"/>
    <d v="2014-11-26T20:35:39"/>
    <n v="1417034139"/>
    <b v="0"/>
    <n v="6"/>
    <b v="0"/>
    <x v="7"/>
    <n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7620400"/>
    <d v="2015-07-23T03:00:00"/>
    <d v="2015-05-19T19:03:35"/>
    <n v="1432062215"/>
    <b v="0"/>
    <n v="0"/>
    <b v="0"/>
    <x v="7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37620400"/>
    <d v="2015-07-23T03:00:00"/>
    <d v="2014-07-15T15:20:23"/>
    <n v="1405437623"/>
    <b v="0"/>
    <n v="13"/>
    <b v="0"/>
    <x v="7"/>
    <n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37620400"/>
    <d v="2015-07-23T03:00:00"/>
    <d v="2014-07-29T00:50:56"/>
    <n v="1406595056"/>
    <b v="0"/>
    <n v="0"/>
    <b v="0"/>
    <x v="7"/>
    <n v="0"/>
  </r>
  <r>
    <n v="605"/>
    <s v="Teach Your Parents iPad (Canceled)"/>
    <s v="An iPad support care package for your parents / seniors."/>
    <n v="5000"/>
    <n v="131"/>
    <x v="1"/>
    <x v="0"/>
    <s v="USD"/>
    <n v="1437620400"/>
    <d v="2015-07-23T03:00:00"/>
    <d v="2015-07-09T08:35:08"/>
    <n v="1436430908"/>
    <b v="0"/>
    <n v="8"/>
    <b v="0"/>
    <x v="7"/>
    <n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7620400"/>
    <d v="2015-07-23T03:00:00"/>
    <d v="2015-04-08T15:36:49"/>
    <n v="1428507409"/>
    <b v="0"/>
    <n v="1"/>
    <b v="0"/>
    <x v="7"/>
    <n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37620400"/>
    <d v="2015-07-23T03:00:00"/>
    <d v="2015-10-23T19:48:56"/>
    <n v="1445629736"/>
    <b v="0"/>
    <n v="0"/>
    <b v="0"/>
    <x v="7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7620400"/>
    <d v="2015-07-23T03:00:00"/>
    <d v="2015-05-16T22:06:20"/>
    <n v="1431813980"/>
    <b v="0"/>
    <n v="5"/>
    <b v="0"/>
    <x v="7"/>
    <n v="1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37620400"/>
    <d v="2015-07-23T03:00:00"/>
    <d v="2015-10-30T00:49:04"/>
    <n v="1446166144"/>
    <b v="0"/>
    <n v="1"/>
    <b v="0"/>
    <x v="7"/>
    <n v="1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37620400"/>
    <d v="2015-07-23T03:00:00"/>
    <d v="2015-03-23T19:56:26"/>
    <n v="1427140586"/>
    <b v="0"/>
    <n v="0"/>
    <b v="0"/>
    <x v="7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37620400"/>
    <d v="2015-07-23T03:00:00"/>
    <d v="2015-11-20T13:27:17"/>
    <n v="1448026037"/>
    <b v="0"/>
    <n v="0"/>
    <b v="0"/>
    <x v="7"/>
    <n v="0"/>
  </r>
  <r>
    <n v="612"/>
    <s v="Web Streaming 2.0 (Canceled)"/>
    <s v="A Fast and Reliable new Web platform to stream videos from Internet"/>
    <n v="10000"/>
    <n v="0"/>
    <x v="1"/>
    <x v="13"/>
    <s v="EUR"/>
    <n v="1437620400"/>
    <d v="2015-07-23T03:00:00"/>
    <d v="2016-08-03T00:45:46"/>
    <n v="1470185146"/>
    <b v="0"/>
    <n v="0"/>
    <b v="0"/>
    <x v="7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37620400"/>
    <d v="2015-07-23T03:00:00"/>
    <d v="2015-08-31T11:55:20"/>
    <n v="1441022120"/>
    <b v="0"/>
    <n v="121"/>
    <b v="0"/>
    <x v="7"/>
    <n v="2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37620400"/>
    <d v="2015-07-23T03:00:00"/>
    <d v="2016-05-25T01:29:00"/>
    <n v="1464139740"/>
    <b v="0"/>
    <n v="0"/>
    <b v="0"/>
    <x v="7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37620400"/>
    <d v="2015-07-23T03:00:00"/>
    <d v="2015-08-26T02:55:59"/>
    <n v="1440557759"/>
    <b v="0"/>
    <n v="0"/>
    <b v="0"/>
    <x v="7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37620400"/>
    <d v="2015-07-23T03:00:00"/>
    <d v="2017-01-26T09:01:47"/>
    <n v="1485421307"/>
    <b v="0"/>
    <n v="0"/>
    <b v="0"/>
    <x v="7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7620400"/>
    <d v="2015-07-23T03:00:00"/>
    <d v="2015-03-24T08:14:03"/>
    <n v="1427184843"/>
    <b v="0"/>
    <n v="3"/>
    <b v="0"/>
    <x v="7"/>
    <n v="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37620400"/>
    <d v="2015-07-23T03:00:00"/>
    <d v="2015-11-09T19:26:43"/>
    <n v="1447097203"/>
    <b v="0"/>
    <n v="0"/>
    <b v="0"/>
    <x v="7"/>
    <n v="0"/>
  </r>
  <r>
    <n v="619"/>
    <s v="Big Data (Canceled)"/>
    <s v="Big Data Sets for researchers interested in improving the quality of life."/>
    <n v="2500000"/>
    <n v="1"/>
    <x v="1"/>
    <x v="0"/>
    <s v="USD"/>
    <n v="1437620400"/>
    <d v="2015-07-23T03:00:00"/>
    <d v="2014-09-26T15:36:30"/>
    <n v="1411745790"/>
    <b v="0"/>
    <n v="1"/>
    <b v="0"/>
    <x v="7"/>
    <n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37620400"/>
    <d v="2015-07-23T03:00:00"/>
    <d v="2014-07-11T17:12:18"/>
    <n v="1405098738"/>
    <b v="0"/>
    <n v="1"/>
    <b v="0"/>
    <x v="7"/>
    <n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37620400"/>
    <d v="2015-07-23T03:00:00"/>
    <d v="2016-06-07T23:42:17"/>
    <n v="1465342937"/>
    <b v="0"/>
    <n v="3"/>
    <b v="0"/>
    <x v="7"/>
    <n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37620400"/>
    <d v="2015-07-23T03:00:00"/>
    <d v="2016-06-11T18:35:38"/>
    <n v="1465670138"/>
    <b v="0"/>
    <n v="9"/>
    <b v="0"/>
    <x v="7"/>
    <n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7620400"/>
    <d v="2015-07-23T03:00:00"/>
    <d v="2015-04-28T00:13:17"/>
    <n v="1430179997"/>
    <b v="0"/>
    <n v="0"/>
    <b v="0"/>
    <x v="7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7620400"/>
    <d v="2015-07-23T03:00:00"/>
    <d v="2015-04-14T23:44:01"/>
    <n v="1429055041"/>
    <b v="0"/>
    <n v="0"/>
    <b v="0"/>
    <x v="7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37620400"/>
    <d v="2015-07-23T03:00:00"/>
    <d v="2017-02-24T21:29:37"/>
    <n v="1487971777"/>
    <b v="0"/>
    <n v="0"/>
    <b v="0"/>
    <x v="7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7620400"/>
    <d v="2015-07-23T03:00:00"/>
    <d v="2015-07-13T13:25:39"/>
    <n v="1436793939"/>
    <b v="0"/>
    <n v="39"/>
    <b v="0"/>
    <x v="7"/>
    <n v="1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37620400"/>
    <d v="2015-07-23T03:00:00"/>
    <d v="2016-01-15T07:21:51"/>
    <n v="1452842511"/>
    <b v="0"/>
    <n v="1"/>
    <b v="0"/>
    <x v="7"/>
    <n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37620400"/>
    <d v="2015-07-23T03:00:00"/>
    <d v="2014-06-13T16:37:37"/>
    <n v="1402677457"/>
    <b v="0"/>
    <n v="0"/>
    <b v="0"/>
    <x v="7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37620400"/>
    <d v="2015-07-23T03:00:00"/>
    <d v="2016-04-14T15:18:28"/>
    <n v="1460647108"/>
    <b v="0"/>
    <n v="3"/>
    <b v="0"/>
    <x v="7"/>
    <n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37620400"/>
    <d v="2015-07-23T03:00:00"/>
    <d v="2015-08-07T14:52:01"/>
    <n v="1438959121"/>
    <b v="0"/>
    <n v="1"/>
    <b v="0"/>
    <x v="7"/>
    <n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37620400"/>
    <d v="2015-07-23T03:00:00"/>
    <d v="2016-04-29T18:32:09"/>
    <n v="1461954729"/>
    <b v="0"/>
    <n v="9"/>
    <b v="0"/>
    <x v="7"/>
    <n v="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37620400"/>
    <d v="2015-07-23T03:00:00"/>
    <d v="2015-10-26T15:49:25"/>
    <n v="1445874565"/>
    <b v="0"/>
    <n v="0"/>
    <b v="0"/>
    <x v="7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37620400"/>
    <d v="2015-07-23T03:00:00"/>
    <d v="2016-05-17T07:11:02"/>
    <n v="1463469062"/>
    <b v="0"/>
    <n v="25"/>
    <b v="0"/>
    <x v="7"/>
    <n v="12"/>
  </r>
  <r>
    <n v="634"/>
    <s v="pitchtograndma (Canceled)"/>
    <s v="We help companies to explain what they do in simple, grandma-would-understand terms."/>
    <n v="5000"/>
    <n v="1"/>
    <x v="1"/>
    <x v="0"/>
    <s v="USD"/>
    <n v="1437620400"/>
    <d v="2015-07-23T03:00:00"/>
    <d v="2015-01-27T22:17:09"/>
    <n v="1422397029"/>
    <b v="0"/>
    <n v="1"/>
    <b v="0"/>
    <x v="7"/>
    <n v="0"/>
  </r>
  <r>
    <n v="635"/>
    <s v="Pleero, A Technology Team Building Website (Canceled)"/>
    <s v="Network used for building technology development teams."/>
    <n v="25000"/>
    <n v="2"/>
    <x v="1"/>
    <x v="0"/>
    <s v="USD"/>
    <n v="1437620400"/>
    <d v="2015-07-23T03:00:00"/>
    <d v="2015-03-13T02:12:42"/>
    <n v="1426212762"/>
    <b v="0"/>
    <n v="1"/>
    <b v="0"/>
    <x v="7"/>
    <n v="0"/>
  </r>
  <r>
    <n v="636"/>
    <s v="Keto Advice (Canceled)"/>
    <s v="With no central location for keto knowledge, keto advice will be a community run knowledge base."/>
    <n v="2000"/>
    <n v="4"/>
    <x v="1"/>
    <x v="1"/>
    <s v="GBP"/>
    <n v="1437620400"/>
    <d v="2015-07-23T03:00:00"/>
    <d v="2015-05-07T10:55:50"/>
    <n v="1430996150"/>
    <b v="0"/>
    <n v="1"/>
    <b v="0"/>
    <x v="7"/>
    <n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37620400"/>
    <d v="2015-07-23T03:00:00"/>
    <d v="2017-01-27T23:05:18"/>
    <n v="1485558318"/>
    <b v="0"/>
    <n v="0"/>
    <b v="0"/>
    <x v="7"/>
    <n v="0"/>
  </r>
  <r>
    <n v="638"/>
    <s v="W (Canceled)"/>
    <s v="O0"/>
    <n v="200000"/>
    <n v="18"/>
    <x v="1"/>
    <x v="12"/>
    <s v="EUR"/>
    <n v="1437620400"/>
    <d v="2015-07-23T03:00:00"/>
    <d v="2017-01-24T14:14:22"/>
    <n v="1485267262"/>
    <b v="0"/>
    <n v="6"/>
    <b v="0"/>
    <x v="7"/>
    <n v="0"/>
  </r>
  <r>
    <n v="639"/>
    <s v="Kids Educational Social Media Site (Canceled)"/>
    <s v="Development of a Safe and Educational Social Media site for kids."/>
    <n v="1000000"/>
    <n v="1"/>
    <x v="1"/>
    <x v="0"/>
    <s v="USD"/>
    <n v="1437620400"/>
    <d v="2015-07-23T03:00:00"/>
    <d v="2014-08-14T13:59:55"/>
    <n v="1408024795"/>
    <b v="0"/>
    <n v="1"/>
    <b v="0"/>
    <x v="7"/>
    <n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37620400"/>
    <d v="2015-07-23T03:00:00"/>
    <d v="2016-11-09T10:05:15"/>
    <n v="1478685915"/>
    <b v="0"/>
    <n v="2"/>
    <b v="1"/>
    <x v="8"/>
    <n v="14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7620400"/>
    <d v="2015-07-23T03:00:00"/>
    <d v="2015-07-14T13:40:48"/>
    <n v="1436881248"/>
    <b v="0"/>
    <n v="315"/>
    <b v="1"/>
    <x v="8"/>
    <n v="11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7620400"/>
    <d v="2015-07-23T03:00:00"/>
    <d v="2015-07-14T15:37:54"/>
    <n v="1436888274"/>
    <b v="0"/>
    <n v="2174"/>
    <b v="1"/>
    <x v="8"/>
    <n v="146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7620400"/>
    <d v="2015-07-23T03:00:00"/>
    <d v="2015-04-06T15:24:35"/>
    <n v="1428333875"/>
    <b v="0"/>
    <n v="152"/>
    <b v="1"/>
    <x v="8"/>
    <n v="10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37620400"/>
    <d v="2015-07-23T03:00:00"/>
    <d v="2014-09-16T15:58:59"/>
    <n v="1410883139"/>
    <b v="0"/>
    <n v="1021"/>
    <b v="1"/>
    <x v="8"/>
    <n v="300"/>
  </r>
  <r>
    <n v="645"/>
    <s v="Carbon Fiber Collar Stays"/>
    <s v="Ever wanted to own something made out of carbon fiber? Now you can!"/>
    <n v="2000"/>
    <n v="5574"/>
    <x v="0"/>
    <x v="0"/>
    <s v="USD"/>
    <n v="1437620400"/>
    <d v="2015-07-23T03:00:00"/>
    <d v="2016-07-13T00:37:54"/>
    <n v="1468370274"/>
    <b v="0"/>
    <n v="237"/>
    <b v="1"/>
    <x v="8"/>
    <n v="27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37620400"/>
    <d v="2015-07-23T03:00:00"/>
    <d v="2014-07-12T20:27:47"/>
    <n v="1405196867"/>
    <b v="0"/>
    <n v="27"/>
    <b v="1"/>
    <x v="8"/>
    <n v="13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37620400"/>
    <d v="2015-07-23T03:00:00"/>
    <d v="2016-02-16T18:25:49"/>
    <n v="1455647149"/>
    <b v="0"/>
    <n v="17"/>
    <b v="1"/>
    <x v="8"/>
    <n v="107"/>
  </r>
  <r>
    <n v="648"/>
    <s v="Audio Jacket"/>
    <s v="Get ready for the next product that you canâ€™t live without"/>
    <n v="35000"/>
    <n v="44388"/>
    <x v="0"/>
    <x v="0"/>
    <s v="USD"/>
    <n v="1437620400"/>
    <d v="2015-07-23T03:00:00"/>
    <d v="2014-09-09T16:38:28"/>
    <n v="1410280708"/>
    <b v="0"/>
    <n v="27"/>
    <b v="1"/>
    <x v="8"/>
    <n v="127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37620400"/>
    <d v="2015-07-23T03:00:00"/>
    <d v="2014-08-26T21:53:33"/>
    <n v="1409090013"/>
    <b v="0"/>
    <n v="82"/>
    <b v="1"/>
    <x v="8"/>
    <n v="14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37620400"/>
    <d v="2015-07-23T03:00:00"/>
    <d v="2014-10-20T00:53:04"/>
    <n v="1413766384"/>
    <b v="0"/>
    <n v="48"/>
    <b v="1"/>
    <x v="8"/>
    <n v="11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37620400"/>
    <d v="2015-07-23T03:00:00"/>
    <d v="2014-11-13T00:25:11"/>
    <n v="1415838311"/>
    <b v="0"/>
    <n v="105"/>
    <b v="1"/>
    <x v="8"/>
    <n v="10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37620400"/>
    <d v="2015-07-23T03:00:00"/>
    <d v="2016-11-01T16:34:10"/>
    <n v="1478018050"/>
    <b v="0"/>
    <n v="28"/>
    <b v="1"/>
    <x v="8"/>
    <n v="1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37620400"/>
    <d v="2015-07-23T03:00:00"/>
    <d v="2015-07-14T14:50:40"/>
    <n v="1436885440"/>
    <b v="0"/>
    <n v="1107"/>
    <b v="1"/>
    <x v="8"/>
    <n v="14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7620400"/>
    <d v="2015-07-23T03:00:00"/>
    <d v="2015-06-08T22:58:33"/>
    <n v="1433804313"/>
    <b v="0"/>
    <n v="1013"/>
    <b v="1"/>
    <x v="8"/>
    <n v="26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37620400"/>
    <d v="2015-07-23T03:00:00"/>
    <d v="2015-02-10T22:58:32"/>
    <n v="1423609112"/>
    <b v="0"/>
    <n v="274"/>
    <b v="1"/>
    <x v="8"/>
    <n v="14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37620400"/>
    <d v="2015-07-23T03:00:00"/>
    <d v="2016-02-17T19:18:39"/>
    <n v="1455736719"/>
    <b v="0"/>
    <n v="87"/>
    <b v="1"/>
    <x v="8"/>
    <n v="21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37620400"/>
    <d v="2015-07-23T03:00:00"/>
    <d v="2015-11-23T20:17:52"/>
    <n v="1448309872"/>
    <b v="0"/>
    <n v="99"/>
    <b v="1"/>
    <x v="8"/>
    <n v="12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620400"/>
    <d v="2015-07-23T03:00:00"/>
    <d v="2015-06-24T03:51:29"/>
    <n v="1435117889"/>
    <b v="0"/>
    <n v="276"/>
    <b v="1"/>
    <x v="8"/>
    <n v="104"/>
  </r>
  <r>
    <n v="659"/>
    <s v="Lulu Watch Designs - Apple Watch"/>
    <s v="Sync up your lifestyle"/>
    <n v="3000"/>
    <n v="3017"/>
    <x v="0"/>
    <x v="0"/>
    <s v="USD"/>
    <n v="1437620400"/>
    <d v="2015-07-23T03:00:00"/>
    <d v="2015-07-24T14:14:55"/>
    <n v="1437747295"/>
    <b v="0"/>
    <n v="21"/>
    <b v="1"/>
    <x v="8"/>
    <n v="10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37620400"/>
    <d v="2015-07-23T03:00:00"/>
    <d v="2014-10-10T17:47:59"/>
    <n v="1412963279"/>
    <b v="0"/>
    <n v="18"/>
    <b v="0"/>
    <x v="8"/>
    <n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37620400"/>
    <d v="2015-07-23T03:00:00"/>
    <d v="2016-09-23T15:29:19"/>
    <n v="1474644559"/>
    <b v="0"/>
    <n v="9"/>
    <b v="0"/>
    <x v="8"/>
    <n v="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37620400"/>
    <d v="2015-07-23T03:00:00"/>
    <d v="2014-12-17T10:30:47"/>
    <n v="1418812247"/>
    <b v="0"/>
    <n v="4"/>
    <b v="0"/>
    <x v="8"/>
    <n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620400"/>
    <d v="2015-07-23T03:00:00"/>
    <d v="2015-06-18T20:14:16"/>
    <n v="1434658456"/>
    <b v="0"/>
    <n v="7"/>
    <b v="0"/>
    <x v="8"/>
    <n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37620400"/>
    <d v="2015-07-23T03:00:00"/>
    <d v="2015-03-14T15:59:35"/>
    <n v="1426348775"/>
    <b v="0"/>
    <n v="29"/>
    <b v="0"/>
    <x v="8"/>
    <n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37620400"/>
    <d v="2015-07-23T03:00:00"/>
    <d v="2016-11-14T17:04:21"/>
    <n v="1479143061"/>
    <b v="0"/>
    <n v="12"/>
    <b v="0"/>
    <x v="8"/>
    <n v="19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37620400"/>
    <d v="2015-07-23T03:00:00"/>
    <d v="2014-07-18T19:58:18"/>
    <n v="1405713498"/>
    <b v="0"/>
    <n v="4"/>
    <b v="0"/>
    <x v="8"/>
    <n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37620400"/>
    <d v="2015-07-23T03:00:00"/>
    <d v="2016-09-19T08:57:43"/>
    <n v="1474275463"/>
    <b v="0"/>
    <n v="28"/>
    <b v="0"/>
    <x v="8"/>
    <n v="1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7620400"/>
    <d v="2015-07-23T03:00:00"/>
    <d v="2015-03-27T19:57:02"/>
    <n v="1427486222"/>
    <b v="0"/>
    <n v="25"/>
    <b v="0"/>
    <x v="8"/>
    <n v="5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37620400"/>
    <d v="2015-07-23T03:00:00"/>
    <d v="2016-06-06T15:00:58"/>
    <n v="1465225258"/>
    <b v="0"/>
    <n v="28"/>
    <b v="0"/>
    <x v="8"/>
    <n v="2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37620400"/>
    <d v="2015-07-23T03:00:00"/>
    <d v="2016-05-16T17:02:00"/>
    <n v="1463418120"/>
    <b v="0"/>
    <n v="310"/>
    <b v="0"/>
    <x v="8"/>
    <n v="2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37620400"/>
    <d v="2015-07-23T03:00:00"/>
    <d v="2014-12-11T16:37:32"/>
    <n v="1418315852"/>
    <b v="0"/>
    <n v="15"/>
    <b v="0"/>
    <x v="8"/>
    <n v="3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37620400"/>
    <d v="2015-07-23T03:00:00"/>
    <d v="2014-12-01T05:16:04"/>
    <n v="1417410964"/>
    <b v="0"/>
    <n v="215"/>
    <b v="0"/>
    <x v="8"/>
    <n v="2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37620400"/>
    <d v="2015-07-23T03:00:00"/>
    <d v="2014-07-18T20:10:17"/>
    <n v="1405714217"/>
    <b v="0"/>
    <n v="3"/>
    <b v="0"/>
    <x v="8"/>
    <n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37620400"/>
    <d v="2015-07-23T03:00:00"/>
    <d v="2014-06-13T02:47:07"/>
    <n v="1402627627"/>
    <b v="0"/>
    <n v="2"/>
    <b v="0"/>
    <x v="8"/>
    <n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37620400"/>
    <d v="2015-07-23T03:00:00"/>
    <d v="2014-12-02T22:20:04"/>
    <n v="1417558804"/>
    <b v="0"/>
    <n v="26"/>
    <b v="0"/>
    <x v="8"/>
    <n v="1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37620400"/>
    <d v="2015-07-23T03:00:00"/>
    <d v="2015-01-08T18:26:21"/>
    <n v="1420741581"/>
    <b v="0"/>
    <n v="24"/>
    <b v="0"/>
    <x v="8"/>
    <n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37620400"/>
    <d v="2015-07-23T03:00:00"/>
    <d v="2016-05-14T09:41:35"/>
    <n v="1463218895"/>
    <b v="0"/>
    <n v="96"/>
    <b v="0"/>
    <x v="8"/>
    <n v="2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37620400"/>
    <d v="2015-07-23T03:00:00"/>
    <d v="2016-04-21T09:02:18"/>
    <n v="1461229338"/>
    <b v="0"/>
    <n v="17"/>
    <b v="0"/>
    <x v="8"/>
    <n v="4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37620400"/>
    <d v="2015-07-23T03:00:00"/>
    <d v="2016-07-05T16:41:49"/>
    <n v="1467736909"/>
    <b v="0"/>
    <n v="94"/>
    <b v="0"/>
    <x v="8"/>
    <n v="1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37620400"/>
    <d v="2015-07-23T03:00:00"/>
    <d v="2014-08-13T12:02:11"/>
    <n v="1407931331"/>
    <b v="0"/>
    <n v="129"/>
    <b v="0"/>
    <x v="8"/>
    <n v="2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37620400"/>
    <d v="2015-07-23T03:00:00"/>
    <d v="2016-09-26T19:20:04"/>
    <n v="1474917604"/>
    <b v="0"/>
    <n v="1"/>
    <b v="0"/>
    <x v="8"/>
    <n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37620400"/>
    <d v="2015-07-23T03:00:00"/>
    <d v="2017-02-12T18:22:02"/>
    <n v="1486923722"/>
    <b v="0"/>
    <n v="4"/>
    <b v="0"/>
    <x v="8"/>
    <n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37620400"/>
    <d v="2015-07-23T03:00:00"/>
    <d v="2016-09-21T21:36:04"/>
    <n v="1474493764"/>
    <b v="0"/>
    <n v="3"/>
    <b v="0"/>
    <x v="8"/>
    <n v="1"/>
  </r>
  <r>
    <n v="684"/>
    <s v="Arcus Motion Analyzer | The Versatile Smart Ring"/>
    <s v="Arcus gives your fingers super powers."/>
    <n v="320000"/>
    <n v="23948"/>
    <x v="2"/>
    <x v="0"/>
    <s v="USD"/>
    <n v="1437620400"/>
    <d v="2015-07-23T03:00:00"/>
    <d v="2014-06-19T11:21:31"/>
    <n v="1403176891"/>
    <b v="0"/>
    <n v="135"/>
    <b v="0"/>
    <x v="8"/>
    <n v="7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37620400"/>
    <d v="2015-07-23T03:00:00"/>
    <d v="2014-11-28T20:47:52"/>
    <n v="1417207672"/>
    <b v="0"/>
    <n v="10"/>
    <b v="0"/>
    <x v="8"/>
    <n v="2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7620400"/>
    <d v="2015-07-23T03:00:00"/>
    <d v="2015-07-04T16:09:30"/>
    <n v="1436026170"/>
    <b v="0"/>
    <n v="0"/>
    <b v="0"/>
    <x v="8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37620400"/>
    <d v="2015-07-23T03:00:00"/>
    <d v="2016-12-07T18:00:53"/>
    <n v="1481133653"/>
    <b v="0"/>
    <n v="6"/>
    <b v="0"/>
    <x v="8"/>
    <n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37620400"/>
    <d v="2015-07-23T03:00:00"/>
    <d v="2015-09-15T02:30:53"/>
    <n v="1442284253"/>
    <b v="0"/>
    <n v="36"/>
    <b v="0"/>
    <x v="8"/>
    <n v="7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37620400"/>
    <d v="2015-07-23T03:00:00"/>
    <d v="2016-11-01T16:01:37"/>
    <n v="1478016097"/>
    <b v="0"/>
    <n v="336"/>
    <b v="0"/>
    <x v="8"/>
    <n v="58"/>
  </r>
  <r>
    <n v="690"/>
    <s v="BLOXSHIELD"/>
    <s v="A radiation shield for your fitness tracker, smartwatch or other wearable smart device"/>
    <n v="20000"/>
    <n v="2468"/>
    <x v="2"/>
    <x v="0"/>
    <s v="USD"/>
    <n v="1437620400"/>
    <d v="2015-07-23T03:00:00"/>
    <d v="2016-07-28T15:14:01"/>
    <n v="1469718841"/>
    <b v="0"/>
    <n v="34"/>
    <b v="0"/>
    <x v="8"/>
    <n v="1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7620400"/>
    <d v="2015-07-23T03:00:00"/>
    <d v="2015-06-03T00:40:46"/>
    <n v="1433292046"/>
    <b v="0"/>
    <n v="10"/>
    <b v="0"/>
    <x v="8"/>
    <n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37620400"/>
    <d v="2015-07-23T03:00:00"/>
    <d v="2016-11-22T09:01:03"/>
    <n v="1479805263"/>
    <b v="0"/>
    <n v="201"/>
    <b v="0"/>
    <x v="8"/>
    <n v="7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7620400"/>
    <d v="2015-07-23T03:00:00"/>
    <d v="2015-03-31T19:23:47"/>
    <n v="1427829827"/>
    <b v="0"/>
    <n v="296"/>
    <b v="0"/>
    <x v="8"/>
    <n v="35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37620400"/>
    <d v="2015-07-23T03:00:00"/>
    <d v="2017-01-02T15:55:59"/>
    <n v="1483372559"/>
    <b v="0"/>
    <n v="7"/>
    <b v="0"/>
    <x v="8"/>
    <n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37620400"/>
    <d v="2015-07-23T03:00:00"/>
    <d v="2014-10-01T12:30:20"/>
    <n v="1412166620"/>
    <b v="0"/>
    <n v="7"/>
    <b v="0"/>
    <x v="8"/>
    <n v="1"/>
  </r>
  <r>
    <n v="696"/>
    <s v="trustee"/>
    <s v="Show your fidelity by wearing the Trustee rings! Show where you are (at)!"/>
    <n v="175000"/>
    <n v="1"/>
    <x v="2"/>
    <x v="9"/>
    <s v="EUR"/>
    <n v="1437620400"/>
    <d v="2015-07-23T03:00:00"/>
    <d v="2014-06-25T22:15:02"/>
    <n v="1403734502"/>
    <b v="0"/>
    <n v="1"/>
    <b v="0"/>
    <x v="8"/>
    <n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37620400"/>
    <d v="2015-07-23T03:00:00"/>
    <d v="2016-01-19T12:33:09"/>
    <n v="1453206789"/>
    <b v="0"/>
    <n v="114"/>
    <b v="0"/>
    <x v="8"/>
    <n v="4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37620400"/>
    <d v="2015-07-23T03:00:00"/>
    <d v="2014-08-15T22:20:45"/>
    <n v="1408141245"/>
    <b v="0"/>
    <n v="29"/>
    <b v="0"/>
    <x v="8"/>
    <n v="1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437620400"/>
    <d v="2015-07-23T03:00:00"/>
    <d v="2013-10-16T11:39:08"/>
    <n v="1381923548"/>
    <b v="0"/>
    <n v="890"/>
    <b v="0"/>
    <x v="8"/>
    <n v="8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37620400"/>
    <d v="2015-07-23T03:00:00"/>
    <d v="2016-12-11T16:31:21"/>
    <n v="1481473881"/>
    <b v="0"/>
    <n v="31"/>
    <b v="0"/>
    <x v="8"/>
    <n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37620400"/>
    <d v="2015-07-23T03:00:00"/>
    <d v="2014-06-23T15:54:40"/>
    <n v="1403538880"/>
    <b v="0"/>
    <n v="21"/>
    <b v="0"/>
    <x v="8"/>
    <n v="2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37620400"/>
    <d v="2015-07-23T03:00:00"/>
    <d v="2016-10-25T17:26:27"/>
    <n v="1477416387"/>
    <b v="0"/>
    <n v="37"/>
    <b v="0"/>
    <x v="8"/>
    <n v="3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37620400"/>
    <d v="2015-07-23T03:00:00"/>
    <d v="2016-12-07T22:49:09"/>
    <n v="1481150949"/>
    <b v="0"/>
    <n v="7"/>
    <b v="0"/>
    <x v="8"/>
    <n v="6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37620400"/>
    <d v="2015-07-23T03:00:00"/>
    <d v="2016-12-22T04:37:48"/>
    <n v="1482381468"/>
    <b v="0"/>
    <n v="4"/>
    <b v="0"/>
    <x v="8"/>
    <n v="1"/>
  </r>
  <r>
    <n v="705"/>
    <s v="SomnoScope"/>
    <s v="The closest thing ever to the Holy Grail of wearables technology"/>
    <n v="100000"/>
    <n v="977"/>
    <x v="2"/>
    <x v="9"/>
    <s v="EUR"/>
    <n v="1437620400"/>
    <d v="2015-07-23T03:00:00"/>
    <d v="2016-12-22T11:47:58"/>
    <n v="1482407278"/>
    <b v="0"/>
    <n v="5"/>
    <b v="0"/>
    <x v="8"/>
    <n v="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37620400"/>
    <d v="2015-07-23T03:00:00"/>
    <d v="2016-11-02T23:53:03"/>
    <n v="1478130783"/>
    <b v="0"/>
    <n v="0"/>
    <b v="0"/>
    <x v="8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37620400"/>
    <d v="2015-07-23T03:00:00"/>
    <d v="2016-11-22T15:55:27"/>
    <n v="1479830127"/>
    <b v="0"/>
    <n v="456"/>
    <b v="0"/>
    <x v="8"/>
    <n v="79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37620400"/>
    <d v="2015-07-23T03:00:00"/>
    <d v="2014-07-15T13:56:40"/>
    <n v="1405432600"/>
    <b v="0"/>
    <n v="369"/>
    <b v="0"/>
    <x v="8"/>
    <n v="22"/>
  </r>
  <r>
    <n v="709"/>
    <s v="lumiglove"/>
    <s v="A &quot;handheld&quot; light, which eases the way you illuminate objects and/or paths."/>
    <n v="15000"/>
    <n v="61"/>
    <x v="2"/>
    <x v="0"/>
    <s v="USD"/>
    <n v="1437620400"/>
    <d v="2015-07-23T03:00:00"/>
    <d v="2014-11-05T00:59:19"/>
    <n v="1415149159"/>
    <b v="0"/>
    <n v="2"/>
    <b v="0"/>
    <x v="8"/>
    <n v="0"/>
  </r>
  <r>
    <n v="710"/>
    <s v="Hate York Shirt 2.0"/>
    <s v="Shirts, so technologically advanced, they connect mentally to their audience upon sight."/>
    <n v="1200"/>
    <n v="0"/>
    <x v="2"/>
    <x v="5"/>
    <s v="CAD"/>
    <n v="1437620400"/>
    <d v="2015-07-23T03:00:00"/>
    <d v="2014-07-17T23:38:22"/>
    <n v="1405640302"/>
    <b v="0"/>
    <n v="0"/>
    <b v="0"/>
    <x v="8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37620400"/>
    <d v="2015-07-23T03:00:00"/>
    <d v="2016-11-04T11:01:08"/>
    <n v="1478257268"/>
    <b v="0"/>
    <n v="338"/>
    <b v="0"/>
    <x v="8"/>
    <n v="3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37620400"/>
    <d v="2015-07-23T03:00:00"/>
    <d v="2016-01-15T16:20:32"/>
    <n v="1452874832"/>
    <b v="0"/>
    <n v="4"/>
    <b v="0"/>
    <x v="8"/>
    <n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37620400"/>
    <d v="2015-07-23T03:00:00"/>
    <d v="2016-05-06T12:42:12"/>
    <n v="1462538532"/>
    <b v="0"/>
    <n v="1"/>
    <b v="0"/>
    <x v="8"/>
    <n v="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37620400"/>
    <d v="2015-07-23T03:00:00"/>
    <d v="2016-12-30T18:54:42"/>
    <n v="1483124082"/>
    <b v="0"/>
    <n v="28"/>
    <b v="0"/>
    <x v="8"/>
    <n v="1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37620400"/>
    <d v="2015-07-23T03:00:00"/>
    <d v="2015-09-26T02:10:40"/>
    <n v="1443233440"/>
    <b v="0"/>
    <n v="12"/>
    <b v="0"/>
    <x v="8"/>
    <n v="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37620400"/>
    <d v="2015-07-23T03:00:00"/>
    <d v="2014-10-28T15:48:27"/>
    <n v="1414511307"/>
    <b v="0"/>
    <n v="16"/>
    <b v="0"/>
    <x v="8"/>
    <n v="10"/>
  </r>
  <r>
    <n v="717"/>
    <s v="cool air belt"/>
    <s v="Cool air flowing under clothing keeps you cool."/>
    <n v="100000"/>
    <n v="305"/>
    <x v="2"/>
    <x v="0"/>
    <s v="USD"/>
    <n v="1437620400"/>
    <d v="2015-07-23T03:00:00"/>
    <d v="2014-08-06T20:30:02"/>
    <n v="1407357002"/>
    <b v="0"/>
    <n v="4"/>
    <b v="0"/>
    <x v="8"/>
    <n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37620400"/>
    <d v="2015-07-23T03:00:00"/>
    <d v="2017-01-17T20:17:27"/>
    <n v="1484684247"/>
    <b v="0"/>
    <n v="4"/>
    <b v="0"/>
    <x v="8"/>
    <n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37620400"/>
    <d v="2015-07-23T03:00:00"/>
    <d v="2016-02-09T00:57:56"/>
    <n v="1454979476"/>
    <b v="0"/>
    <n v="10"/>
    <b v="0"/>
    <x v="8"/>
    <n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437620400"/>
    <d v="2015-07-23T03:00:00"/>
    <d v="2012-01-01T15:34:51"/>
    <n v="1325432091"/>
    <b v="0"/>
    <n v="41"/>
    <b v="1"/>
    <x v="9"/>
    <n v="14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37620400"/>
    <d v="2015-07-23T03:00:00"/>
    <d v="2014-06-17T13:43:27"/>
    <n v="1403012607"/>
    <b v="0"/>
    <n v="119"/>
    <b v="1"/>
    <x v="9"/>
    <n v="122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437620400"/>
    <d v="2015-07-23T03:00:00"/>
    <d v="2012-03-09T19:19:38"/>
    <n v="1331320778"/>
    <b v="0"/>
    <n v="153"/>
    <b v="1"/>
    <x v="9"/>
    <n v="132"/>
  </r>
  <r>
    <n v="723"/>
    <s v="The 2015 Pro Football Beast Book"/>
    <s v="The Definitive (and Slightly Ridiculous) Guide to Enjoying the 2015 Pro Football Season"/>
    <n v="5000"/>
    <n v="5469"/>
    <x v="0"/>
    <x v="0"/>
    <s v="USD"/>
    <n v="1437620400"/>
    <d v="2015-07-23T03:00:00"/>
    <d v="2015-06-29T19:35:49"/>
    <n v="1435606549"/>
    <b v="0"/>
    <n v="100"/>
    <b v="1"/>
    <x v="9"/>
    <n v="10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437620400"/>
    <d v="2015-07-23T03:00:00"/>
    <d v="2011-05-31T15:19:23"/>
    <n v="1306855163"/>
    <b v="0"/>
    <n v="143"/>
    <b v="1"/>
    <x v="9"/>
    <n v="105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37620400"/>
    <d v="2015-07-23T03:00:00"/>
    <d v="2015-11-13T15:01:52"/>
    <n v="1447426912"/>
    <b v="0"/>
    <n v="140"/>
    <b v="1"/>
    <x v="9"/>
    <n v="1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437620400"/>
    <d v="2015-07-23T03:00:00"/>
    <d v="2013-03-13T01:01:27"/>
    <n v="1363136487"/>
    <b v="0"/>
    <n v="35"/>
    <b v="1"/>
    <x v="9"/>
    <n v="10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437620400"/>
    <d v="2015-07-23T03:00:00"/>
    <d v="2012-12-04T00:29:09"/>
    <n v="1354580949"/>
    <b v="0"/>
    <n v="149"/>
    <b v="1"/>
    <x v="9"/>
    <n v="15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437620400"/>
    <d v="2015-07-23T03:00:00"/>
    <d v="2011-07-07T20:05:57"/>
    <n v="1310069157"/>
    <b v="0"/>
    <n v="130"/>
    <b v="1"/>
    <x v="9"/>
    <n v="10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437620400"/>
    <d v="2015-07-23T03:00:00"/>
    <d v="2012-07-21T04:27:41"/>
    <n v="1342844861"/>
    <b v="0"/>
    <n v="120"/>
    <b v="1"/>
    <x v="9"/>
    <n v="131"/>
  </r>
  <r>
    <n v="730"/>
    <s v="Encyclopedia of Surfing"/>
    <s v="A Massive but Cheerful Online Digital Archive of Surfing"/>
    <n v="20000"/>
    <n v="26438"/>
    <x v="0"/>
    <x v="0"/>
    <s v="USD"/>
    <n v="1437620400"/>
    <d v="2015-07-23T03:00:00"/>
    <d v="2011-11-07T17:53:11"/>
    <n v="1320688391"/>
    <b v="0"/>
    <n v="265"/>
    <b v="1"/>
    <x v="9"/>
    <n v="13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437620400"/>
    <d v="2015-07-23T03:00:00"/>
    <d v="2011-12-02T19:05:47"/>
    <n v="1322852747"/>
    <b v="0"/>
    <n v="71"/>
    <b v="1"/>
    <x v="9"/>
    <n v="12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437620400"/>
    <d v="2015-07-23T03:00:00"/>
    <d v="2013-07-31T10:11:01"/>
    <n v="1375265461"/>
    <b v="0"/>
    <n v="13"/>
    <b v="1"/>
    <x v="9"/>
    <n v="16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437620400"/>
    <d v="2015-07-23T03:00:00"/>
    <d v="2013-11-20T10:04:52"/>
    <n v="1384941892"/>
    <b v="0"/>
    <n v="169"/>
    <b v="1"/>
    <x v="9"/>
    <n v="120"/>
  </r>
  <r>
    <n v="734"/>
    <s v="Sideswiped"/>
    <s v="Sideswiped is my story of growing in and trusting God through the mess and mysteries of life."/>
    <n v="8500"/>
    <n v="10670"/>
    <x v="0"/>
    <x v="5"/>
    <s v="CAD"/>
    <n v="1437620400"/>
    <d v="2015-07-23T03:00:00"/>
    <d v="2015-04-08T03:57:00"/>
    <n v="1428465420"/>
    <b v="0"/>
    <n v="57"/>
    <b v="1"/>
    <x v="9"/>
    <n v="12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37620400"/>
    <d v="2015-07-23T03:00:00"/>
    <d v="2014-11-03T00:42:26"/>
    <n v="1414975346"/>
    <b v="0"/>
    <n v="229"/>
    <b v="1"/>
    <x v="9"/>
    <n v="1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437620400"/>
    <d v="2015-07-23T03:00:00"/>
    <d v="2013-11-01T17:37:20"/>
    <n v="1383327440"/>
    <b v="0"/>
    <n v="108"/>
    <b v="1"/>
    <x v="9"/>
    <n v="31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437620400"/>
    <d v="2015-07-23T03:00:00"/>
    <d v="2014-01-28T06:36:27"/>
    <n v="1390890987"/>
    <b v="0"/>
    <n v="108"/>
    <b v="1"/>
    <x v="9"/>
    <n v="122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37620400"/>
    <d v="2015-07-23T03:00:00"/>
    <d v="2014-10-31T14:29:54"/>
    <n v="1414765794"/>
    <b v="0"/>
    <n v="41"/>
    <b v="1"/>
    <x v="9"/>
    <n v="10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37620400"/>
    <d v="2015-07-23T03:00:00"/>
    <d v="2014-07-09T12:03:49"/>
    <n v="1404907429"/>
    <b v="0"/>
    <n v="139"/>
    <b v="1"/>
    <x v="9"/>
    <n v="158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7620400"/>
    <d v="2015-07-23T03:00:00"/>
    <d v="2015-06-07T03:31:22"/>
    <n v="1433647882"/>
    <b v="0"/>
    <n v="19"/>
    <b v="1"/>
    <x v="9"/>
    <n v="107"/>
  </r>
  <r>
    <n v="741"/>
    <s v="reVILNA: the vilna ghetto project"/>
    <s v="A revolutionary digital mapping project of the Vilna Ghetto"/>
    <n v="13000"/>
    <n v="13293.8"/>
    <x v="0"/>
    <x v="0"/>
    <s v="USD"/>
    <n v="1437620400"/>
    <d v="2015-07-23T03:00:00"/>
    <d v="2013-05-07T15:33:26"/>
    <n v="1367940806"/>
    <b v="0"/>
    <n v="94"/>
    <b v="1"/>
    <x v="9"/>
    <n v="10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437620400"/>
    <d v="2015-07-23T03:00:00"/>
    <d v="2014-02-19T22:01:52"/>
    <n v="1392847312"/>
    <b v="0"/>
    <n v="23"/>
    <b v="1"/>
    <x v="9"/>
    <n v="1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437620400"/>
    <d v="2015-07-23T03:00:00"/>
    <d v="2012-03-22T17:01:25"/>
    <n v="1332435685"/>
    <b v="0"/>
    <n v="15"/>
    <b v="1"/>
    <x v="9"/>
    <n v="148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437620400"/>
    <d v="2015-07-23T03:00:00"/>
    <d v="2012-11-13T22:58:23"/>
    <n v="1352847503"/>
    <b v="0"/>
    <n v="62"/>
    <b v="1"/>
    <x v="9"/>
    <n v="10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437620400"/>
    <d v="2015-07-23T03:00:00"/>
    <d v="2013-04-03T13:44:05"/>
    <n v="1364996645"/>
    <b v="0"/>
    <n v="74"/>
    <b v="1"/>
    <x v="9"/>
    <n v="179"/>
  </r>
  <r>
    <n v="746"/>
    <s v="Attention: People With Body Parts"/>
    <s v="This is a book of letters. Letters to our body parts."/>
    <n v="2987"/>
    <n v="3318"/>
    <x v="0"/>
    <x v="0"/>
    <s v="USD"/>
    <n v="1437620400"/>
    <d v="2015-07-23T03:00:00"/>
    <d v="2012-09-05T01:01:49"/>
    <n v="1346806909"/>
    <b v="0"/>
    <n v="97"/>
    <b v="1"/>
    <x v="9"/>
    <n v="11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37620400"/>
    <d v="2015-07-23T03:00:00"/>
    <d v="2014-12-15T13:10:19"/>
    <n v="1418649019"/>
    <b v="0"/>
    <n v="55"/>
    <b v="1"/>
    <x v="9"/>
    <n v="1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37620400"/>
    <d v="2015-07-23T03:00:00"/>
    <d v="2014-07-11T20:19:26"/>
    <n v="1405109966"/>
    <b v="0"/>
    <n v="44"/>
    <b v="1"/>
    <x v="9"/>
    <n v="10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37620400"/>
    <d v="2015-07-23T03:00:00"/>
    <d v="2016-12-29T22:35:30"/>
    <n v="1483050930"/>
    <b v="0"/>
    <n v="110"/>
    <b v="1"/>
    <x v="9"/>
    <n v="10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437620400"/>
    <d v="2015-07-23T03:00:00"/>
    <d v="2013-01-25T21:04:32"/>
    <n v="1359147872"/>
    <b v="0"/>
    <n v="59"/>
    <b v="1"/>
    <x v="9"/>
    <n v="10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437620400"/>
    <d v="2015-07-23T03:00:00"/>
    <d v="2011-06-19T15:07:55"/>
    <n v="1308496075"/>
    <b v="0"/>
    <n v="62"/>
    <b v="1"/>
    <x v="9"/>
    <n v="11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37620400"/>
    <d v="2015-07-23T03:00:00"/>
    <d v="2016-09-26T10:06:57"/>
    <n v="1474884417"/>
    <b v="0"/>
    <n v="105"/>
    <b v="1"/>
    <x v="9"/>
    <n v="11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37620400"/>
    <d v="2015-07-23T03:00:00"/>
    <d v="2015-01-15T14:09:51"/>
    <n v="1421330991"/>
    <b v="0"/>
    <n v="26"/>
    <b v="1"/>
    <x v="9"/>
    <n v="128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437620400"/>
    <d v="2015-07-23T03:00:00"/>
    <d v="2012-12-06T17:58:41"/>
    <n v="1354816721"/>
    <b v="0"/>
    <n v="49"/>
    <b v="1"/>
    <x v="9"/>
    <n v="10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437620400"/>
    <d v="2015-07-23T03:00:00"/>
    <d v="2013-04-19T14:31:17"/>
    <n v="1366381877"/>
    <b v="0"/>
    <n v="68"/>
    <b v="1"/>
    <x v="9"/>
    <n v="10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437620400"/>
    <d v="2015-07-23T03:00:00"/>
    <d v="2011-02-16T18:24:19"/>
    <n v="1297880659"/>
    <b v="0"/>
    <n v="22"/>
    <b v="1"/>
    <x v="9"/>
    <n v="118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437620400"/>
    <d v="2015-07-23T03:00:00"/>
    <d v="2012-11-22T01:18:34"/>
    <n v="1353547114"/>
    <b v="0"/>
    <n v="18"/>
    <b v="1"/>
    <x v="9"/>
    <n v="238"/>
  </r>
  <r>
    <n v="758"/>
    <s v="Publish Waiting On Humanity"/>
    <s v="I am publishing my book, Waiting on Humanity and need some finishing funds to do so."/>
    <n v="2500"/>
    <n v="2550"/>
    <x v="0"/>
    <x v="0"/>
    <s v="USD"/>
    <n v="1437620400"/>
    <d v="2015-07-23T03:00:00"/>
    <d v="2010-09-08T20:04:28"/>
    <n v="1283976268"/>
    <b v="0"/>
    <n v="19"/>
    <b v="1"/>
    <x v="9"/>
    <n v="102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37620400"/>
    <d v="2015-07-23T03:00:00"/>
    <d v="2014-05-30T07:55:39"/>
    <n v="1401436539"/>
    <b v="0"/>
    <n v="99"/>
    <b v="1"/>
    <x v="9"/>
    <n v="10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37620400"/>
    <d v="2015-07-23T03:00:00"/>
    <d v="2016-10-27T18:20:13"/>
    <n v="1477592413"/>
    <b v="0"/>
    <n v="0"/>
    <b v="0"/>
    <x v="1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437620400"/>
    <d v="2015-07-23T03:00:00"/>
    <d v="2014-01-03T18:02:06"/>
    <n v="1388772126"/>
    <b v="0"/>
    <n v="6"/>
    <b v="0"/>
    <x v="10"/>
    <n v="5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37620400"/>
    <d v="2015-07-23T03:00:00"/>
    <d v="2016-11-16T20:36:10"/>
    <n v="1479328570"/>
    <b v="0"/>
    <n v="0"/>
    <b v="0"/>
    <x v="1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437620400"/>
    <d v="2015-07-23T03:00:00"/>
    <d v="2013-07-16T10:43:28"/>
    <n v="1373971408"/>
    <b v="0"/>
    <n v="1"/>
    <b v="0"/>
    <x v="10"/>
    <n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37620400"/>
    <d v="2015-07-23T03:00:00"/>
    <d v="2015-08-11T04:09:21"/>
    <n v="1439266161"/>
    <b v="0"/>
    <n v="0"/>
    <b v="0"/>
    <x v="1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37620400"/>
    <d v="2015-07-23T03:00:00"/>
    <d v="2014-09-19T13:01:24"/>
    <n v="1411131684"/>
    <b v="0"/>
    <n v="44"/>
    <b v="0"/>
    <x v="10"/>
    <n v="36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37620400"/>
    <d v="2015-07-23T03:00:00"/>
    <d v="2015-01-17T18:48:03"/>
    <n v="1421520483"/>
    <b v="0"/>
    <n v="0"/>
    <b v="0"/>
    <x v="1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7620400"/>
    <d v="2015-07-23T03:00:00"/>
    <d v="2015-04-21T03:26:50"/>
    <n v="1429586810"/>
    <b v="0"/>
    <n v="3"/>
    <b v="0"/>
    <x v="10"/>
    <n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437620400"/>
    <d v="2015-07-23T03:00:00"/>
    <d v="2013-11-16T04:58:10"/>
    <n v="1384577890"/>
    <b v="0"/>
    <n v="0"/>
    <b v="0"/>
    <x v="1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437620400"/>
    <d v="2015-07-23T03:00:00"/>
    <d v="2013-11-26T23:54:54"/>
    <n v="1385510094"/>
    <b v="0"/>
    <n v="52"/>
    <b v="0"/>
    <x v="10"/>
    <n v="4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437620400"/>
    <d v="2015-07-23T03:00:00"/>
    <d v="2013-01-15T23:59:29"/>
    <n v="1358294369"/>
    <b v="0"/>
    <n v="0"/>
    <b v="0"/>
    <x v="1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37620400"/>
    <d v="2015-07-23T03:00:00"/>
    <d v="2015-12-11T19:46:42"/>
    <n v="1449863202"/>
    <b v="0"/>
    <n v="1"/>
    <b v="0"/>
    <x v="10"/>
    <n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437620400"/>
    <d v="2015-07-23T03:00:00"/>
    <d v="2009-09-12T01:21:59"/>
    <n v="1252718519"/>
    <b v="0"/>
    <n v="1"/>
    <b v="0"/>
    <x v="10"/>
    <n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7620400"/>
    <d v="2015-07-23T03:00:00"/>
    <d v="2015-04-06T17:39:45"/>
    <n v="1428341985"/>
    <b v="0"/>
    <n v="2"/>
    <b v="0"/>
    <x v="10"/>
    <n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437620400"/>
    <d v="2015-07-23T03:00:00"/>
    <d v="2014-01-24T18:43:38"/>
    <n v="1390589018"/>
    <b v="0"/>
    <n v="9"/>
    <b v="0"/>
    <x v="10"/>
    <n v="7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437620400"/>
    <d v="2015-07-23T03:00:00"/>
    <d v="2011-11-16T01:26:35"/>
    <n v="1321406795"/>
    <b v="0"/>
    <n v="5"/>
    <b v="0"/>
    <x v="10"/>
    <n v="2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37620400"/>
    <d v="2015-07-23T03:00:00"/>
    <d v="2015-09-03T16:27:25"/>
    <n v="1441297645"/>
    <b v="0"/>
    <n v="57"/>
    <b v="0"/>
    <x v="10"/>
    <n v="5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437620400"/>
    <d v="2015-07-23T03:00:00"/>
    <d v="2013-07-01T23:32:57"/>
    <n v="1372721577"/>
    <b v="0"/>
    <n v="3"/>
    <b v="0"/>
    <x v="10"/>
    <n v="1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437620400"/>
    <d v="2015-07-23T03:00:00"/>
    <d v="2014-03-31T16:51:20"/>
    <n v="1396284680"/>
    <b v="0"/>
    <n v="1"/>
    <b v="0"/>
    <x v="10"/>
    <n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437620400"/>
    <d v="2015-07-23T03:00:00"/>
    <d v="2010-09-15T16:25:05"/>
    <n v="1284567905"/>
    <b v="0"/>
    <n v="6"/>
    <b v="0"/>
    <x v="10"/>
    <n v="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437620400"/>
    <d v="2015-07-23T03:00:00"/>
    <d v="2011-04-03T16:10:25"/>
    <n v="1301847025"/>
    <b v="0"/>
    <n v="27"/>
    <b v="1"/>
    <x v="11"/>
    <n v="10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437620400"/>
    <d v="2015-07-23T03:00:00"/>
    <d v="2013-05-09T00:01:14"/>
    <n v="1368057674"/>
    <b v="0"/>
    <n v="25"/>
    <b v="1"/>
    <x v="11"/>
    <n v="133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437620400"/>
    <d v="2015-07-23T03:00:00"/>
    <d v="2012-07-26T18:11:42"/>
    <n v="1343326302"/>
    <b v="0"/>
    <n v="14"/>
    <b v="1"/>
    <x v="11"/>
    <n v="1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437620400"/>
    <d v="2015-07-23T03:00:00"/>
    <d v="2012-03-19T18:34:09"/>
    <n v="1332182049"/>
    <b v="0"/>
    <n v="35"/>
    <b v="1"/>
    <x v="11"/>
    <n v="14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437620400"/>
    <d v="2015-07-23T03:00:00"/>
    <d v="2014-02-05T03:35:19"/>
    <n v="1391571319"/>
    <b v="0"/>
    <n v="10"/>
    <b v="1"/>
    <x v="11"/>
    <n v="10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437620400"/>
    <d v="2015-07-23T03:00:00"/>
    <d v="2013-01-29T14:15:15"/>
    <n v="1359468915"/>
    <b v="0"/>
    <n v="29"/>
    <b v="1"/>
    <x v="11"/>
    <n v="18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437620400"/>
    <d v="2015-07-23T03:00:00"/>
    <d v="2012-03-15T01:20:34"/>
    <n v="1331774434"/>
    <b v="0"/>
    <n v="44"/>
    <b v="1"/>
    <x v="11"/>
    <n v="143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437620400"/>
    <d v="2015-07-23T03:00:00"/>
    <d v="2013-10-02T15:03:46"/>
    <n v="1380726226"/>
    <b v="0"/>
    <n v="17"/>
    <b v="1"/>
    <x v="11"/>
    <n v="11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437620400"/>
    <d v="2015-07-23T03:00:00"/>
    <d v="2012-05-30T00:09:48"/>
    <n v="1338336588"/>
    <b v="0"/>
    <n v="34"/>
    <b v="1"/>
    <x v="11"/>
    <n v="20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437620400"/>
    <d v="2015-07-23T03:00:00"/>
    <d v="2013-01-03T04:28:00"/>
    <n v="1357187280"/>
    <b v="0"/>
    <n v="14"/>
    <b v="1"/>
    <x v="11"/>
    <n v="10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437620400"/>
    <d v="2015-07-23T03:00:00"/>
    <d v="2013-01-02T01:08:59"/>
    <n v="1357088939"/>
    <b v="0"/>
    <n v="156"/>
    <b v="1"/>
    <x v="11"/>
    <n v="14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437620400"/>
    <d v="2015-07-23T03:00:00"/>
    <d v="2013-10-10T18:44:06"/>
    <n v="1381430646"/>
    <b v="0"/>
    <n v="128"/>
    <b v="1"/>
    <x v="11"/>
    <n v="104"/>
  </r>
  <r>
    <n v="792"/>
    <s v="&quot;Believable Lies&quot; - The Album"/>
    <s v="Rock n' Roll about the intersection of lies and belief: the Believable Lie."/>
    <n v="2500"/>
    <n v="2511.11"/>
    <x v="0"/>
    <x v="0"/>
    <s v="USD"/>
    <n v="1437620400"/>
    <d v="2015-07-23T03:00:00"/>
    <d v="2013-10-08T20:58:03"/>
    <n v="1381265883"/>
    <b v="0"/>
    <n v="60"/>
    <b v="1"/>
    <x v="11"/>
    <n v="1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437620400"/>
    <d v="2015-07-23T03:00:00"/>
    <d v="2013-06-17T17:47:24"/>
    <n v="1371491244"/>
    <b v="0"/>
    <n v="32"/>
    <b v="1"/>
    <x v="11"/>
    <n v="10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437620400"/>
    <d v="2015-07-23T03:00:00"/>
    <d v="2011-07-12T02:45:37"/>
    <n v="1310438737"/>
    <b v="0"/>
    <n v="53"/>
    <b v="1"/>
    <x v="11"/>
    <n v="10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437620400"/>
    <d v="2015-07-23T03:00:00"/>
    <d v="2012-02-24T14:42:46"/>
    <n v="1330094566"/>
    <b v="0"/>
    <n v="184"/>
    <b v="1"/>
    <x v="11"/>
    <n v="112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437620400"/>
    <d v="2015-07-23T03:00:00"/>
    <d v="2013-08-16T21:11:25"/>
    <n v="1376687485"/>
    <b v="0"/>
    <n v="90"/>
    <b v="1"/>
    <x v="11"/>
    <n v="10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437620400"/>
    <d v="2015-07-23T03:00:00"/>
    <d v="2012-03-28T23:51:28"/>
    <n v="1332978688"/>
    <b v="0"/>
    <n v="71"/>
    <b v="1"/>
    <x v="11"/>
    <n v="10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37620400"/>
    <d v="2015-07-23T03:00:00"/>
    <d v="2014-08-31T14:09:47"/>
    <n v="1409494187"/>
    <b v="0"/>
    <n v="87"/>
    <b v="1"/>
    <x v="11"/>
    <n v="11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437620400"/>
    <d v="2015-07-23T03:00:00"/>
    <d v="2012-03-28T16:00:46"/>
    <n v="1332950446"/>
    <b v="0"/>
    <n v="28"/>
    <b v="1"/>
    <x v="11"/>
    <n v="10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37620400"/>
    <d v="2015-07-23T03:00:00"/>
    <d v="2014-08-12T10:24:14"/>
    <n v="1407839054"/>
    <b v="0"/>
    <n v="56"/>
    <b v="1"/>
    <x v="11"/>
    <n v="152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437620400"/>
    <d v="2015-07-23T03:00:00"/>
    <d v="2011-06-01T19:05:20"/>
    <n v="1306955120"/>
    <b v="0"/>
    <n v="51"/>
    <b v="1"/>
    <x v="11"/>
    <n v="11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437620400"/>
    <d v="2015-07-23T03:00:00"/>
    <d v="2012-08-02T00:32:04"/>
    <n v="1343867524"/>
    <b v="0"/>
    <n v="75"/>
    <b v="1"/>
    <x v="11"/>
    <n v="10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437620400"/>
    <d v="2015-07-23T03:00:00"/>
    <d v="2011-05-02T22:47:58"/>
    <n v="1304376478"/>
    <b v="0"/>
    <n v="38"/>
    <b v="1"/>
    <x v="11"/>
    <n v="12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437620400"/>
    <d v="2015-07-23T03:00:00"/>
    <d v="2011-07-06T02:32:06"/>
    <n v="1309919526"/>
    <b v="0"/>
    <n v="18"/>
    <b v="1"/>
    <x v="11"/>
    <n v="1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437620400"/>
    <d v="2015-07-23T03:00:00"/>
    <d v="2011-05-27T19:45:12"/>
    <n v="1306525512"/>
    <b v="0"/>
    <n v="54"/>
    <b v="1"/>
    <x v="11"/>
    <n v="105"/>
  </r>
  <r>
    <n v="806"/>
    <s v="Golden Animals NEW Album!"/>
    <s v="Help Golden Animals finish their NEW Album!"/>
    <n v="8000"/>
    <n v="8355"/>
    <x v="0"/>
    <x v="0"/>
    <s v="USD"/>
    <n v="1437620400"/>
    <d v="2015-07-23T03:00:00"/>
    <d v="2011-08-08T16:35:39"/>
    <n v="1312821339"/>
    <b v="0"/>
    <n v="71"/>
    <b v="1"/>
    <x v="11"/>
    <n v="104"/>
  </r>
  <r>
    <n v="807"/>
    <s v="Sic Vita - New EP Release - 2017"/>
    <s v="Join the Sic Vita family and lend a hand as we create a new album!"/>
    <n v="4000"/>
    <n v="4205"/>
    <x v="0"/>
    <x v="0"/>
    <s v="USD"/>
    <n v="1437620400"/>
    <d v="2015-07-23T03:00:00"/>
    <d v="2017-01-24T15:05:11"/>
    <n v="1485270311"/>
    <b v="0"/>
    <n v="57"/>
    <b v="1"/>
    <x v="11"/>
    <n v="10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37620400"/>
    <d v="2015-07-23T03:00:00"/>
    <d v="2014-11-19T02:24:46"/>
    <n v="1416363886"/>
    <b v="0"/>
    <n v="43"/>
    <b v="1"/>
    <x v="11"/>
    <n v="100"/>
  </r>
  <r>
    <n v="809"/>
    <s v="Peter's New Album!!"/>
    <s v="Acknowledged songwriter looking to record album of new songs to secure a Publishing Contract"/>
    <n v="4000"/>
    <n v="4151"/>
    <x v="0"/>
    <x v="0"/>
    <s v="USD"/>
    <n v="1437620400"/>
    <d v="2015-07-23T03:00:00"/>
    <d v="2013-12-20T20:00:30"/>
    <n v="1387569630"/>
    <b v="0"/>
    <n v="52"/>
    <b v="1"/>
    <x v="11"/>
    <n v="10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437620400"/>
    <d v="2015-07-23T03:00:00"/>
    <d v="2012-08-02T01:21:02"/>
    <n v="1343870462"/>
    <b v="0"/>
    <n v="27"/>
    <b v="1"/>
    <x v="11"/>
    <n v="105"/>
  </r>
  <r>
    <n v="811"/>
    <s v="Love Water Tour"/>
    <s v="We need your financial support to cover the tour costs!  (Sound, lights, travel, stage design)"/>
    <n v="1000"/>
    <n v="1040"/>
    <x v="0"/>
    <x v="0"/>
    <s v="USD"/>
    <n v="1437620400"/>
    <d v="2015-07-23T03:00:00"/>
    <d v="2013-06-18T15:26:42"/>
    <n v="1371569202"/>
    <b v="0"/>
    <n v="12"/>
    <b v="1"/>
    <x v="11"/>
    <n v="10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437620400"/>
    <d v="2015-07-23T03:00:00"/>
    <d v="2013-01-08T00:25:52"/>
    <n v="1357604752"/>
    <b v="0"/>
    <n v="33"/>
    <b v="1"/>
    <x v="11"/>
    <n v="152"/>
  </r>
  <r>
    <n v="813"/>
    <s v="Rules of Civility and Decent Behavior"/>
    <s v="A pre order campaign to fund the pressing of our second full length vinyl LP"/>
    <n v="1500"/>
    <n v="2399.94"/>
    <x v="0"/>
    <x v="0"/>
    <s v="USD"/>
    <n v="1437620400"/>
    <d v="2015-07-23T03:00:00"/>
    <d v="2012-06-20T23:02:45"/>
    <n v="1340233365"/>
    <b v="0"/>
    <n v="96"/>
    <b v="1"/>
    <x v="11"/>
    <n v="16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437620400"/>
    <d v="2015-07-23T03:00:00"/>
    <d v="2011-05-16T17:50:01"/>
    <n v="1305568201"/>
    <b v="0"/>
    <n v="28"/>
    <b v="1"/>
    <x v="11"/>
    <n v="127"/>
  </r>
  <r>
    <n v="815"/>
    <s v="Some Late Help for The Early Reset"/>
    <s v="Be a part of helping The Early Reset finish their new 7 song EP."/>
    <n v="4000"/>
    <n v="4280"/>
    <x v="0"/>
    <x v="0"/>
    <s v="USD"/>
    <n v="1437620400"/>
    <d v="2015-07-23T03:00:00"/>
    <d v="2014-10-02T22:01:43"/>
    <n v="1412287303"/>
    <b v="0"/>
    <n v="43"/>
    <b v="1"/>
    <x v="11"/>
    <n v="107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437620400"/>
    <d v="2015-07-23T03:00:00"/>
    <d v="2013-03-08T20:54:03"/>
    <n v="1362776043"/>
    <b v="0"/>
    <n v="205"/>
    <b v="1"/>
    <x v="11"/>
    <n v="11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437620400"/>
    <d v="2015-07-23T03:00:00"/>
    <d v="2012-01-17T14:23:31"/>
    <n v="1326810211"/>
    <b v="0"/>
    <n v="23"/>
    <b v="1"/>
    <x v="11"/>
    <n v="13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437620400"/>
    <d v="2015-07-23T03:00:00"/>
    <d v="2012-07-30T21:11:21"/>
    <n v="1343682681"/>
    <b v="0"/>
    <n v="19"/>
    <b v="1"/>
    <x v="11"/>
    <n v="156"/>
  </r>
  <r>
    <n v="819"/>
    <s v="Winter Tour"/>
    <s v="We are touring the Southeast in support of our new EP"/>
    <n v="400"/>
    <n v="435"/>
    <x v="0"/>
    <x v="0"/>
    <s v="USD"/>
    <n v="1437620400"/>
    <d v="2015-07-23T03:00:00"/>
    <d v="2013-12-11T23:57:34"/>
    <n v="1386806254"/>
    <b v="0"/>
    <n v="14"/>
    <b v="1"/>
    <x v="11"/>
    <n v="10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37620400"/>
    <d v="2015-07-23T03:00:00"/>
    <d v="2014-05-09T20:12:22"/>
    <n v="1399666342"/>
    <b v="0"/>
    <n v="38"/>
    <b v="1"/>
    <x v="11"/>
    <n v="13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7620400"/>
    <d v="2015-07-23T03:00:00"/>
    <d v="2015-03-30T22:07:45"/>
    <n v="1427753265"/>
    <b v="0"/>
    <n v="78"/>
    <b v="1"/>
    <x v="11"/>
    <n v="1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437620400"/>
    <d v="2015-07-23T03:00:00"/>
    <d v="2012-09-05T22:44:10"/>
    <n v="1346885050"/>
    <b v="0"/>
    <n v="69"/>
    <b v="1"/>
    <x v="11"/>
    <n v="11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37620400"/>
    <d v="2015-07-23T03:00:00"/>
    <d v="2015-02-20T23:20:52"/>
    <n v="1424474452"/>
    <b v="0"/>
    <n v="33"/>
    <b v="1"/>
    <x v="11"/>
    <n v="18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437620400"/>
    <d v="2015-07-23T03:00:00"/>
    <d v="2010-03-13T05:48:38"/>
    <n v="1268459318"/>
    <b v="0"/>
    <n v="54"/>
    <b v="1"/>
    <x v="11"/>
    <n v="134"/>
  </r>
  <r>
    <n v="825"/>
    <s v="KILL FREEMAN"/>
    <s v="Kickstarting Kill Freeman independently. Help fund the New Record, Video and Live Shows."/>
    <n v="12500"/>
    <n v="12554"/>
    <x v="0"/>
    <x v="0"/>
    <s v="USD"/>
    <n v="1437620400"/>
    <d v="2015-07-23T03:00:00"/>
    <d v="2012-10-04T07:21:24"/>
    <n v="1349335284"/>
    <b v="0"/>
    <n v="99"/>
    <b v="1"/>
    <x v="11"/>
    <n v="10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437620400"/>
    <d v="2015-07-23T03:00:00"/>
    <d v="2012-03-05T00:55:30"/>
    <n v="1330908930"/>
    <b v="0"/>
    <n v="49"/>
    <b v="1"/>
    <x v="11"/>
    <n v="10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437620400"/>
    <d v="2015-07-23T03:00:00"/>
    <d v="2012-01-19T11:21:47"/>
    <n v="1326972107"/>
    <b v="0"/>
    <n v="11"/>
    <b v="1"/>
    <x v="11"/>
    <n v="10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437620400"/>
    <d v="2015-07-23T03:00:00"/>
    <d v="2012-06-13T01:13:02"/>
    <n v="1339549982"/>
    <b v="0"/>
    <n v="38"/>
    <b v="1"/>
    <x v="11"/>
    <n v="10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37620400"/>
    <d v="2015-07-23T03:00:00"/>
    <d v="2016-05-14T19:14:00"/>
    <n v="1463253240"/>
    <b v="0"/>
    <n v="16"/>
    <b v="1"/>
    <x v="11"/>
    <n v="10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437620400"/>
    <d v="2015-07-23T03:00:00"/>
    <d v="2013-02-20T12:37:05"/>
    <n v="1361363825"/>
    <b v="0"/>
    <n v="32"/>
    <b v="1"/>
    <x v="11"/>
    <n v="108"/>
  </r>
  <r>
    <n v="831"/>
    <s v="Let The 7Horse Run!"/>
    <s v="7Horse is a new band with a self-funded album and a show they want to rock in your town!"/>
    <n v="1500"/>
    <n v="3500"/>
    <x v="0"/>
    <x v="0"/>
    <s v="USD"/>
    <n v="1437620400"/>
    <d v="2015-07-23T03:00:00"/>
    <d v="2012-03-28T15:31:34"/>
    <n v="1332948694"/>
    <b v="0"/>
    <n v="20"/>
    <b v="1"/>
    <x v="11"/>
    <n v="23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437620400"/>
    <d v="2015-07-23T03:00:00"/>
    <d v="2011-11-22T16:12:15"/>
    <n v="1321978335"/>
    <b v="0"/>
    <n v="154"/>
    <b v="1"/>
    <x v="11"/>
    <n v="101"/>
  </r>
  <r>
    <n v="833"/>
    <s v="Ragman Rolls"/>
    <s v="This is an American rock album."/>
    <n v="6000"/>
    <n v="6100"/>
    <x v="0"/>
    <x v="0"/>
    <s v="USD"/>
    <n v="1437620400"/>
    <d v="2015-07-23T03:00:00"/>
    <d v="2014-03-20T21:04:35"/>
    <n v="1395349475"/>
    <b v="0"/>
    <n v="41"/>
    <b v="1"/>
    <x v="11"/>
    <n v="102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437620400"/>
    <d v="2015-07-23T03:00:00"/>
    <d v="2013-05-28T19:44:52"/>
    <n v="1369770292"/>
    <b v="0"/>
    <n v="75"/>
    <b v="1"/>
    <x v="11"/>
    <n v="13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437620400"/>
    <d v="2015-07-23T03:00:00"/>
    <d v="2012-04-06T10:59:18"/>
    <n v="1333709958"/>
    <b v="0"/>
    <n v="40"/>
    <b v="1"/>
    <x v="11"/>
    <n v="117"/>
  </r>
  <r>
    <n v="836"/>
    <s v="DESMADRE Full Album + Press Kit"/>
    <s v="An album you can bring home to mom."/>
    <n v="5000"/>
    <n v="5046.5200000000004"/>
    <x v="0"/>
    <x v="0"/>
    <s v="USD"/>
    <n v="1437620400"/>
    <d v="2015-07-23T03:00:00"/>
    <d v="2013-09-07T01:21:58"/>
    <n v="1378516918"/>
    <b v="0"/>
    <n v="46"/>
    <b v="1"/>
    <x v="11"/>
    <n v="10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437620400"/>
    <d v="2015-07-23T03:00:00"/>
    <d v="2014-04-01T23:57:42"/>
    <n v="1396396662"/>
    <b v="0"/>
    <n v="62"/>
    <b v="1"/>
    <x v="11"/>
    <n v="12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437620400"/>
    <d v="2015-07-23T03:00:00"/>
    <d v="2011-12-18T21:33:05"/>
    <n v="1324243985"/>
    <b v="0"/>
    <n v="61"/>
    <b v="1"/>
    <x v="11"/>
    <n v="14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437620400"/>
    <d v="2015-07-23T03:00:00"/>
    <d v="2012-08-23T18:19:16"/>
    <n v="1345745956"/>
    <b v="0"/>
    <n v="96"/>
    <b v="1"/>
    <x v="11"/>
    <n v="11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37620400"/>
    <d v="2015-07-23T03:00:00"/>
    <d v="2016-08-25T05:26:27"/>
    <n v="1472102787"/>
    <b v="0"/>
    <n v="190"/>
    <b v="1"/>
    <x v="12"/>
    <n v="12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37620400"/>
    <d v="2015-07-23T03:00:00"/>
    <d v="2014-10-11T20:07:43"/>
    <n v="1413058063"/>
    <b v="1"/>
    <n v="94"/>
    <b v="1"/>
    <x v="12"/>
    <n v="10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437620400"/>
    <d v="2015-07-23T03:00:00"/>
    <d v="2013-09-09T14:13:03"/>
    <n v="1378735983"/>
    <b v="1"/>
    <n v="39"/>
    <b v="1"/>
    <x v="12"/>
    <n v="10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37620400"/>
    <d v="2015-07-23T03:00:00"/>
    <d v="2016-11-21T06:11:20"/>
    <n v="1479708680"/>
    <b v="0"/>
    <n v="127"/>
    <b v="1"/>
    <x v="12"/>
    <n v="26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37620400"/>
    <d v="2015-07-23T03:00:00"/>
    <d v="2014-09-23T16:25:52"/>
    <n v="1411489552"/>
    <b v="1"/>
    <n v="159"/>
    <b v="1"/>
    <x v="12"/>
    <n v="19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37620400"/>
    <d v="2015-07-23T03:00:00"/>
    <d v="2016-07-27T04:56:36"/>
    <n v="1469595396"/>
    <b v="0"/>
    <n v="177"/>
    <b v="1"/>
    <x v="12"/>
    <n v="12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437620400"/>
    <d v="2015-07-23T03:00:00"/>
    <d v="2014-02-24T09:24:15"/>
    <n v="1393233855"/>
    <b v="0"/>
    <n v="47"/>
    <b v="1"/>
    <x v="12"/>
    <n v="122"/>
  </r>
  <r>
    <n v="847"/>
    <s v="CENTROPYMUSIC"/>
    <s v="MUSIC WITH MEANING!  MUSIC THAT MATTERS!!!"/>
    <n v="10"/>
    <n v="10"/>
    <x v="0"/>
    <x v="0"/>
    <s v="USD"/>
    <n v="1437620400"/>
    <d v="2015-07-23T03:00:00"/>
    <d v="2015-06-10T19:09:36"/>
    <n v="1433963376"/>
    <b v="0"/>
    <n v="1"/>
    <b v="1"/>
    <x v="12"/>
    <n v="10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37620400"/>
    <d v="2015-07-23T03:00:00"/>
    <d v="2015-03-15T19:00:33"/>
    <n v="1426446033"/>
    <b v="0"/>
    <n v="16"/>
    <b v="1"/>
    <x v="12"/>
    <n v="1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37620400"/>
    <d v="2015-07-23T03:00:00"/>
    <d v="2015-02-16T03:34:24"/>
    <n v="1424057664"/>
    <b v="0"/>
    <n v="115"/>
    <b v="1"/>
    <x v="12"/>
    <n v="12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37620400"/>
    <d v="2015-07-23T03:00:00"/>
    <d v="2016-03-23T19:51:57"/>
    <n v="1458762717"/>
    <b v="0"/>
    <n v="133"/>
    <b v="1"/>
    <x v="12"/>
    <n v="155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37620400"/>
    <d v="2015-07-23T03:00:00"/>
    <d v="2016-06-01T21:07:33"/>
    <n v="1464815253"/>
    <b v="0"/>
    <n v="70"/>
    <b v="1"/>
    <x v="12"/>
    <n v="13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37620400"/>
    <d v="2015-07-23T03:00:00"/>
    <d v="2016-10-13T19:19:55"/>
    <n v="1476386395"/>
    <b v="0"/>
    <n v="62"/>
    <b v="1"/>
    <x v="12"/>
    <n v="10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37620400"/>
    <d v="2015-07-23T03:00:00"/>
    <d v="2015-01-17T19:58:29"/>
    <n v="1421524709"/>
    <b v="0"/>
    <n v="10"/>
    <b v="1"/>
    <x v="12"/>
    <n v="10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37620400"/>
    <d v="2015-07-23T03:00:00"/>
    <d v="2016-11-28T05:05:46"/>
    <n v="1480309546"/>
    <b v="0"/>
    <n v="499"/>
    <b v="1"/>
    <x v="12"/>
    <n v="118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37620400"/>
    <d v="2015-07-23T03:00:00"/>
    <d v="2016-06-24T03:00:17"/>
    <n v="1466737217"/>
    <b v="0"/>
    <n v="47"/>
    <b v="1"/>
    <x v="12"/>
    <n v="10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37620400"/>
    <d v="2015-07-23T03:00:00"/>
    <d v="2016-08-27T07:29:16"/>
    <n v="1472282956"/>
    <b v="0"/>
    <n v="28"/>
    <b v="1"/>
    <x v="12"/>
    <n v="218"/>
  </r>
  <r>
    <n v="857"/>
    <s v="A Reason To Breathe - DEBUT ALBUM"/>
    <s v="Modern Post-Hardcore/Electro music (Hardstyle, EDM, Trap, Dubstep, Dembow, House)."/>
    <n v="1200"/>
    <n v="1200"/>
    <x v="0"/>
    <x v="3"/>
    <s v="EUR"/>
    <n v="1437620400"/>
    <d v="2015-07-23T03:00:00"/>
    <d v="2015-10-14T13:57:11"/>
    <n v="1444831031"/>
    <b v="0"/>
    <n v="24"/>
    <b v="1"/>
    <x v="12"/>
    <n v="1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37620400"/>
    <d v="2015-07-23T03:00:00"/>
    <d v="2015-03-16T17:53:38"/>
    <n v="1426528418"/>
    <b v="0"/>
    <n v="76"/>
    <b v="1"/>
    <x v="12"/>
    <n v="144"/>
  </r>
  <r>
    <n v="859"/>
    <s v="Rise With Us Campaign"/>
    <s v="We are heading to the studio to create our second album and we want you to be right there with us!"/>
    <n v="4000"/>
    <n v="4187"/>
    <x v="0"/>
    <x v="0"/>
    <s v="USD"/>
    <n v="1437620400"/>
    <d v="2015-07-23T03:00:00"/>
    <d v="2015-05-04T19:41:08"/>
    <n v="1430768468"/>
    <b v="0"/>
    <n v="98"/>
    <b v="1"/>
    <x v="12"/>
    <n v="10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437620400"/>
    <d v="2015-07-23T03:00:00"/>
    <d v="2013-10-23T11:35:13"/>
    <n v="1382528113"/>
    <b v="0"/>
    <n v="48"/>
    <b v="0"/>
    <x v="13"/>
    <n v="1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37620400"/>
    <d v="2015-07-23T03:00:00"/>
    <d v="2016-08-17T23:10:04"/>
    <n v="1471475404"/>
    <b v="0"/>
    <n v="2"/>
    <b v="0"/>
    <x v="13"/>
    <n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437620400"/>
    <d v="2015-07-23T03:00:00"/>
    <d v="2013-10-12T13:19:08"/>
    <n v="1381583948"/>
    <b v="0"/>
    <n v="4"/>
    <b v="0"/>
    <x v="13"/>
    <n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437620400"/>
    <d v="2015-07-23T03:00:00"/>
    <d v="2012-01-13T02:49:26"/>
    <n v="1326422966"/>
    <b v="0"/>
    <n v="5"/>
    <b v="0"/>
    <x v="13"/>
    <n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437620400"/>
    <d v="2015-07-23T03:00:00"/>
    <d v="2013-09-24T02:33:58"/>
    <n v="1379990038"/>
    <b v="0"/>
    <n v="79"/>
    <b v="0"/>
    <x v="13"/>
    <n v="42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437620400"/>
    <d v="2015-07-23T03:00:00"/>
    <d v="2012-11-17T18:33:17"/>
    <n v="1353177197"/>
    <b v="0"/>
    <n v="2"/>
    <b v="0"/>
    <x v="13"/>
    <n v="2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37620400"/>
    <d v="2015-07-23T03:00:00"/>
    <d v="2015-01-21T15:18:38"/>
    <n v="1421853518"/>
    <b v="0"/>
    <n v="11"/>
    <b v="0"/>
    <x v="13"/>
    <n v="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437620400"/>
    <d v="2015-07-23T03:00:00"/>
    <d v="2009-10-02T02:31:46"/>
    <n v="1254450706"/>
    <b v="0"/>
    <n v="11"/>
    <b v="0"/>
    <x v="13"/>
    <n v="2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437620400"/>
    <d v="2015-07-23T03:00:00"/>
    <d v="2013-12-08T00:39:58"/>
    <n v="1386463198"/>
    <b v="0"/>
    <n v="1"/>
    <b v="0"/>
    <x v="13"/>
    <n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437620400"/>
    <d v="2015-07-23T03:00:00"/>
    <d v="2013-03-09T20:17:37"/>
    <n v="1362860257"/>
    <b v="0"/>
    <n v="3"/>
    <b v="0"/>
    <x v="13"/>
    <n v="1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437620400"/>
    <d v="2015-07-23T03:00:00"/>
    <d v="2013-08-02T00:32:03"/>
    <n v="1375403523"/>
    <b v="0"/>
    <n v="5"/>
    <b v="0"/>
    <x v="13"/>
    <n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437620400"/>
    <d v="2015-07-23T03:00:00"/>
    <d v="2013-10-30T13:28:15"/>
    <n v="1383139695"/>
    <b v="0"/>
    <n v="12"/>
    <b v="0"/>
    <x v="13"/>
    <n v="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437620400"/>
    <d v="2015-07-23T03:00:00"/>
    <d v="2011-01-24T19:48:47"/>
    <n v="1295898527"/>
    <b v="0"/>
    <n v="2"/>
    <b v="0"/>
    <x v="13"/>
    <n v="1"/>
  </r>
  <r>
    <n v="873"/>
    <s v="The Dreamer-An Original Jazz CD"/>
    <s v="Fall in love with &quot;The Dreamer&quot;, new original music from trumpeter Freddie Dunn!"/>
    <n v="3500"/>
    <n v="45"/>
    <x v="2"/>
    <x v="0"/>
    <s v="USD"/>
    <n v="1437620400"/>
    <d v="2015-07-23T03:00:00"/>
    <d v="2012-10-02T04:00:40"/>
    <n v="1349150440"/>
    <b v="0"/>
    <n v="5"/>
    <b v="0"/>
    <x v="13"/>
    <n v="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437620400"/>
    <d v="2015-07-23T03:00:00"/>
    <d v="2013-04-04T14:00:34"/>
    <n v="1365084034"/>
    <b v="0"/>
    <n v="21"/>
    <b v="0"/>
    <x v="13"/>
    <n v="2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37620400"/>
    <d v="2015-07-23T03:00:00"/>
    <d v="2015-09-01T17:22:11"/>
    <n v="1441128131"/>
    <b v="0"/>
    <n v="0"/>
    <b v="0"/>
    <x v="13"/>
    <n v="0"/>
  </r>
  <r>
    <n v="876"/>
    <s v="Sound Of Dobells"/>
    <s v="What was the greatest record shop ever?  DOBELLS!"/>
    <n v="3152"/>
    <n v="1286"/>
    <x v="2"/>
    <x v="1"/>
    <s v="GBP"/>
    <n v="1437620400"/>
    <d v="2015-07-23T03:00:00"/>
    <d v="2013-01-02T11:55:27"/>
    <n v="1357127727"/>
    <b v="0"/>
    <n v="45"/>
    <b v="0"/>
    <x v="13"/>
    <n v="4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437620400"/>
    <d v="2015-07-23T03:00:00"/>
    <d v="2013-11-19T18:56:00"/>
    <n v="1384887360"/>
    <b v="0"/>
    <n v="29"/>
    <b v="0"/>
    <x v="13"/>
    <n v="68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437620400"/>
    <d v="2015-07-23T03:00:00"/>
    <d v="2010-11-23T05:35:24"/>
    <n v="1290490524"/>
    <b v="0"/>
    <n v="2"/>
    <b v="0"/>
    <x v="13"/>
    <n v="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437620400"/>
    <d v="2015-07-23T03:00:00"/>
    <d v="2012-05-08T19:55:05"/>
    <n v="1336506905"/>
    <b v="0"/>
    <n v="30"/>
    <b v="0"/>
    <x v="13"/>
    <n v="3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437620400"/>
    <d v="2015-07-23T03:00:00"/>
    <d v="2012-09-27T07:42:18"/>
    <n v="1348731738"/>
    <b v="0"/>
    <n v="8"/>
    <b v="0"/>
    <x v="14"/>
    <n v="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437620400"/>
    <d v="2015-07-23T03:00:00"/>
    <d v="2011-11-30T06:01:26"/>
    <n v="1322632886"/>
    <b v="0"/>
    <n v="1"/>
    <b v="0"/>
    <x v="14"/>
    <n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437620400"/>
    <d v="2015-07-23T03:00:00"/>
    <d v="2011-08-04T20:39:10"/>
    <n v="1312490350"/>
    <b v="0"/>
    <n v="14"/>
    <b v="0"/>
    <x v="14"/>
    <n v="2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37620400"/>
    <d v="2015-07-23T03:00:00"/>
    <d v="2016-01-02T22:27:15"/>
    <n v="1451773635"/>
    <b v="0"/>
    <n v="24"/>
    <b v="0"/>
    <x v="14"/>
    <n v="4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437620400"/>
    <d v="2015-07-23T03:00:00"/>
    <d v="2012-03-13T19:15:46"/>
    <n v="1331666146"/>
    <b v="0"/>
    <n v="2"/>
    <b v="0"/>
    <x v="14"/>
    <n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37620400"/>
    <d v="2015-07-23T03:00:00"/>
    <d v="2016-12-09T22:35:11"/>
    <n v="1481322911"/>
    <b v="0"/>
    <n v="21"/>
    <b v="0"/>
    <x v="14"/>
    <n v="7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37620400"/>
    <d v="2015-07-23T03:00:00"/>
    <d v="2016-08-21T20:53:33"/>
    <n v="1471812813"/>
    <b v="0"/>
    <n v="7"/>
    <b v="0"/>
    <x v="14"/>
    <n v="4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437620400"/>
    <d v="2015-07-23T03:00:00"/>
    <d v="2012-04-27T23:00:55"/>
    <n v="1335567655"/>
    <b v="0"/>
    <n v="0"/>
    <b v="0"/>
    <x v="14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437620400"/>
    <d v="2015-07-23T03:00:00"/>
    <d v="2011-07-27T18:04:45"/>
    <n v="1311789885"/>
    <b v="0"/>
    <n v="4"/>
    <b v="0"/>
    <x v="14"/>
    <n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37620400"/>
    <d v="2015-07-23T03:00:00"/>
    <d v="2014-09-05T18:49:03"/>
    <n v="1409942943"/>
    <b v="0"/>
    <n v="32"/>
    <b v="0"/>
    <x v="14"/>
    <n v="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437620400"/>
    <d v="2015-07-23T03:00:00"/>
    <d v="2013-10-22T16:46:19"/>
    <n v="1382460379"/>
    <b v="0"/>
    <n v="4"/>
    <b v="0"/>
    <x v="14"/>
    <n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37620400"/>
    <d v="2015-07-23T03:00:00"/>
    <d v="2014-07-22T00:45:30"/>
    <n v="1405989930"/>
    <b v="0"/>
    <n v="9"/>
    <b v="0"/>
    <x v="14"/>
    <n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437620400"/>
    <d v="2015-07-23T03:00:00"/>
    <d v="2010-05-06T04:48:03"/>
    <n v="1273121283"/>
    <b v="0"/>
    <n v="17"/>
    <b v="0"/>
    <x v="14"/>
    <n v="41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37620400"/>
    <d v="2015-07-23T03:00:00"/>
    <d v="2015-03-02T21:32:43"/>
    <n v="1425331963"/>
    <b v="0"/>
    <n v="5"/>
    <b v="0"/>
    <x v="14"/>
    <n v="1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37620400"/>
    <d v="2015-07-23T03:00:00"/>
    <d v="2016-05-06T23:33:30"/>
    <n v="1462577610"/>
    <b v="0"/>
    <n v="53"/>
    <b v="0"/>
    <x v="14"/>
    <n v="3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437620400"/>
    <d v="2015-07-23T03:00:00"/>
    <d v="2010-09-10T03:03:49"/>
    <n v="1284087829"/>
    <b v="0"/>
    <n v="7"/>
    <b v="0"/>
    <x v="14"/>
    <n v="2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37620400"/>
    <d v="2015-07-23T03:00:00"/>
    <d v="2015-08-02T20:57:06"/>
    <n v="1438549026"/>
    <b v="0"/>
    <n v="72"/>
    <b v="0"/>
    <x v="14"/>
    <n v="4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437620400"/>
    <d v="2015-07-23T03:00:00"/>
    <d v="2012-10-29T16:31:48"/>
    <n v="1351528308"/>
    <b v="0"/>
    <n v="0"/>
    <b v="0"/>
    <x v="14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437620400"/>
    <d v="2015-07-23T03:00:00"/>
    <d v="2011-12-01T18:11:50"/>
    <n v="1322763110"/>
    <b v="0"/>
    <n v="2"/>
    <b v="0"/>
    <x v="14"/>
    <n v="3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437620400"/>
    <d v="2015-07-23T03:00:00"/>
    <d v="2011-04-13T02:22:42"/>
    <n v="1302661362"/>
    <b v="0"/>
    <n v="8"/>
    <b v="0"/>
    <x v="14"/>
    <n v="37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37620400"/>
    <d v="2015-07-23T03:00:00"/>
    <d v="2016-02-29T20:23:22"/>
    <n v="1456777402"/>
    <b v="0"/>
    <n v="2"/>
    <b v="0"/>
    <x v="13"/>
    <n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437620400"/>
    <d v="2015-07-23T03:00:00"/>
    <d v="2010-04-23T19:28:34"/>
    <n v="1272050914"/>
    <b v="0"/>
    <n v="0"/>
    <b v="0"/>
    <x v="13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37620400"/>
    <d v="2015-07-23T03:00:00"/>
    <d v="2014-07-09T23:10:22"/>
    <n v="1404947422"/>
    <b v="0"/>
    <n v="3"/>
    <b v="0"/>
    <x v="13"/>
    <n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437620400"/>
    <d v="2015-07-23T03:00:00"/>
    <d v="2012-08-28T19:06:20"/>
    <n v="1346180780"/>
    <b v="0"/>
    <n v="4"/>
    <b v="0"/>
    <x v="13"/>
    <n v="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37620400"/>
    <d v="2015-07-23T03:00:00"/>
    <d v="2015-12-04T01:55:37"/>
    <n v="1449194137"/>
    <b v="0"/>
    <n v="3"/>
    <b v="0"/>
    <x v="13"/>
    <n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437620400"/>
    <d v="2015-07-23T03:00:00"/>
    <d v="2010-11-25T05:45:26"/>
    <n v="1290663926"/>
    <b v="0"/>
    <n v="6"/>
    <b v="0"/>
    <x v="13"/>
    <n v="3"/>
  </r>
  <r>
    <n v="906"/>
    <s v="24th Music Presents Channeling Motown (Live)"/>
    <s v="The DMV's most respected saxophonist pay tribute to Motown."/>
    <n v="15000"/>
    <n v="0"/>
    <x v="2"/>
    <x v="0"/>
    <s v="USD"/>
    <n v="1437620400"/>
    <d v="2015-07-23T03:00:00"/>
    <d v="2014-02-11T04:33:10"/>
    <n v="1392093190"/>
    <b v="0"/>
    <n v="0"/>
    <b v="0"/>
    <x v="13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437620400"/>
    <d v="2015-07-23T03:00:00"/>
    <d v="2011-08-12T04:37:03"/>
    <n v="1313123823"/>
    <b v="0"/>
    <n v="0"/>
    <b v="0"/>
    <x v="13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437620400"/>
    <d v="2015-07-23T03:00:00"/>
    <d v="2010-06-11T19:14:15"/>
    <n v="1276283655"/>
    <b v="0"/>
    <n v="0"/>
    <b v="0"/>
    <x v="13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437620400"/>
    <d v="2015-07-23T03:00:00"/>
    <d v="2012-06-21T16:34:00"/>
    <n v="1340296440"/>
    <b v="0"/>
    <n v="8"/>
    <b v="0"/>
    <x v="13"/>
    <n v="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37620400"/>
    <d v="2015-07-23T03:00:00"/>
    <d v="2017-01-02T13:05:19"/>
    <n v="1483362319"/>
    <b v="0"/>
    <n v="5"/>
    <b v="0"/>
    <x v="13"/>
    <n v="2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437620400"/>
    <d v="2015-07-23T03:00:00"/>
    <d v="2014-01-03T00:07:25"/>
    <n v="1388707645"/>
    <b v="0"/>
    <n v="0"/>
    <b v="0"/>
    <x v="13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437620400"/>
    <d v="2015-07-23T03:00:00"/>
    <d v="2012-10-12T02:37:27"/>
    <n v="1350009447"/>
    <b v="0"/>
    <n v="2"/>
    <b v="0"/>
    <x v="13"/>
    <n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437620400"/>
    <d v="2015-07-23T03:00:00"/>
    <d v="2012-04-05T03:20:19"/>
    <n v="1333596019"/>
    <b v="0"/>
    <n v="24"/>
    <b v="0"/>
    <x v="13"/>
    <n v="7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437620400"/>
    <d v="2015-07-23T03:00:00"/>
    <d v="2012-07-26T18:19:07"/>
    <n v="1343326747"/>
    <b v="0"/>
    <n v="0"/>
    <b v="0"/>
    <x v="13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437620400"/>
    <d v="2015-07-23T03:00:00"/>
    <d v="2012-01-29T16:18:34"/>
    <n v="1327853914"/>
    <b v="0"/>
    <n v="9"/>
    <b v="0"/>
    <x v="13"/>
    <n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437620400"/>
    <d v="2015-07-23T03:00:00"/>
    <d v="2010-09-13T20:28:54"/>
    <n v="1284409734"/>
    <b v="0"/>
    <n v="0"/>
    <b v="0"/>
    <x v="13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37620400"/>
    <d v="2015-07-23T03:00:00"/>
    <d v="2014-06-12T22:38:50"/>
    <n v="1402612730"/>
    <b v="0"/>
    <n v="1"/>
    <b v="0"/>
    <x v="13"/>
    <n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37620400"/>
    <d v="2015-07-23T03:00:00"/>
    <d v="2014-11-01T21:59:21"/>
    <n v="1414879161"/>
    <b v="0"/>
    <n v="10"/>
    <b v="0"/>
    <x v="13"/>
    <n v="5"/>
  </r>
  <r>
    <n v="919"/>
    <s v="Jazz CD:  Out of The Blue"/>
    <s v="Cool jazz with a New Orleans flavor."/>
    <n v="20000"/>
    <n v="100"/>
    <x v="2"/>
    <x v="0"/>
    <s v="USD"/>
    <n v="1437620400"/>
    <d v="2015-07-23T03:00:00"/>
    <d v="2012-11-14T15:24:05"/>
    <n v="1352906645"/>
    <b v="0"/>
    <n v="1"/>
    <b v="0"/>
    <x v="13"/>
    <n v="1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437620400"/>
    <d v="2015-07-23T03:00:00"/>
    <d v="2013-10-15T16:07:02"/>
    <n v="1381853222"/>
    <b v="0"/>
    <n v="0"/>
    <b v="0"/>
    <x v="13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437620400"/>
    <d v="2015-07-23T03:00:00"/>
    <d v="2011-10-31T04:06:16"/>
    <n v="1320033976"/>
    <b v="0"/>
    <n v="20"/>
    <b v="0"/>
    <x v="13"/>
    <n v="3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37620400"/>
    <d v="2015-07-23T03:00:00"/>
    <d v="2014-08-27T12:43:13"/>
    <n v="1409143393"/>
    <b v="0"/>
    <n v="30"/>
    <b v="0"/>
    <x v="13"/>
    <n v="2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37620400"/>
    <d v="2015-07-23T03:00:00"/>
    <d v="2014-10-22T23:02:03"/>
    <n v="1414018923"/>
    <b v="0"/>
    <n v="6"/>
    <b v="0"/>
    <x v="13"/>
    <n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437620400"/>
    <d v="2015-07-23T03:00:00"/>
    <d v="2013-01-14T22:37:49"/>
    <n v="1358203069"/>
    <b v="0"/>
    <n v="15"/>
    <b v="0"/>
    <x v="13"/>
    <n v="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437620400"/>
    <d v="2015-07-23T03:00:00"/>
    <d v="2013-10-28T21:08:31"/>
    <n v="1382994511"/>
    <b v="0"/>
    <n v="5"/>
    <b v="0"/>
    <x v="13"/>
    <n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437620400"/>
    <d v="2015-07-23T03:00:00"/>
    <d v="2010-06-09T00:28:50"/>
    <n v="1276043330"/>
    <b v="0"/>
    <n v="0"/>
    <b v="0"/>
    <x v="13"/>
    <n v="0"/>
  </r>
  <r>
    <n v="927"/>
    <s v="JETRO DA SILVA FUNK PROJECT"/>
    <s v="Studio CD/DVD Solo project of Pianist &amp; Keyboardist Jetro da Silva"/>
    <n v="20000"/>
    <n v="0"/>
    <x v="2"/>
    <x v="0"/>
    <s v="USD"/>
    <n v="1437620400"/>
    <d v="2015-07-23T03:00:00"/>
    <d v="2012-04-14T19:44:55"/>
    <n v="1334432695"/>
    <b v="0"/>
    <n v="0"/>
    <b v="0"/>
    <x v="13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437620400"/>
    <d v="2015-07-23T03:00:00"/>
    <d v="2012-09-28T20:41:53"/>
    <n v="1348864913"/>
    <b v="0"/>
    <n v="28"/>
    <b v="0"/>
    <x v="13"/>
    <n v="11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437620400"/>
    <d v="2015-07-23T03:00:00"/>
    <d v="2012-03-10T05:42:49"/>
    <n v="1331358169"/>
    <b v="0"/>
    <n v="0"/>
    <b v="0"/>
    <x v="13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437620400"/>
    <d v="2015-07-23T03:00:00"/>
    <d v="2010-05-14T21:58:26"/>
    <n v="1273874306"/>
    <b v="0"/>
    <n v="5"/>
    <b v="0"/>
    <x v="13"/>
    <n v="3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437620400"/>
    <d v="2015-07-23T03:00:00"/>
    <d v="2014-02-10T08:38:22"/>
    <n v="1392021502"/>
    <b v="0"/>
    <n v="7"/>
    <b v="0"/>
    <x v="13"/>
    <n v="7"/>
  </r>
  <r>
    <n v="932"/>
    <s v="Mandy Harvey Christmas Album"/>
    <s v="Help me to create my 3rd album, a Christmas CD with 16 Holiday/Original favorites!"/>
    <n v="9500"/>
    <n v="1381"/>
    <x v="2"/>
    <x v="0"/>
    <s v="USD"/>
    <n v="1437620400"/>
    <d v="2015-07-23T03:00:00"/>
    <d v="2013-02-05T23:15:45"/>
    <n v="1360106145"/>
    <b v="0"/>
    <n v="30"/>
    <b v="0"/>
    <x v="13"/>
    <n v="1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437620400"/>
    <d v="2015-07-23T03:00:00"/>
    <d v="2014-03-13T04:03:29"/>
    <n v="1394683409"/>
    <b v="0"/>
    <n v="2"/>
    <b v="0"/>
    <x v="13"/>
    <n v="6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437620400"/>
    <d v="2015-07-23T03:00:00"/>
    <d v="2014-04-04T17:41:24"/>
    <n v="1396633284"/>
    <b v="0"/>
    <n v="30"/>
    <b v="0"/>
    <x v="13"/>
    <n v="3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37620400"/>
    <d v="2015-07-23T03:00:00"/>
    <d v="2015-12-30T08:00:29"/>
    <n v="1451462429"/>
    <b v="0"/>
    <n v="2"/>
    <b v="0"/>
    <x v="13"/>
    <n v="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437620400"/>
    <d v="2015-07-23T03:00:00"/>
    <d v="2011-12-06T00:34:49"/>
    <n v="1323131689"/>
    <b v="0"/>
    <n v="0"/>
    <b v="0"/>
    <x v="13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437620400"/>
    <d v="2015-07-23T03:00:00"/>
    <d v="2013-10-04T19:09:17"/>
    <n v="1380913757"/>
    <b v="0"/>
    <n v="2"/>
    <b v="0"/>
    <x v="13"/>
    <n v="1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437620400"/>
    <d v="2015-07-23T03:00:00"/>
    <d v="2012-08-03T11:30:48"/>
    <n v="1343993448"/>
    <b v="0"/>
    <n v="1"/>
    <b v="0"/>
    <x v="13"/>
    <n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437620400"/>
    <d v="2015-07-23T03:00:00"/>
    <d v="2013-05-22T18:18:58"/>
    <n v="1369246738"/>
    <b v="0"/>
    <n v="2"/>
    <b v="0"/>
    <x v="13"/>
    <n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7620400"/>
    <d v="2015-07-23T03:00:00"/>
    <d v="2015-06-27T00:12:06"/>
    <n v="1435363926"/>
    <b v="0"/>
    <n v="14"/>
    <b v="0"/>
    <x v="8"/>
    <n v="1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37620400"/>
    <d v="2015-07-23T03:00:00"/>
    <d v="2017-01-11T02:19:05"/>
    <n v="1484101145"/>
    <b v="0"/>
    <n v="31"/>
    <b v="0"/>
    <x v="8"/>
    <n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37620400"/>
    <d v="2015-07-23T03:00:00"/>
    <d v="2016-01-13T20:14:20"/>
    <n v="1452716060"/>
    <b v="0"/>
    <n v="16"/>
    <b v="0"/>
    <x v="8"/>
    <n v="9"/>
  </r>
  <r>
    <n v="943"/>
    <s v="SleepMode"/>
    <s v="A mask for home or travel that will give you the best, undisturbed sleep of your life."/>
    <n v="3000"/>
    <n v="289"/>
    <x v="2"/>
    <x v="0"/>
    <s v="USD"/>
    <n v="1437620400"/>
    <d v="2015-07-23T03:00:00"/>
    <d v="2016-10-30T16:01:45"/>
    <n v="1477843305"/>
    <b v="0"/>
    <n v="12"/>
    <b v="0"/>
    <x v="8"/>
    <n v="1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37620400"/>
    <d v="2015-07-23T03:00:00"/>
    <d v="2016-03-15T14:00:50"/>
    <n v="1458050450"/>
    <b v="0"/>
    <n v="96"/>
    <b v="0"/>
    <x v="8"/>
    <n v="13"/>
  </r>
  <r>
    <n v="945"/>
    <s v="CT BAND"/>
    <s v="Make your watch Smart ! CT Band is an ultra-thin, high-tech smart watch-strap awarded twice at CES 2017 las vegas"/>
    <n v="100000"/>
    <n v="2484"/>
    <x v="2"/>
    <x v="6"/>
    <s v="EUR"/>
    <n v="1437620400"/>
    <d v="2015-07-23T03:00:00"/>
    <d v="2016-12-28T20:57:06"/>
    <n v="1482958626"/>
    <b v="0"/>
    <n v="16"/>
    <b v="0"/>
    <x v="8"/>
    <n v="2"/>
  </r>
  <r>
    <n v="946"/>
    <s v="OmniTrade Apron"/>
    <s v="Soft edged-Hard working. The perfect wearable organization for the home and professional shop."/>
    <n v="15000"/>
    <n v="286"/>
    <x v="2"/>
    <x v="0"/>
    <s v="USD"/>
    <n v="1437620400"/>
    <d v="2015-07-23T03:00:00"/>
    <d v="2016-08-10T18:00:48"/>
    <n v="1470852048"/>
    <b v="0"/>
    <n v="5"/>
    <b v="0"/>
    <x v="8"/>
    <n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37620400"/>
    <d v="2015-07-23T03:00:00"/>
    <d v="2016-05-01T18:45:06"/>
    <n v="1462128306"/>
    <b v="0"/>
    <n v="0"/>
    <b v="0"/>
    <x v="8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37620400"/>
    <d v="2015-07-23T03:00:00"/>
    <d v="2016-02-11T19:52:44"/>
    <n v="1455220364"/>
    <b v="0"/>
    <n v="8"/>
    <b v="0"/>
    <x v="8"/>
    <n v="1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37620400"/>
    <d v="2015-07-23T03:00:00"/>
    <d v="2015-12-23T01:02:56"/>
    <n v="1450832576"/>
    <b v="0"/>
    <n v="7"/>
    <b v="0"/>
    <x v="8"/>
    <n v="1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37620400"/>
    <d v="2015-07-23T03:00:00"/>
    <d v="2015-12-18T18:01:01"/>
    <n v="1450461661"/>
    <b v="0"/>
    <n v="24"/>
    <b v="0"/>
    <x v="8"/>
    <n v="28"/>
  </r>
  <r>
    <n v="951"/>
    <s v="Smart Harness"/>
    <s v="Revolutionizing the way we walk our dogs!"/>
    <n v="50000"/>
    <n v="19195"/>
    <x v="2"/>
    <x v="0"/>
    <s v="USD"/>
    <n v="1437620400"/>
    <d v="2015-07-23T03:00:00"/>
    <d v="2016-04-20T15:41:12"/>
    <n v="1461166872"/>
    <b v="0"/>
    <n v="121"/>
    <b v="0"/>
    <x v="8"/>
    <n v="38"/>
  </r>
  <r>
    <n v="952"/>
    <s v="Audionoggin - Join the Earvolution"/>
    <s v="Audionoggin: Wireless personal surround sound for the athlete in everyone."/>
    <n v="49000"/>
    <n v="19572"/>
    <x v="2"/>
    <x v="0"/>
    <s v="USD"/>
    <n v="1437620400"/>
    <d v="2015-07-23T03:00:00"/>
    <d v="2016-10-19T14:43:32"/>
    <n v="1476888212"/>
    <b v="0"/>
    <n v="196"/>
    <b v="0"/>
    <x v="8"/>
    <n v="4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37620400"/>
    <d v="2015-07-23T03:00:00"/>
    <d v="2014-12-26T03:56:39"/>
    <n v="1419566199"/>
    <b v="0"/>
    <n v="5"/>
    <b v="0"/>
    <x v="8"/>
    <n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37620400"/>
    <d v="2015-07-23T03:00:00"/>
    <d v="2015-07-09T20:00:39"/>
    <n v="1436472039"/>
    <b v="0"/>
    <n v="73"/>
    <b v="0"/>
    <x v="8"/>
    <n v="4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37620400"/>
    <d v="2015-07-23T03:00:00"/>
    <d v="2016-08-04T07:05:00"/>
    <n v="1470294300"/>
    <b v="0"/>
    <n v="93"/>
    <b v="0"/>
    <x v="8"/>
    <n v="6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7620400"/>
    <d v="2015-07-23T03:00:00"/>
    <d v="2015-02-25T21:55:59"/>
    <n v="1424901359"/>
    <b v="0"/>
    <n v="17"/>
    <b v="0"/>
    <x v="8"/>
    <n v="2"/>
  </r>
  <r>
    <n v="957"/>
    <s v="DUALBAND, the Leather NFC Smart Watch Band"/>
    <s v="A Leather Smart watch Band, that NEVER needs to be charged for only $37!"/>
    <n v="12000"/>
    <n v="233"/>
    <x v="2"/>
    <x v="0"/>
    <s v="USD"/>
    <n v="1437620400"/>
    <d v="2015-07-23T03:00:00"/>
    <d v="2016-10-17T13:15:33"/>
    <n v="1476710133"/>
    <b v="0"/>
    <n v="7"/>
    <b v="0"/>
    <x v="8"/>
    <n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37620400"/>
    <d v="2015-07-23T03:00:00"/>
    <d v="2015-03-19T19:16:03"/>
    <n v="1426792563"/>
    <b v="0"/>
    <n v="17"/>
    <b v="0"/>
    <x v="8"/>
    <n v="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37620400"/>
    <d v="2015-07-23T03:00:00"/>
    <d v="2014-12-20T04:11:05"/>
    <n v="1419048665"/>
    <b v="0"/>
    <n v="171"/>
    <b v="0"/>
    <x v="8"/>
    <n v="3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37620400"/>
    <d v="2015-07-23T03:00:00"/>
    <d v="2017-01-31T15:02:35"/>
    <n v="1485874955"/>
    <b v="0"/>
    <n v="188"/>
    <b v="0"/>
    <x v="8"/>
    <n v="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37620400"/>
    <d v="2015-07-23T03:00:00"/>
    <d v="2017-01-05T16:38:55"/>
    <n v="1483634335"/>
    <b v="0"/>
    <n v="110"/>
    <b v="0"/>
    <x v="8"/>
    <n v="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37620400"/>
    <d v="2015-07-23T03:00:00"/>
    <d v="2016-01-04T17:05:53"/>
    <n v="1451927153"/>
    <b v="0"/>
    <n v="37"/>
    <b v="0"/>
    <x v="8"/>
    <n v="28"/>
  </r>
  <r>
    <n v="963"/>
    <s v="The Ultimate Learning Center"/>
    <s v="WE are molding an educated, motivated, non violent GENERATION!"/>
    <n v="35000"/>
    <n v="377"/>
    <x v="2"/>
    <x v="0"/>
    <s v="USD"/>
    <n v="1437620400"/>
    <d v="2015-07-23T03:00:00"/>
    <d v="2016-09-12T15:15:19"/>
    <n v="1473693319"/>
    <b v="0"/>
    <n v="9"/>
    <b v="0"/>
    <x v="8"/>
    <n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37620400"/>
    <d v="2015-07-23T03:00:00"/>
    <d v="2015-07-23T15:05:19"/>
    <n v="1437663919"/>
    <b v="0"/>
    <n v="29"/>
    <b v="0"/>
    <x v="8"/>
    <n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37620400"/>
    <d v="2015-07-23T03:00:00"/>
    <d v="2016-09-24T00:24:06"/>
    <n v="1474676646"/>
    <b v="0"/>
    <n v="6"/>
    <b v="0"/>
    <x v="8"/>
    <n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37620400"/>
    <d v="2015-07-23T03:00:00"/>
    <d v="2016-09-06T15:15:32"/>
    <n v="1473174932"/>
    <b v="0"/>
    <n v="30"/>
    <b v="0"/>
    <x v="8"/>
    <n v="15"/>
  </r>
  <r>
    <n v="967"/>
    <s v="Better Beanie"/>
    <s v="Better Beanie is the new therapeutic wearable designed to assist you while keeping your hands free."/>
    <n v="20000"/>
    <n v="3562"/>
    <x v="2"/>
    <x v="0"/>
    <s v="USD"/>
    <n v="1437620400"/>
    <d v="2015-07-23T03:00:00"/>
    <d v="2016-02-22T06:06:14"/>
    <n v="1456121174"/>
    <b v="0"/>
    <n v="81"/>
    <b v="0"/>
    <x v="8"/>
    <n v="1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37620400"/>
    <d v="2015-07-23T03:00:00"/>
    <d v="2014-07-16T20:20:34"/>
    <n v="1405542034"/>
    <b v="0"/>
    <n v="4"/>
    <b v="0"/>
    <x v="8"/>
    <n v="1"/>
  </r>
  <r>
    <n v="969"/>
    <s v="Make 100 | Geek &amp; Chic: Smart Safety Jewelry."/>
    <s v="Geek &amp; Chic Smart Jewelry Collection, Wearables Meet Style!"/>
    <n v="30000"/>
    <n v="14000"/>
    <x v="2"/>
    <x v="14"/>
    <s v="MXN"/>
    <n v="1437620400"/>
    <d v="2015-07-23T03:00:00"/>
    <d v="2017-01-07T07:16:47"/>
    <n v="1483773407"/>
    <b v="0"/>
    <n v="11"/>
    <b v="0"/>
    <x v="8"/>
    <n v="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37620400"/>
    <d v="2015-07-23T03:00:00"/>
    <d v="2016-12-17T05:17:33"/>
    <n v="1481951853"/>
    <b v="0"/>
    <n v="14"/>
    <b v="0"/>
    <x v="8"/>
    <n v="4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7620400"/>
    <d v="2015-07-23T03:00:00"/>
    <d v="2015-04-17T17:01:00"/>
    <n v="1429290060"/>
    <b v="0"/>
    <n v="5"/>
    <b v="0"/>
    <x v="8"/>
    <n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37620400"/>
    <d v="2015-07-23T03:00:00"/>
    <d v="2014-08-05T20:46:38"/>
    <n v="1407271598"/>
    <b v="0"/>
    <n v="45"/>
    <b v="0"/>
    <x v="8"/>
    <n v="3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37620400"/>
    <d v="2015-07-23T03:00:00"/>
    <d v="2015-09-10T00:21:33"/>
    <n v="1441844493"/>
    <b v="0"/>
    <n v="8"/>
    <b v="0"/>
    <x v="8"/>
    <n v="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37620400"/>
    <d v="2015-07-23T03:00:00"/>
    <d v="2016-02-24T17:59:16"/>
    <n v="1456336756"/>
    <b v="0"/>
    <n v="3"/>
    <b v="0"/>
    <x v="8"/>
    <n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37620400"/>
    <d v="2015-07-23T03:00:00"/>
    <d v="2016-04-29T16:43:05"/>
    <n v="1461948185"/>
    <b v="0"/>
    <n v="24"/>
    <b v="0"/>
    <x v="8"/>
    <n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7620400"/>
    <d v="2015-07-23T03:00:00"/>
    <d v="2015-06-30T01:24:57"/>
    <n v="1435627497"/>
    <b v="0"/>
    <n v="18"/>
    <b v="0"/>
    <x v="8"/>
    <n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37620400"/>
    <d v="2015-07-23T03:00:00"/>
    <d v="2016-01-22T22:36:37"/>
    <n v="1453502197"/>
    <b v="0"/>
    <n v="12"/>
    <b v="0"/>
    <x v="8"/>
    <n v="34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37620400"/>
    <d v="2015-07-23T03:00:00"/>
    <d v="2016-01-26T07:25:01"/>
    <n v="1453793101"/>
    <b v="0"/>
    <n v="123"/>
    <b v="0"/>
    <x v="8"/>
    <n v="5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37620400"/>
    <d v="2015-07-23T03:00:00"/>
    <d v="2016-05-16T10:00:28"/>
    <n v="1463392828"/>
    <b v="0"/>
    <n v="96"/>
    <b v="0"/>
    <x v="8"/>
    <n v="8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37620400"/>
    <d v="2015-07-23T03:00:00"/>
    <d v="2014-10-16T21:42:02"/>
    <n v="1413495722"/>
    <b v="0"/>
    <n v="31"/>
    <b v="0"/>
    <x v="8"/>
    <n v="1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37620400"/>
    <d v="2015-07-23T03:00:00"/>
    <d v="2014-07-10T22:43:42"/>
    <n v="1405032222"/>
    <b v="0"/>
    <n v="4"/>
    <b v="0"/>
    <x v="8"/>
    <n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37620400"/>
    <d v="2015-07-23T03:00:00"/>
    <d v="2016-09-02T18:04:46"/>
    <n v="1472839486"/>
    <b v="0"/>
    <n v="3"/>
    <b v="0"/>
    <x v="8"/>
    <n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37620400"/>
    <d v="2015-07-23T03:00:00"/>
    <d v="2016-07-23T16:01:25"/>
    <n v="1469289685"/>
    <b v="0"/>
    <n v="179"/>
    <b v="0"/>
    <x v="8"/>
    <n v="3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37620400"/>
    <d v="2015-07-23T03:00:00"/>
    <d v="2015-02-26T02:46:48"/>
    <n v="1424918808"/>
    <b v="0"/>
    <n v="3"/>
    <b v="0"/>
    <x v="8"/>
    <n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37620400"/>
    <d v="2015-07-23T03:00:00"/>
    <d v="2015-12-01T23:13:30"/>
    <n v="1449011610"/>
    <b v="0"/>
    <n v="23"/>
    <b v="0"/>
    <x v="8"/>
    <n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37620400"/>
    <d v="2015-07-23T03:00:00"/>
    <d v="2015-11-16T18:25:00"/>
    <n v="1447698300"/>
    <b v="0"/>
    <n v="23"/>
    <b v="0"/>
    <x v="8"/>
    <n v="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37620400"/>
    <d v="2015-07-23T03:00:00"/>
    <d v="2014-05-14T07:04:10"/>
    <n v="1400051050"/>
    <b v="0"/>
    <n v="41"/>
    <b v="0"/>
    <x v="8"/>
    <n v="1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37620400"/>
    <d v="2015-07-23T03:00:00"/>
    <d v="2016-09-01T08:33:45"/>
    <n v="1472718825"/>
    <b v="0"/>
    <n v="0"/>
    <b v="0"/>
    <x v="8"/>
    <n v="0"/>
  </r>
  <r>
    <n v="989"/>
    <s v="Power Rope"/>
    <s v="The most useful phone charger you will ever buy"/>
    <n v="10000"/>
    <n v="1677"/>
    <x v="2"/>
    <x v="0"/>
    <s v="USD"/>
    <n v="1437620400"/>
    <d v="2015-07-23T03:00:00"/>
    <d v="2016-08-29T22:24:55"/>
    <n v="1472509495"/>
    <b v="0"/>
    <n v="32"/>
    <b v="0"/>
    <x v="8"/>
    <n v="1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37620400"/>
    <d v="2015-07-23T03:00:00"/>
    <d v="2014-08-04T18:49:24"/>
    <n v="1407178164"/>
    <b v="0"/>
    <n v="2"/>
    <b v="0"/>
    <x v="8"/>
    <n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37620400"/>
    <d v="2015-07-23T03:00:00"/>
    <d v="2016-06-17T18:09:48"/>
    <n v="1466186988"/>
    <b v="0"/>
    <n v="7"/>
    <b v="0"/>
    <x v="8"/>
    <n v="4"/>
  </r>
  <r>
    <n v="992"/>
    <s v="WairConditioning"/>
    <s v="The HOTTEST and COOLEST thing yet! WairConditioning... an entirely new level of comfortability!"/>
    <n v="100000"/>
    <n v="467"/>
    <x v="2"/>
    <x v="0"/>
    <s v="USD"/>
    <n v="1437620400"/>
    <d v="2015-07-23T03:00:00"/>
    <d v="2016-03-08T22:11:59"/>
    <n v="1457475119"/>
    <b v="0"/>
    <n v="4"/>
    <b v="0"/>
    <x v="8"/>
    <n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37620400"/>
    <d v="2015-07-23T03:00:00"/>
    <d v="2016-10-09T23:09:28"/>
    <n v="1476054568"/>
    <b v="0"/>
    <n v="196"/>
    <b v="0"/>
    <x v="8"/>
    <n v="2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37620400"/>
    <d v="2015-07-23T03:00:00"/>
    <d v="2014-10-09T06:18:50"/>
    <n v="1412835530"/>
    <b v="0"/>
    <n v="11"/>
    <b v="0"/>
    <x v="8"/>
    <n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37620400"/>
    <d v="2015-07-23T03:00:00"/>
    <d v="2014-11-04T22:34:40"/>
    <n v="1415140480"/>
    <b v="0"/>
    <n v="9"/>
    <b v="0"/>
    <x v="8"/>
    <n v="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37620400"/>
    <d v="2015-07-23T03:00:00"/>
    <d v="2014-06-27T20:47:40"/>
    <n v="1403902060"/>
    <b v="0"/>
    <n v="5"/>
    <b v="0"/>
    <x v="8"/>
    <n v="2"/>
  </r>
  <r>
    <n v="997"/>
    <s v="iPhanny"/>
    <s v="The iPhanny keeps your iPhone 6 safe from bending in those dangerous pants pockets."/>
    <n v="5000"/>
    <n v="65"/>
    <x v="2"/>
    <x v="0"/>
    <s v="USD"/>
    <n v="1437620400"/>
    <d v="2015-07-23T03:00:00"/>
    <d v="2014-10-29T02:28:17"/>
    <n v="1414549697"/>
    <b v="0"/>
    <n v="8"/>
    <b v="0"/>
    <x v="8"/>
    <n v="1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37620400"/>
    <d v="2015-07-23T03:00:00"/>
    <d v="2015-10-05T04:03:21"/>
    <n v="1444017801"/>
    <b v="0"/>
    <n v="229"/>
    <b v="0"/>
    <x v="8"/>
    <n v="5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37620400"/>
    <d v="2015-07-23T03:00:00"/>
    <d v="2014-10-14T07:11:30"/>
    <n v="1413270690"/>
    <b v="0"/>
    <n v="40"/>
    <b v="0"/>
    <x v="8"/>
    <n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37620400"/>
    <d v="2015-07-23T03:00:00"/>
    <d v="2017-01-14T01:26:00"/>
    <n v="1484357160"/>
    <b v="0"/>
    <n v="6"/>
    <b v="0"/>
    <x v="8"/>
    <n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37620400"/>
    <d v="2015-07-23T03:00:00"/>
    <d v="2016-12-16T17:16:53"/>
    <n v="1481908613"/>
    <b v="0"/>
    <n v="4"/>
    <b v="0"/>
    <x v="8"/>
    <n v="10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37620400"/>
    <d v="2015-07-23T03:00:00"/>
    <d v="2015-11-17T16:25:14"/>
    <n v="1447777514"/>
    <b v="0"/>
    <n v="22"/>
    <b v="0"/>
    <x v="8"/>
    <n v="3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37620400"/>
    <d v="2015-07-23T03:00:00"/>
    <d v="2017-02-14T17:01:01"/>
    <n v="1487091661"/>
    <b v="0"/>
    <n v="15"/>
    <b v="0"/>
    <x v="8"/>
    <n v="1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37620400"/>
    <d v="2015-07-23T03:00:00"/>
    <d v="2016-01-19T17:00:27"/>
    <n v="1453222827"/>
    <b v="0"/>
    <n v="95"/>
    <b v="0"/>
    <x v="8"/>
    <n v="8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37620400"/>
    <d v="2015-07-23T03:00:00"/>
    <d v="2015-09-29T14:59:43"/>
    <n v="1443538783"/>
    <b v="0"/>
    <n v="161"/>
    <b v="0"/>
    <x v="8"/>
    <n v="7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37620400"/>
    <d v="2015-07-23T03:00:00"/>
    <d v="2014-12-04T00:57:52"/>
    <n v="1417654672"/>
    <b v="0"/>
    <n v="8"/>
    <b v="0"/>
    <x v="8"/>
    <n v="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37620400"/>
    <d v="2015-07-23T03:00:00"/>
    <d v="2016-11-02T14:00:23"/>
    <n v="1478095223"/>
    <b v="0"/>
    <n v="76"/>
    <b v="0"/>
    <x v="8"/>
    <n v="4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37620400"/>
    <d v="2015-07-23T03:00:00"/>
    <d v="2016-11-28T19:25:15"/>
    <n v="1480361115"/>
    <b v="0"/>
    <n v="1"/>
    <b v="0"/>
    <x v="8"/>
    <n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37620400"/>
    <d v="2015-07-23T03:00:00"/>
    <d v="2016-05-20T14:30:46"/>
    <n v="1463754646"/>
    <b v="0"/>
    <n v="101"/>
    <b v="0"/>
    <x v="8"/>
    <n v="1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37620400"/>
    <d v="2015-07-23T03:00:00"/>
    <d v="2016-07-10T19:54:22"/>
    <n v="1468180462"/>
    <b v="0"/>
    <n v="4"/>
    <b v="0"/>
    <x v="8"/>
    <n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37620400"/>
    <d v="2015-07-23T03:00:00"/>
    <d v="2014-11-03T21:33:15"/>
    <n v="1415050395"/>
    <b v="0"/>
    <n v="1"/>
    <b v="0"/>
    <x v="8"/>
    <n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37620400"/>
    <d v="2015-07-23T03:00:00"/>
    <d v="2016-12-10T10:34:12"/>
    <n v="1481366052"/>
    <b v="0"/>
    <n v="775"/>
    <b v="0"/>
    <x v="8"/>
    <n v="2153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37620400"/>
    <d v="2015-07-23T03:00:00"/>
    <d v="2015-12-01T20:00:56"/>
    <n v="1449000056"/>
    <b v="0"/>
    <n v="90"/>
    <b v="0"/>
    <x v="8"/>
    <n v="35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37620400"/>
    <d v="2015-07-23T03:00:00"/>
    <d v="2014-11-12T00:03:35"/>
    <n v="1415750615"/>
    <b v="0"/>
    <n v="16"/>
    <b v="0"/>
    <x v="8"/>
    <n v="31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37620400"/>
    <d v="2015-07-23T03:00:00"/>
    <d v="2015-10-26T21:04:55"/>
    <n v="1445893495"/>
    <b v="0"/>
    <n v="6"/>
    <b v="0"/>
    <x v="8"/>
    <n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37620400"/>
    <d v="2015-07-23T03:00:00"/>
    <d v="2016-02-22T02:34:16"/>
    <n v="1456108456"/>
    <b v="0"/>
    <n v="38"/>
    <b v="0"/>
    <x v="8"/>
    <n v="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37620400"/>
    <d v="2015-07-23T03:00:00"/>
    <d v="2015-10-12T16:12:15"/>
    <n v="1444666335"/>
    <b v="0"/>
    <n v="355"/>
    <b v="0"/>
    <x v="8"/>
    <n v="2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37620400"/>
    <d v="2015-07-23T03:00:00"/>
    <d v="2016-06-14T11:48:53"/>
    <n v="1465904933"/>
    <b v="0"/>
    <n v="7"/>
    <b v="0"/>
    <x v="8"/>
    <n v="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37620400"/>
    <d v="2015-07-23T03:00:00"/>
    <d v="2015-01-05T23:22:29"/>
    <n v="1420500149"/>
    <b v="0"/>
    <n v="400"/>
    <b v="0"/>
    <x v="8"/>
    <n v="4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7620400"/>
    <d v="2015-07-23T03:00:00"/>
    <d v="2015-05-03T01:40:09"/>
    <n v="1430617209"/>
    <b v="0"/>
    <n v="30"/>
    <b v="1"/>
    <x v="15"/>
    <n v="206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37620400"/>
    <d v="2015-07-23T03:00:00"/>
    <d v="2015-09-24T06:02:51"/>
    <n v="1443074571"/>
    <b v="1"/>
    <n v="478"/>
    <b v="1"/>
    <x v="15"/>
    <n v="352"/>
  </r>
  <r>
    <n v="1022"/>
    <s v="Sammy Bananas - Bootlegs Vol. 2!!"/>
    <s v="Help get four new bootlegs onto vinyl in the second installment of my series!"/>
    <n v="2000"/>
    <n v="2298"/>
    <x v="0"/>
    <x v="0"/>
    <s v="USD"/>
    <n v="1437620400"/>
    <d v="2015-07-23T03:00:00"/>
    <d v="2015-04-17T15:31:17"/>
    <n v="1429284677"/>
    <b v="1"/>
    <n v="74"/>
    <b v="1"/>
    <x v="15"/>
    <n v="1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7620400"/>
    <d v="2015-07-23T03:00:00"/>
    <d v="2015-05-21T22:04:21"/>
    <n v="1432245861"/>
    <b v="0"/>
    <n v="131"/>
    <b v="1"/>
    <x v="15"/>
    <n v="23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37620400"/>
    <d v="2015-07-23T03:00:00"/>
    <d v="2016-01-01T13:56:03"/>
    <n v="1451656563"/>
    <b v="1"/>
    <n v="61"/>
    <b v="1"/>
    <x v="15"/>
    <n v="119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37620400"/>
    <d v="2015-07-23T03:00:00"/>
    <d v="2015-02-14T20:00:37"/>
    <n v="1423944037"/>
    <b v="1"/>
    <n v="1071"/>
    <b v="1"/>
    <x v="15"/>
    <n v="11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37620400"/>
    <d v="2015-07-23T03:00:00"/>
    <d v="2016-02-26T09:46:56"/>
    <n v="1456480016"/>
    <b v="1"/>
    <n v="122"/>
    <b v="1"/>
    <x v="15"/>
    <n v="1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37620400"/>
    <d v="2015-07-23T03:00:00"/>
    <d v="2014-09-23T00:49:07"/>
    <n v="1411433347"/>
    <b v="1"/>
    <n v="111"/>
    <b v="1"/>
    <x v="15"/>
    <n v="10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37620400"/>
    <d v="2015-07-23T03:00:00"/>
    <d v="2017-01-20T15:03:25"/>
    <n v="1484924605"/>
    <b v="1"/>
    <n v="255"/>
    <b v="1"/>
    <x v="15"/>
    <n v="117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37620400"/>
    <d v="2015-07-23T03:00:00"/>
    <d v="2015-02-09T17:05:07"/>
    <n v="1423501507"/>
    <b v="0"/>
    <n v="141"/>
    <b v="1"/>
    <x v="15"/>
    <n v="112"/>
  </r>
  <r>
    <n v="1030"/>
    <s v="The Gothsicles - I FEEL SICLE"/>
    <s v="Help fund the latest Gothsicles mega-album, I FEEL SICLE!"/>
    <n v="2000"/>
    <n v="6842"/>
    <x v="0"/>
    <x v="0"/>
    <s v="USD"/>
    <n v="1437620400"/>
    <d v="2015-07-23T03:00:00"/>
    <d v="2016-08-29T11:35:49"/>
    <n v="1472470549"/>
    <b v="0"/>
    <n v="159"/>
    <b v="1"/>
    <x v="15"/>
    <n v="34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37620400"/>
    <d v="2015-07-23T03:00:00"/>
    <d v="2015-11-16T18:20:10"/>
    <n v="1447698010"/>
    <b v="0"/>
    <n v="99"/>
    <b v="1"/>
    <x v="15"/>
    <n v="107"/>
  </r>
  <r>
    <n v="1032"/>
    <s v="Phantom Ship / Coastal (Album Preorder)"/>
    <s v="Ideal for living rooms and open spaces."/>
    <n v="5400"/>
    <n v="5858.84"/>
    <x v="0"/>
    <x v="0"/>
    <s v="USD"/>
    <n v="1437620400"/>
    <d v="2015-07-23T03:00:00"/>
    <d v="2016-05-24T16:00:25"/>
    <n v="1464105625"/>
    <b v="0"/>
    <n v="96"/>
    <b v="1"/>
    <x v="15"/>
    <n v="10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37620400"/>
    <d v="2015-07-23T03:00:00"/>
    <d v="2016-11-14T17:34:40"/>
    <n v="1479144880"/>
    <b v="0"/>
    <n v="27"/>
    <b v="1"/>
    <x v="15"/>
    <n v="1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37620400"/>
    <d v="2015-07-23T03:00:00"/>
    <d v="2016-07-04T04:00:04"/>
    <n v="1467604804"/>
    <b v="0"/>
    <n v="166"/>
    <b v="1"/>
    <x v="15"/>
    <n v="13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37620400"/>
    <d v="2015-07-23T03:00:00"/>
    <d v="2015-01-12T15:23:40"/>
    <n v="1421076220"/>
    <b v="0"/>
    <n v="76"/>
    <b v="1"/>
    <x v="15"/>
    <n v="108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437620400"/>
    <d v="2015-07-23T03:00:00"/>
    <d v="2012-12-06T10:46:30"/>
    <n v="1354790790"/>
    <b v="0"/>
    <n v="211"/>
    <b v="1"/>
    <x v="15"/>
    <n v="1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7620400"/>
    <d v="2015-07-23T03:00:00"/>
    <d v="2015-04-25T19:44:22"/>
    <n v="1429991062"/>
    <b v="0"/>
    <n v="21"/>
    <b v="1"/>
    <x v="15"/>
    <n v="10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37620400"/>
    <d v="2015-07-23T03:00:00"/>
    <d v="2016-02-18T05:33:43"/>
    <n v="1455773623"/>
    <b v="0"/>
    <n v="61"/>
    <b v="1"/>
    <x v="15"/>
    <n v="14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37620400"/>
    <d v="2015-07-23T03:00:00"/>
    <d v="2016-11-18T02:37:26"/>
    <n v="1479436646"/>
    <b v="0"/>
    <n v="30"/>
    <b v="1"/>
    <x v="15"/>
    <n v="1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37620400"/>
    <d v="2015-07-23T03:00:00"/>
    <d v="2016-07-28T17:00:09"/>
    <n v="1469725209"/>
    <b v="0"/>
    <n v="1"/>
    <b v="0"/>
    <x v="16"/>
    <n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37620400"/>
    <d v="2015-07-23T03:00:00"/>
    <d v="2014-07-11T01:26:32"/>
    <n v="1405041992"/>
    <b v="0"/>
    <n v="0"/>
    <b v="0"/>
    <x v="16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37620400"/>
    <d v="2015-07-23T03:00:00"/>
    <d v="2014-07-31T16:42:28"/>
    <n v="1406824948"/>
    <b v="0"/>
    <n v="1"/>
    <b v="0"/>
    <x v="16"/>
    <n v="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7620400"/>
    <d v="2015-07-23T03:00:00"/>
    <d v="2015-04-20T06:04:15"/>
    <n v="1429509855"/>
    <b v="0"/>
    <n v="292"/>
    <b v="0"/>
    <x v="16"/>
    <n v="9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37620400"/>
    <d v="2015-07-23T03:00:00"/>
    <d v="2015-01-07T22:13:21"/>
    <n v="1420668801"/>
    <b v="0"/>
    <n v="2"/>
    <b v="0"/>
    <x v="16"/>
    <n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37620400"/>
    <d v="2015-07-23T03:00:00"/>
    <d v="2014-07-24T20:59:10"/>
    <n v="1406235550"/>
    <b v="0"/>
    <n v="8"/>
    <b v="0"/>
    <x v="16"/>
    <n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37620400"/>
    <d v="2015-07-23T03:00:00"/>
    <d v="2015-11-11T20:26:00"/>
    <n v="1447273560"/>
    <b v="0"/>
    <n v="0"/>
    <b v="0"/>
    <x v="16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37620400"/>
    <d v="2015-07-23T03:00:00"/>
    <d v="2014-10-06T19:38:35"/>
    <n v="1412624315"/>
    <b v="0"/>
    <n v="1"/>
    <b v="0"/>
    <x v="16"/>
    <n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37620400"/>
    <d v="2015-07-23T03:00:00"/>
    <d v="2016-08-16T01:16:29"/>
    <n v="1471310189"/>
    <b v="0"/>
    <n v="4"/>
    <b v="0"/>
    <x v="16"/>
    <n v="1"/>
  </r>
  <r>
    <n v="1049"/>
    <s v="J1 (Canceled)"/>
    <s v="------"/>
    <n v="12000"/>
    <n v="0"/>
    <x v="1"/>
    <x v="0"/>
    <s v="USD"/>
    <n v="1437620400"/>
    <d v="2015-07-23T03:00:00"/>
    <d v="2016-01-13T10:20:45"/>
    <n v="1452680445"/>
    <b v="0"/>
    <n v="0"/>
    <b v="0"/>
    <x v="16"/>
    <n v="0"/>
  </r>
  <r>
    <n v="1050"/>
    <s v="The (Secular) Barbershop Podcast (Canceled)"/>
    <s v="Secularism is on the rise and I hear you.Talk to me."/>
    <n v="2500"/>
    <n v="0"/>
    <x v="1"/>
    <x v="0"/>
    <s v="USD"/>
    <n v="1437620400"/>
    <d v="2015-07-23T03:00:00"/>
    <d v="2015-08-15T19:07:57"/>
    <n v="1439665677"/>
    <b v="0"/>
    <n v="0"/>
    <b v="0"/>
    <x v="16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37620400"/>
    <d v="2015-07-23T03:00:00"/>
    <d v="2014-07-30T00:20:25"/>
    <n v="1406679625"/>
    <b v="0"/>
    <n v="0"/>
    <b v="0"/>
    <x v="16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37620400"/>
    <d v="2015-07-23T03:00:00"/>
    <d v="2016-04-23T19:08:15"/>
    <n v="1461438495"/>
    <b v="0"/>
    <n v="0"/>
    <b v="0"/>
    <x v="16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37620400"/>
    <d v="2015-07-23T03:00:00"/>
    <d v="2017-02-09T04:08:52"/>
    <n v="1486613332"/>
    <b v="0"/>
    <n v="1"/>
    <b v="0"/>
    <x v="16"/>
    <n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37620400"/>
    <d v="2015-07-23T03:00:00"/>
    <d v="2014-07-11T20:26:39"/>
    <n v="1405110399"/>
    <b v="0"/>
    <n v="0"/>
    <b v="0"/>
    <x v="16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37620400"/>
    <d v="2015-07-23T03:00:00"/>
    <d v="2016-02-06T23:49:05"/>
    <n v="1454802545"/>
    <b v="0"/>
    <n v="0"/>
    <b v="0"/>
    <x v="16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37620400"/>
    <d v="2015-07-23T03:00:00"/>
    <d v="2015-02-23T17:16:17"/>
    <n v="1424711777"/>
    <b v="0"/>
    <n v="0"/>
    <b v="0"/>
    <x v="16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37620400"/>
    <d v="2015-07-23T03:00:00"/>
    <d v="2016-11-04T20:54:43"/>
    <n v="1478292883"/>
    <b v="0"/>
    <n v="0"/>
    <b v="0"/>
    <x v="16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37620400"/>
    <d v="2015-07-23T03:00:00"/>
    <d v="2015-02-12T21:37:23"/>
    <n v="1423777043"/>
    <b v="0"/>
    <n v="0"/>
    <b v="0"/>
    <x v="16"/>
    <n v="0"/>
  </r>
  <r>
    <n v="1059"/>
    <s v="Voice Over Artist (Canceled)"/>
    <s v="Turning myself into a vocal artist."/>
    <n v="1100"/>
    <n v="0"/>
    <x v="1"/>
    <x v="0"/>
    <s v="USD"/>
    <n v="1437620400"/>
    <d v="2015-07-23T03:00:00"/>
    <d v="2015-02-11T18:57:36"/>
    <n v="1423681056"/>
    <b v="0"/>
    <n v="0"/>
    <b v="0"/>
    <x v="16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37620400"/>
    <d v="2015-07-23T03:00:00"/>
    <d v="2015-03-16T21:54:53"/>
    <n v="1426542893"/>
    <b v="0"/>
    <n v="1"/>
    <b v="0"/>
    <x v="16"/>
    <n v="1"/>
  </r>
  <r>
    <n v="1061"/>
    <s v="Chat Box 23 (Canceled)"/>
    <s v="T.O., Adi &amp; Mercedes discuss their point of views, women's issues &amp; Hollywood Hotties."/>
    <n v="4000"/>
    <n v="0"/>
    <x v="1"/>
    <x v="0"/>
    <s v="USD"/>
    <n v="1437620400"/>
    <d v="2015-07-23T03:00:00"/>
    <d v="2016-03-03T06:38:28"/>
    <n v="1456987108"/>
    <b v="0"/>
    <n v="0"/>
    <b v="0"/>
    <x v="16"/>
    <n v="0"/>
  </r>
  <r>
    <n v="1062"/>
    <s v="RETURNING AT A LATER DATE"/>
    <s v="SEE US ON PATREON www.badgirlartwork.com"/>
    <n v="199"/>
    <n v="190"/>
    <x v="1"/>
    <x v="0"/>
    <s v="USD"/>
    <n v="1437620400"/>
    <d v="2015-07-23T03:00:00"/>
    <d v="2016-07-05T19:22:21"/>
    <n v="1467746541"/>
    <b v="0"/>
    <n v="4"/>
    <b v="0"/>
    <x v="16"/>
    <n v="9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37620400"/>
    <d v="2015-07-23T03:00:00"/>
    <d v="2016-08-01T00:44:22"/>
    <n v="1470012262"/>
    <b v="0"/>
    <n v="0"/>
    <b v="0"/>
    <x v="16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437620400"/>
    <d v="2015-07-23T03:00:00"/>
    <d v="2013-05-23T05:28:23"/>
    <n v="1369286903"/>
    <b v="0"/>
    <n v="123"/>
    <b v="0"/>
    <x v="17"/>
    <n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437620400"/>
    <d v="2015-07-23T03:00:00"/>
    <d v="2014-01-22T09:08:42"/>
    <n v="1390381722"/>
    <b v="0"/>
    <n v="5"/>
    <b v="0"/>
    <x v="17"/>
    <n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437620400"/>
    <d v="2015-07-23T03:00:00"/>
    <d v="2013-06-20T23:06:22"/>
    <n v="1371769582"/>
    <b v="0"/>
    <n v="148"/>
    <b v="0"/>
    <x v="17"/>
    <n v="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437620400"/>
    <d v="2015-07-23T03:00:00"/>
    <d v="2013-11-21T20:32:11"/>
    <n v="1385065931"/>
    <b v="0"/>
    <n v="10"/>
    <b v="0"/>
    <x v="17"/>
    <n v="2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37620400"/>
    <d v="2015-07-23T03:00:00"/>
    <d v="2016-03-11T08:54:24"/>
    <n v="1457686464"/>
    <b v="0"/>
    <n v="4"/>
    <b v="0"/>
    <x v="17"/>
    <n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437620400"/>
    <d v="2015-07-23T03:00:00"/>
    <d v="2013-10-25T05:30:59"/>
    <n v="1382679059"/>
    <b v="0"/>
    <n v="21"/>
    <b v="0"/>
    <x v="17"/>
    <n v="3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437620400"/>
    <d v="2015-07-23T03:00:00"/>
    <d v="2012-09-11T00:17:02"/>
    <n v="1347322622"/>
    <b v="0"/>
    <n v="2"/>
    <b v="0"/>
    <x v="17"/>
    <n v="1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37620400"/>
    <d v="2015-07-23T03:00:00"/>
    <d v="2015-10-18T18:04:53"/>
    <n v="1445191493"/>
    <b v="0"/>
    <n v="0"/>
    <b v="0"/>
    <x v="17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437620400"/>
    <d v="2015-07-23T03:00:00"/>
    <d v="2014-01-06T19:58:17"/>
    <n v="1389038297"/>
    <b v="0"/>
    <n v="4"/>
    <b v="0"/>
    <x v="17"/>
    <n v="0"/>
  </r>
  <r>
    <n v="1073"/>
    <s v="Rainbow Ball to the Iphone"/>
    <s v="We want to bring our Game Rainbow Ball to the iphone and to do that we need a little help"/>
    <n v="750"/>
    <n v="10"/>
    <x v="2"/>
    <x v="0"/>
    <s v="USD"/>
    <n v="1437620400"/>
    <d v="2015-07-23T03:00:00"/>
    <d v="2011-09-16T23:09:01"/>
    <n v="1316214541"/>
    <b v="0"/>
    <n v="1"/>
    <b v="0"/>
    <x v="17"/>
    <n v="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437620400"/>
    <d v="2015-07-23T03:00:00"/>
    <d v="2013-12-05T04:09:05"/>
    <n v="1386216545"/>
    <b v="0"/>
    <n v="30"/>
    <b v="0"/>
    <x v="17"/>
    <n v="6"/>
  </r>
  <r>
    <n v="1075"/>
    <s v="Towers Of The Apocalypse"/>
    <s v="Fully 3D, post Apocalyptic themed tower defense video game. New take on the genre."/>
    <n v="1000"/>
    <n v="45"/>
    <x v="2"/>
    <x v="0"/>
    <s v="USD"/>
    <n v="1437620400"/>
    <d v="2015-07-23T03:00:00"/>
    <d v="2012-04-06T21:41:56"/>
    <n v="1333748516"/>
    <b v="0"/>
    <n v="3"/>
    <b v="0"/>
    <x v="17"/>
    <n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37620400"/>
    <d v="2015-07-23T03:00:00"/>
    <d v="2014-07-18T09:04:10"/>
    <n v="1405674250"/>
    <b v="0"/>
    <n v="975"/>
    <b v="0"/>
    <x v="17"/>
    <n v="6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37620400"/>
    <d v="2015-07-23T03:00:00"/>
    <d v="2015-12-15T04:00:11"/>
    <n v="1450152011"/>
    <b v="0"/>
    <n v="167"/>
    <b v="0"/>
    <x v="17"/>
    <n v="2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437620400"/>
    <d v="2015-07-23T03:00:00"/>
    <d v="2011-06-07T04:42:01"/>
    <n v="1307421721"/>
    <b v="0"/>
    <n v="5"/>
    <b v="0"/>
    <x v="17"/>
    <n v="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37620400"/>
    <d v="2015-07-23T03:00:00"/>
    <d v="2016-04-19T13:35:36"/>
    <n v="1461072936"/>
    <b v="0"/>
    <n v="18"/>
    <b v="0"/>
    <x v="17"/>
    <n v="3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437620400"/>
    <d v="2015-07-23T03:00:00"/>
    <d v="2014-04-11T03:18:53"/>
    <n v="1397186333"/>
    <b v="0"/>
    <n v="98"/>
    <b v="0"/>
    <x v="17"/>
    <n v="9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37620400"/>
    <d v="2015-07-23T03:00:00"/>
    <d v="2014-12-29T22:14:52"/>
    <n v="1419891292"/>
    <b v="0"/>
    <n v="4"/>
    <b v="0"/>
    <x v="17"/>
    <n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437620400"/>
    <d v="2015-07-23T03:00:00"/>
    <d v="2012-07-11T21:44:48"/>
    <n v="1342043088"/>
    <b v="0"/>
    <n v="3"/>
    <b v="0"/>
    <x v="17"/>
    <n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37620400"/>
    <d v="2015-07-23T03:00:00"/>
    <d v="2014-06-03T15:49:43"/>
    <n v="1401810583"/>
    <b v="0"/>
    <n v="1"/>
    <b v="0"/>
    <x v="17"/>
    <n v="1"/>
  </r>
  <r>
    <n v="1084"/>
    <s v="My own channel"/>
    <s v="I want to start my own channel for gaming"/>
    <n v="550"/>
    <n v="0"/>
    <x v="2"/>
    <x v="0"/>
    <s v="USD"/>
    <n v="1437620400"/>
    <d v="2015-07-23T03:00:00"/>
    <d v="2014-07-09T21:53:24"/>
    <n v="1404942804"/>
    <b v="0"/>
    <n v="0"/>
    <b v="0"/>
    <x v="17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37620400"/>
    <d v="2015-07-23T03:00:00"/>
    <d v="2016-02-13T16:06:15"/>
    <n v="1455379575"/>
    <b v="0"/>
    <n v="9"/>
    <b v="0"/>
    <x v="17"/>
    <n v="3"/>
  </r>
  <r>
    <n v="1086"/>
    <s v="Cyber Universe Online"/>
    <s v="Humanity's future in the Galaxy"/>
    <n v="18000"/>
    <n v="15"/>
    <x v="2"/>
    <x v="0"/>
    <s v="USD"/>
    <n v="1437620400"/>
    <d v="2015-07-23T03:00:00"/>
    <d v="2014-07-25T20:48:11"/>
    <n v="1406321291"/>
    <b v="0"/>
    <n v="2"/>
    <b v="0"/>
    <x v="17"/>
    <n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37620400"/>
    <d v="2015-07-23T03:00:00"/>
    <d v="2014-05-16T17:08:07"/>
    <n v="1400260087"/>
    <b v="0"/>
    <n v="0"/>
    <b v="0"/>
    <x v="17"/>
    <n v="0"/>
  </r>
  <r>
    <n v="1088"/>
    <s v="Still Alive"/>
    <s v="A fresh twist on survival games. Intense, high-stakes 30 minute rounds for up to 10 players."/>
    <n v="45000"/>
    <n v="6382.34"/>
    <x v="2"/>
    <x v="0"/>
    <s v="USD"/>
    <n v="1437620400"/>
    <d v="2015-07-23T03:00:00"/>
    <d v="2014-03-25T19:11:07"/>
    <n v="1395774667"/>
    <b v="0"/>
    <n v="147"/>
    <b v="0"/>
    <x v="17"/>
    <n v="14"/>
  </r>
  <r>
    <n v="1089"/>
    <s v="Farabel"/>
    <s v="Farabel is a single player turn-based fantasy strategy game for Mac/PC/Linux"/>
    <n v="15000"/>
    <n v="1174"/>
    <x v="2"/>
    <x v="6"/>
    <s v="EUR"/>
    <n v="1437620400"/>
    <d v="2015-07-23T03:00:00"/>
    <d v="2015-05-27T04:32:55"/>
    <n v="1432701175"/>
    <b v="0"/>
    <n v="49"/>
    <b v="0"/>
    <x v="17"/>
    <n v="8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7620400"/>
    <d v="2015-07-23T03:00:00"/>
    <d v="2015-04-29T04:27:33"/>
    <n v="1430281653"/>
    <b v="0"/>
    <n v="1"/>
    <b v="0"/>
    <x v="17"/>
    <n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37620400"/>
    <d v="2015-07-23T03:00:00"/>
    <d v="2016-03-11T19:41:12"/>
    <n v="1457725272"/>
    <b v="0"/>
    <n v="2"/>
    <b v="0"/>
    <x v="17"/>
    <n v="1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437620400"/>
    <d v="2015-07-23T03:00:00"/>
    <d v="2012-12-07T00:37:18"/>
    <n v="1354840638"/>
    <b v="0"/>
    <n v="7"/>
    <b v="0"/>
    <x v="17"/>
    <n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37620400"/>
    <d v="2015-07-23T03:00:00"/>
    <d v="2016-01-27T23:22:17"/>
    <n v="1453936937"/>
    <b v="0"/>
    <n v="4"/>
    <b v="0"/>
    <x v="17"/>
    <n v="14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437620400"/>
    <d v="2015-07-23T03:00:00"/>
    <d v="2011-09-09T17:07:13"/>
    <n v="1315588033"/>
    <b v="0"/>
    <n v="27"/>
    <b v="0"/>
    <x v="17"/>
    <n v="1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437620400"/>
    <d v="2015-07-23T03:00:00"/>
    <d v="2013-07-31T12:53:40"/>
    <n v="1375275220"/>
    <b v="0"/>
    <n v="94"/>
    <b v="0"/>
    <x v="17"/>
    <n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37620400"/>
    <d v="2015-07-23T03:00:00"/>
    <d v="2014-09-03T12:25:54"/>
    <n v="1409747154"/>
    <b v="0"/>
    <n v="29"/>
    <b v="0"/>
    <x v="17"/>
    <n v="18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437620400"/>
    <d v="2015-07-23T03:00:00"/>
    <d v="2014-01-21T19:01:17"/>
    <n v="1390330877"/>
    <b v="0"/>
    <n v="7"/>
    <b v="0"/>
    <x v="17"/>
    <n v="0"/>
  </r>
  <r>
    <n v="1098"/>
    <s v="Kick, Punch... Fireball"/>
    <s v="Kick, Punch... Fireball is an FPS type arena game set inside the fantasy world."/>
    <n v="25000"/>
    <n v="1803"/>
    <x v="2"/>
    <x v="0"/>
    <s v="USD"/>
    <n v="1437620400"/>
    <d v="2015-07-23T03:00:00"/>
    <d v="2014-03-14T18:18:15"/>
    <n v="1394821095"/>
    <b v="0"/>
    <n v="22"/>
    <b v="0"/>
    <x v="17"/>
    <n v="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7620400"/>
    <d v="2015-07-23T03:00:00"/>
    <d v="2015-04-13T20:04:28"/>
    <n v="1428955468"/>
    <b v="0"/>
    <n v="1"/>
    <b v="0"/>
    <x v="17"/>
    <n v="1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37620400"/>
    <d v="2015-07-23T03:00:00"/>
    <d v="2016-01-15T02:39:31"/>
    <n v="1452825571"/>
    <b v="0"/>
    <n v="10"/>
    <b v="0"/>
    <x v="17"/>
    <n v="3"/>
  </r>
  <r>
    <n v="1101"/>
    <s v="Strain Wars"/>
    <s v="Different strains of marijuana leafs battling to the death to see which one is the top strain."/>
    <n v="100000"/>
    <n v="41"/>
    <x v="2"/>
    <x v="0"/>
    <s v="USD"/>
    <n v="1437620400"/>
    <d v="2015-07-23T03:00:00"/>
    <d v="2016-06-17T18:32:18"/>
    <n v="1466188338"/>
    <b v="0"/>
    <n v="6"/>
    <b v="0"/>
    <x v="17"/>
    <n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437620400"/>
    <d v="2015-07-23T03:00:00"/>
    <d v="2013-10-30T01:05:25"/>
    <n v="1383095125"/>
    <b v="0"/>
    <n v="24"/>
    <b v="0"/>
    <x v="17"/>
    <n v="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37620400"/>
    <d v="2015-07-23T03:00:00"/>
    <d v="2016-04-19T05:19:50"/>
    <n v="1461043190"/>
    <b v="0"/>
    <n v="15"/>
    <b v="0"/>
    <x v="17"/>
    <n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37620400"/>
    <d v="2015-07-23T03:00:00"/>
    <d v="2014-05-12T09:50:21"/>
    <n v="1399888221"/>
    <b v="0"/>
    <n v="37"/>
    <b v="0"/>
    <x v="17"/>
    <n v="5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437620400"/>
    <d v="2015-07-23T03:00:00"/>
    <d v="2014-02-22T03:15:27"/>
    <n v="1393038927"/>
    <b v="0"/>
    <n v="20"/>
    <b v="0"/>
    <x v="17"/>
    <n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437620400"/>
    <d v="2015-07-23T03:00:00"/>
    <d v="2012-03-05T17:46:15"/>
    <n v="1330969575"/>
    <b v="0"/>
    <n v="7"/>
    <b v="0"/>
    <x v="17"/>
    <n v="4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37620400"/>
    <d v="2015-07-23T03:00:00"/>
    <d v="2014-06-23T20:40:24"/>
    <n v="1403556024"/>
    <b v="0"/>
    <n v="0"/>
    <b v="0"/>
    <x v="17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437620400"/>
    <d v="2015-07-23T03:00:00"/>
    <d v="2012-02-13T15:17:15"/>
    <n v="1329146235"/>
    <b v="0"/>
    <n v="21"/>
    <b v="0"/>
    <x v="17"/>
    <n v="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37620400"/>
    <d v="2015-07-23T03:00:00"/>
    <d v="2016-10-19T18:03:10"/>
    <n v="1476900190"/>
    <b v="0"/>
    <n v="3"/>
    <b v="0"/>
    <x v="17"/>
    <n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437620400"/>
    <d v="2015-07-23T03:00:00"/>
    <d v="2012-11-07T22:23:42"/>
    <n v="1352327022"/>
    <b v="0"/>
    <n v="11"/>
    <b v="0"/>
    <x v="17"/>
    <n v="1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37620400"/>
    <d v="2015-07-23T03:00:00"/>
    <d v="2015-12-09T04:53:10"/>
    <n v="1449636790"/>
    <b v="0"/>
    <n v="1"/>
    <b v="0"/>
    <x v="17"/>
    <n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37620400"/>
    <d v="2015-07-23T03:00:00"/>
    <d v="2014-11-20T18:13:31"/>
    <n v="1416507211"/>
    <b v="0"/>
    <n v="312"/>
    <b v="0"/>
    <x v="17"/>
    <n v="3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37620400"/>
    <d v="2015-07-23T03:00:00"/>
    <d v="2014-07-15T23:27:00"/>
    <n v="1405466820"/>
    <b v="0"/>
    <n v="1"/>
    <b v="0"/>
    <x v="17"/>
    <n v="1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437620400"/>
    <d v="2015-07-23T03:00:00"/>
    <d v="2013-09-09T08:18:07"/>
    <n v="1378714687"/>
    <b v="0"/>
    <n v="3"/>
    <b v="0"/>
    <x v="17"/>
    <n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37620400"/>
    <d v="2015-07-23T03:00:00"/>
    <d v="2016-02-29T16:41:35"/>
    <n v="1456764095"/>
    <b v="0"/>
    <n v="4"/>
    <b v="0"/>
    <x v="17"/>
    <n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437620400"/>
    <d v="2015-07-23T03:00:00"/>
    <d v="2012-04-10T20:20:08"/>
    <n v="1334089208"/>
    <b v="0"/>
    <n v="10"/>
    <b v="0"/>
    <x v="17"/>
    <n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37620400"/>
    <d v="2015-07-23T03:00:00"/>
    <d v="2015-11-25T14:21:53"/>
    <n v="1448461313"/>
    <b v="0"/>
    <n v="8"/>
    <b v="0"/>
    <x v="17"/>
    <n v="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437620400"/>
    <d v="2015-07-23T03:00:00"/>
    <d v="2014-03-06T03:59:39"/>
    <n v="1394078379"/>
    <b v="0"/>
    <n v="3"/>
    <b v="0"/>
    <x v="17"/>
    <n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437620400"/>
    <d v="2015-07-23T03:00:00"/>
    <d v="2014-03-24T19:01:04"/>
    <n v="1395687664"/>
    <b v="0"/>
    <n v="1"/>
    <b v="0"/>
    <x v="17"/>
    <n v="0"/>
  </r>
  <r>
    <n v="1120"/>
    <s v="PlanEt Ninjahwah"/>
    <s v="Planet Ninjahwah is a highly anticipated futuristic action adventure game that will blow your mind!!"/>
    <n v="25000"/>
    <n v="0"/>
    <x v="2"/>
    <x v="0"/>
    <s v="USD"/>
    <n v="1437620400"/>
    <d v="2015-07-23T03:00:00"/>
    <d v="2011-09-13T20:56:40"/>
    <n v="1315947400"/>
    <b v="0"/>
    <n v="0"/>
    <b v="0"/>
    <x v="17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37620400"/>
    <d v="2015-07-23T03:00:00"/>
    <d v="2016-02-12T22:25:16"/>
    <n v="1455315916"/>
    <b v="0"/>
    <n v="5"/>
    <b v="0"/>
    <x v="17"/>
    <n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437620400"/>
    <d v="2015-07-23T03:00:00"/>
    <d v="2013-05-16T16:53:45"/>
    <n v="1368723225"/>
    <b v="0"/>
    <n v="0"/>
    <b v="0"/>
    <x v="17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437620400"/>
    <d v="2015-07-23T03:00:00"/>
    <d v="2014-03-20T12:34:08"/>
    <n v="1395318848"/>
    <b v="0"/>
    <n v="3"/>
    <b v="0"/>
    <x v="17"/>
    <n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7620400"/>
    <d v="2015-07-23T03:00:00"/>
    <d v="2015-03-31T16:00:51"/>
    <n v="1427817651"/>
    <b v="0"/>
    <n v="7"/>
    <b v="0"/>
    <x v="18"/>
    <n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37620400"/>
    <d v="2015-07-23T03:00:00"/>
    <d v="2015-07-27T14:58:50"/>
    <n v="1438009130"/>
    <b v="0"/>
    <n v="0"/>
    <b v="0"/>
    <x v="18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37620400"/>
    <d v="2015-07-23T03:00:00"/>
    <d v="2016-06-14T07:51:34"/>
    <n v="1465890694"/>
    <b v="0"/>
    <n v="2"/>
    <b v="0"/>
    <x v="18"/>
    <n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37620400"/>
    <d v="2015-07-23T03:00:00"/>
    <d v="2014-10-14T20:30:00"/>
    <n v="1413318600"/>
    <b v="0"/>
    <n v="23"/>
    <b v="0"/>
    <x v="18"/>
    <n v="2"/>
  </r>
  <r>
    <n v="1128"/>
    <s v="Flying Turds"/>
    <s v="#havingfunFTW"/>
    <n v="1000"/>
    <n v="1"/>
    <x v="2"/>
    <x v="1"/>
    <s v="GBP"/>
    <n v="1437620400"/>
    <d v="2015-07-23T03:00:00"/>
    <d v="2014-07-08T15:35:17"/>
    <n v="1404833717"/>
    <b v="0"/>
    <n v="1"/>
    <b v="0"/>
    <x v="18"/>
    <n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37620400"/>
    <d v="2015-07-23T03:00:00"/>
    <d v="2016-05-06T06:21:33"/>
    <n v="1462515693"/>
    <b v="0"/>
    <n v="2"/>
    <b v="0"/>
    <x v="18"/>
    <n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37620400"/>
    <d v="2015-07-23T03:00:00"/>
    <d v="2014-09-26T23:55:00"/>
    <n v="1411775700"/>
    <b v="0"/>
    <n v="3"/>
    <b v="0"/>
    <x v="18"/>
    <n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37620400"/>
    <d v="2015-07-23T03:00:00"/>
    <d v="2015-11-24T21:47:48"/>
    <n v="1448401668"/>
    <b v="0"/>
    <n v="0"/>
    <b v="0"/>
    <x v="18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37620400"/>
    <d v="2015-07-23T03:00:00"/>
    <d v="2016-12-02T02:46:11"/>
    <n v="1480646771"/>
    <b v="0"/>
    <n v="13"/>
    <b v="0"/>
    <x v="18"/>
    <n v="14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37620400"/>
    <d v="2015-07-23T03:00:00"/>
    <d v="2014-07-01T09:46:21"/>
    <n v="1404207981"/>
    <b v="0"/>
    <n v="1"/>
    <b v="0"/>
    <x v="18"/>
    <n v="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37620400"/>
    <d v="2015-07-23T03:00:00"/>
    <d v="2014-11-15T06:50:28"/>
    <n v="1416034228"/>
    <b v="0"/>
    <n v="1"/>
    <b v="0"/>
    <x v="18"/>
    <n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37620400"/>
    <d v="2015-07-23T03:00:00"/>
    <d v="2016-07-07T23:44:54"/>
    <n v="1467935094"/>
    <b v="0"/>
    <n v="1"/>
    <b v="0"/>
    <x v="18"/>
    <n v="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37620400"/>
    <d v="2015-07-23T03:00:00"/>
    <d v="2015-11-19T16:07:09"/>
    <n v="1447949229"/>
    <b v="0"/>
    <n v="6"/>
    <b v="0"/>
    <x v="18"/>
    <n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37620400"/>
    <d v="2015-07-23T03:00:00"/>
    <d v="2016-03-24T19:40:21"/>
    <n v="1458848421"/>
    <b v="0"/>
    <n v="39"/>
    <b v="0"/>
    <x v="18"/>
    <n v="4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37620400"/>
    <d v="2015-07-23T03:00:00"/>
    <d v="2017-01-01T21:45:31"/>
    <n v="1483307131"/>
    <b v="0"/>
    <n v="4"/>
    <b v="0"/>
    <x v="18"/>
    <n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37620400"/>
    <d v="2015-07-23T03:00:00"/>
    <d v="2014-12-02T08:20:26"/>
    <n v="1417508426"/>
    <b v="0"/>
    <n v="1"/>
    <b v="0"/>
    <x v="18"/>
    <n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7620400"/>
    <d v="2015-07-23T03:00:00"/>
    <d v="2015-07-07T11:05:21"/>
    <n v="1436267121"/>
    <b v="0"/>
    <n v="0"/>
    <b v="0"/>
    <x v="18"/>
    <n v="0"/>
  </r>
  <r>
    <n v="1141"/>
    <s v="Arena Z - Zombie Survival"/>
    <s v="I think this will be a great game!"/>
    <n v="500"/>
    <n v="0"/>
    <x v="2"/>
    <x v="12"/>
    <s v="EUR"/>
    <n v="1437620400"/>
    <d v="2015-07-23T03:00:00"/>
    <d v="2015-06-09T16:47:30"/>
    <n v="1433868450"/>
    <b v="0"/>
    <n v="0"/>
    <b v="0"/>
    <x v="18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37620400"/>
    <d v="2015-07-23T03:00:00"/>
    <d v="2015-01-18T00:08:47"/>
    <n v="1421539727"/>
    <b v="0"/>
    <n v="0"/>
    <b v="0"/>
    <x v="18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37620400"/>
    <d v="2015-07-23T03:00:00"/>
    <d v="2015-11-17T04:38:46"/>
    <n v="1447735126"/>
    <b v="0"/>
    <n v="8"/>
    <b v="0"/>
    <x v="18"/>
    <n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7620400"/>
    <d v="2015-07-23T03:00:00"/>
    <d v="2015-03-30T04:22:00"/>
    <n v="1427689320"/>
    <b v="0"/>
    <n v="0"/>
    <b v="0"/>
    <x v="19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37620400"/>
    <d v="2015-07-23T03:00:00"/>
    <d v="2014-08-03T17:56:32"/>
    <n v="1407088592"/>
    <b v="0"/>
    <n v="1"/>
    <b v="0"/>
    <x v="19"/>
    <n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437620400"/>
    <d v="2015-07-23T03:00:00"/>
    <d v="2014-03-25T22:52:53"/>
    <n v="1395787973"/>
    <b v="0"/>
    <n v="12"/>
    <b v="0"/>
    <x v="19"/>
    <n v="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37620400"/>
    <d v="2015-07-23T03:00:00"/>
    <d v="2014-08-20T23:19:43"/>
    <n v="1408576783"/>
    <b v="0"/>
    <n v="0"/>
    <b v="0"/>
    <x v="19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37620400"/>
    <d v="2015-07-23T03:00:00"/>
    <d v="2016-11-01T04:06:21"/>
    <n v="1477973181"/>
    <b v="0"/>
    <n v="3"/>
    <b v="0"/>
    <x v="19"/>
    <n v="0"/>
  </r>
  <r>
    <n v="1149"/>
    <s v="The Floridian Food Truck"/>
    <s v="Bringing culturally diverse Floridian cuisine to the people!"/>
    <n v="50000"/>
    <n v="75"/>
    <x v="2"/>
    <x v="0"/>
    <s v="USD"/>
    <n v="1437620400"/>
    <d v="2015-07-23T03:00:00"/>
    <d v="2016-05-17T17:02:46"/>
    <n v="1463504566"/>
    <b v="0"/>
    <n v="2"/>
    <b v="0"/>
    <x v="19"/>
    <n v="0"/>
  </r>
  <r>
    <n v="1150"/>
    <s v="Chef Po's Food Truck"/>
    <s v="Bringing delicious authentic and fusion Taiwanese Food to the West Coast."/>
    <n v="2500"/>
    <n v="252"/>
    <x v="2"/>
    <x v="0"/>
    <s v="USD"/>
    <n v="1437620400"/>
    <d v="2015-07-23T03:00:00"/>
    <d v="2015-11-09T22:54:35"/>
    <n v="1447109675"/>
    <b v="0"/>
    <n v="6"/>
    <b v="0"/>
    <x v="19"/>
    <n v="1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37620400"/>
    <d v="2015-07-23T03:00:00"/>
    <d v="2015-08-08T02:27:43"/>
    <n v="1439000863"/>
    <b v="0"/>
    <n v="0"/>
    <b v="0"/>
    <x v="19"/>
    <n v="0"/>
  </r>
  <r>
    <n v="1152"/>
    <s v="Peruvian King Food Truck"/>
    <s v="Peruvian food truck with an LA twist."/>
    <n v="16000"/>
    <n v="911"/>
    <x v="2"/>
    <x v="0"/>
    <s v="USD"/>
    <n v="1437620400"/>
    <d v="2015-07-23T03:00:00"/>
    <d v="2015-04-15T17:01:52"/>
    <n v="1429117312"/>
    <b v="0"/>
    <n v="15"/>
    <b v="0"/>
    <x v="19"/>
    <n v="6"/>
  </r>
  <r>
    <n v="1153"/>
    <s v="The Cold Spot Mobile Trailer"/>
    <s v="A mobile concession trailer for snow cones, ice cream, smoothies and more"/>
    <n v="8000"/>
    <n v="50"/>
    <x v="2"/>
    <x v="0"/>
    <s v="USD"/>
    <n v="1437620400"/>
    <d v="2015-07-23T03:00:00"/>
    <d v="2015-05-19T17:08:25"/>
    <n v="1432055305"/>
    <b v="0"/>
    <n v="1"/>
    <b v="0"/>
    <x v="19"/>
    <n v="1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37620400"/>
    <d v="2015-07-23T03:00:00"/>
    <d v="2015-08-07T02:36:46"/>
    <n v="1438915006"/>
    <b v="0"/>
    <n v="3"/>
    <b v="0"/>
    <x v="19"/>
    <n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37620400"/>
    <d v="2015-07-23T03:00:00"/>
    <d v="2014-07-15T18:20:08"/>
    <n v="1405448408"/>
    <b v="0"/>
    <n v="8"/>
    <b v="0"/>
    <x v="19"/>
    <n v="1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37620400"/>
    <d v="2015-07-23T03:00:00"/>
    <d v="2015-01-25T01:42:42"/>
    <n v="1422150162"/>
    <b v="0"/>
    <n v="0"/>
    <b v="0"/>
    <x v="19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37620400"/>
    <d v="2015-07-23T03:00:00"/>
    <d v="2014-10-06T15:04:40"/>
    <n v="1412607880"/>
    <b v="0"/>
    <n v="3"/>
    <b v="0"/>
    <x v="19"/>
    <n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37620400"/>
    <d v="2015-07-23T03:00:00"/>
    <d v="2014-11-09T02:12:08"/>
    <n v="1415499128"/>
    <b v="0"/>
    <n v="3"/>
    <b v="0"/>
    <x v="19"/>
    <n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7620400"/>
    <d v="2015-07-23T03:00:00"/>
    <d v="2015-05-30T17:26:05"/>
    <n v="1433006765"/>
    <b v="0"/>
    <n v="0"/>
    <b v="0"/>
    <x v="19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37620400"/>
    <d v="2015-07-23T03:00:00"/>
    <d v="2015-02-26T03:43:06"/>
    <n v="1424922186"/>
    <b v="0"/>
    <n v="19"/>
    <b v="0"/>
    <x v="19"/>
    <n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7620400"/>
    <d v="2015-07-23T03:00:00"/>
    <d v="2015-04-28T15:06:29"/>
    <n v="1430233589"/>
    <b v="0"/>
    <n v="0"/>
    <b v="0"/>
    <x v="19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37620400"/>
    <d v="2015-07-23T03:00:00"/>
    <d v="2014-08-25T16:24:24"/>
    <n v="1408983864"/>
    <b v="0"/>
    <n v="2"/>
    <b v="0"/>
    <x v="19"/>
    <n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37620400"/>
    <d v="2015-07-23T03:00:00"/>
    <d v="2014-07-10T17:22:00"/>
    <n v="1405012920"/>
    <b v="0"/>
    <n v="0"/>
    <b v="0"/>
    <x v="19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37620400"/>
    <d v="2015-07-23T03:00:00"/>
    <d v="2016-05-19T17:23:02"/>
    <n v="1463678582"/>
    <b v="0"/>
    <n v="0"/>
    <b v="0"/>
    <x v="19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37620400"/>
    <d v="2015-07-23T03:00:00"/>
    <d v="2014-06-02T05:08:50"/>
    <n v="1401685730"/>
    <b v="0"/>
    <n v="25"/>
    <b v="0"/>
    <x v="19"/>
    <n v="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7620400"/>
    <d v="2015-07-23T03:00:00"/>
    <d v="2015-05-26T11:39:02"/>
    <n v="1432640342"/>
    <b v="0"/>
    <n v="8"/>
    <b v="0"/>
    <x v="19"/>
    <n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37620400"/>
    <d v="2015-07-23T03:00:00"/>
    <d v="2014-08-12T17:38:15"/>
    <n v="1407865095"/>
    <b v="0"/>
    <n v="16"/>
    <b v="0"/>
    <x v="19"/>
    <n v="2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37620400"/>
    <d v="2015-07-23T03:00:00"/>
    <d v="2016-08-23T01:17:45"/>
    <n v="1471915065"/>
    <b v="0"/>
    <n v="3"/>
    <b v="0"/>
    <x v="19"/>
    <n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37620400"/>
    <d v="2015-07-23T03:00:00"/>
    <d v="2015-01-23T08:29:23"/>
    <n v="1422001763"/>
    <b v="0"/>
    <n v="3"/>
    <b v="0"/>
    <x v="19"/>
    <n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7620400"/>
    <d v="2015-07-23T03:00:00"/>
    <d v="2015-04-30T21:26:11"/>
    <n v="1430429171"/>
    <b v="0"/>
    <n v="2"/>
    <b v="0"/>
    <x v="19"/>
    <n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37620400"/>
    <d v="2015-07-23T03:00:00"/>
    <d v="2014-10-26T19:18:47"/>
    <n v="1414351127"/>
    <b v="0"/>
    <n v="1"/>
    <b v="0"/>
    <x v="19"/>
    <n v="0"/>
  </r>
  <r>
    <n v="1172"/>
    <s v="let your dayz take you to the dogs."/>
    <s v="Bringing YOUR favorite dog recipes to the streets."/>
    <n v="9000"/>
    <n v="0"/>
    <x v="2"/>
    <x v="0"/>
    <s v="USD"/>
    <n v="1437620400"/>
    <d v="2015-07-23T03:00:00"/>
    <d v="2014-07-21T16:22:32"/>
    <n v="1405959752"/>
    <b v="0"/>
    <n v="0"/>
    <b v="0"/>
    <x v="19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7620400"/>
    <d v="2015-07-23T03:00:00"/>
    <d v="2015-06-29T04:27:37"/>
    <n v="1435552057"/>
    <b v="0"/>
    <n v="1"/>
    <b v="0"/>
    <x v="19"/>
    <n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37620400"/>
    <d v="2015-07-23T03:00:00"/>
    <d v="2016-04-08T20:12:07"/>
    <n v="1460146327"/>
    <b v="0"/>
    <n v="19"/>
    <b v="0"/>
    <x v="19"/>
    <n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7620400"/>
    <d v="2015-07-23T03:00:00"/>
    <d v="2015-06-15T17:28:59"/>
    <n v="1434389339"/>
    <b v="0"/>
    <n v="9"/>
    <b v="0"/>
    <x v="19"/>
    <n v="3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37620400"/>
    <d v="2015-07-23T03:00:00"/>
    <d v="2017-01-11T00:28:18"/>
    <n v="1484094498"/>
    <b v="0"/>
    <n v="1"/>
    <b v="0"/>
    <x v="19"/>
    <n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37620400"/>
    <d v="2015-07-23T03:00:00"/>
    <d v="2014-09-15T15:51:36"/>
    <n v="1410796296"/>
    <b v="0"/>
    <n v="0"/>
    <b v="0"/>
    <x v="19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37620400"/>
    <d v="2015-07-23T03:00:00"/>
    <d v="2014-07-17T21:44:12"/>
    <n v="1405633452"/>
    <b v="0"/>
    <n v="1"/>
    <b v="0"/>
    <x v="19"/>
    <n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37620400"/>
    <d v="2015-07-23T03:00:00"/>
    <d v="2015-09-28T17:17:07"/>
    <n v="1443460627"/>
    <b v="0"/>
    <n v="5"/>
    <b v="0"/>
    <x v="19"/>
    <n v="5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37620400"/>
    <d v="2015-07-23T03:00:00"/>
    <d v="2014-05-22T19:21:54"/>
    <n v="1400786514"/>
    <b v="0"/>
    <n v="85"/>
    <b v="0"/>
    <x v="19"/>
    <n v="12"/>
  </r>
  <r>
    <n v="1181"/>
    <s v="Gringo Loco Tacos Food Truck"/>
    <s v="Bringing the best tacos to the streets of Chicago!"/>
    <n v="50000"/>
    <n v="4"/>
    <x v="2"/>
    <x v="0"/>
    <s v="USD"/>
    <n v="1437620400"/>
    <d v="2015-07-23T03:00:00"/>
    <d v="2015-01-30T08:08:41"/>
    <n v="1422605321"/>
    <b v="0"/>
    <n v="3"/>
    <b v="0"/>
    <x v="19"/>
    <n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37620400"/>
    <d v="2015-07-23T03:00:00"/>
    <d v="2016-12-24T19:51:28"/>
    <n v="1482609088"/>
    <b v="0"/>
    <n v="4"/>
    <b v="0"/>
    <x v="19"/>
    <n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37620400"/>
    <d v="2015-07-23T03:00:00"/>
    <d v="2016-10-13T20:40:23"/>
    <n v="1476391223"/>
    <b v="0"/>
    <n v="3"/>
    <b v="0"/>
    <x v="19"/>
    <n v="4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37620400"/>
    <d v="2015-07-23T03:00:00"/>
    <d v="2017-01-06T14:23:31"/>
    <n v="1483712611"/>
    <b v="0"/>
    <n v="375"/>
    <b v="1"/>
    <x v="20"/>
    <n v="10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7620400"/>
    <d v="2015-07-23T03:00:00"/>
    <d v="2015-05-06T20:45:49"/>
    <n v="1430945149"/>
    <b v="0"/>
    <n v="111"/>
    <b v="1"/>
    <x v="20"/>
    <n v="10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7620400"/>
    <d v="2015-07-23T03:00:00"/>
    <d v="2015-04-29T20:43:15"/>
    <n v="1430340195"/>
    <b v="0"/>
    <n v="123"/>
    <b v="1"/>
    <x v="20"/>
    <n v="10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7620400"/>
    <d v="2015-07-23T03:00:00"/>
    <d v="2015-04-15T21:28:43"/>
    <n v="1429133323"/>
    <b v="0"/>
    <n v="70"/>
    <b v="1"/>
    <x v="20"/>
    <n v="104"/>
  </r>
  <r>
    <n v="1188"/>
    <s v="Because Dance."/>
    <s v="A photobook of young dancers and their inspiring stories, photographed in beautiful and unique locations."/>
    <n v="2000"/>
    <n v="3211"/>
    <x v="0"/>
    <x v="5"/>
    <s v="CAD"/>
    <n v="1437620400"/>
    <d v="2015-07-23T03:00:00"/>
    <d v="2016-12-07T16:49:00"/>
    <n v="1481129340"/>
    <b v="0"/>
    <n v="85"/>
    <b v="1"/>
    <x v="20"/>
    <n v="16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37620400"/>
    <d v="2015-07-23T03:00:00"/>
    <d v="2016-06-08T23:29:55"/>
    <n v="1465428595"/>
    <b v="0"/>
    <n v="86"/>
    <b v="1"/>
    <x v="20"/>
    <n v="10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37620400"/>
    <d v="2015-07-23T03:00:00"/>
    <d v="2014-08-01T15:58:45"/>
    <n v="1406908725"/>
    <b v="0"/>
    <n v="13"/>
    <b v="1"/>
    <x v="20"/>
    <n v="13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37620400"/>
    <d v="2015-07-23T03:00:00"/>
    <d v="2016-02-19T14:29:20"/>
    <n v="1455892160"/>
    <b v="0"/>
    <n v="33"/>
    <b v="1"/>
    <x v="20"/>
    <n v="109"/>
  </r>
  <r>
    <n v="1192"/>
    <s v="Other Worlds - A Make 100 Project"/>
    <s v="A macro landscape photography art book &amp; limited edition prints. A Make 100 project."/>
    <n v="100"/>
    <n v="290"/>
    <x v="0"/>
    <x v="1"/>
    <s v="GBP"/>
    <n v="1437620400"/>
    <d v="2015-07-23T03:00:00"/>
    <d v="2017-01-12T12:09:38"/>
    <n v="1484222978"/>
    <b v="0"/>
    <n v="15"/>
    <b v="1"/>
    <x v="20"/>
    <n v="29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37620400"/>
    <d v="2015-07-23T03:00:00"/>
    <d v="2016-02-09T18:37:33"/>
    <n v="1455043053"/>
    <b v="0"/>
    <n v="273"/>
    <b v="1"/>
    <x v="20"/>
    <n v="10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37620400"/>
    <d v="2015-07-23T03:00:00"/>
    <d v="2015-03-09T11:42:59"/>
    <n v="1425901379"/>
    <b v="0"/>
    <n v="714"/>
    <b v="1"/>
    <x v="20"/>
    <n v="32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37620400"/>
    <d v="2015-07-23T03:00:00"/>
    <d v="2015-10-21T08:20:53"/>
    <n v="1445415653"/>
    <b v="0"/>
    <n v="170"/>
    <b v="1"/>
    <x v="20"/>
    <n v="13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37620400"/>
    <d v="2015-07-23T03:00:00"/>
    <d v="2015-11-18T19:38:59"/>
    <n v="1447875539"/>
    <b v="0"/>
    <n v="512"/>
    <b v="1"/>
    <x v="20"/>
    <n v="27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37620400"/>
    <d v="2015-07-23T03:00:00"/>
    <d v="2016-05-13T15:57:14"/>
    <n v="1463155034"/>
    <b v="0"/>
    <n v="314"/>
    <b v="1"/>
    <x v="20"/>
    <n v="25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37620400"/>
    <d v="2015-07-23T03:00:00"/>
    <d v="2015-11-25T14:51:26"/>
    <n v="1448463086"/>
    <b v="0"/>
    <n v="167"/>
    <b v="1"/>
    <x v="20"/>
    <n v="26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7620400"/>
    <d v="2015-07-23T03:00:00"/>
    <d v="2015-06-06T18:30:00"/>
    <n v="1433615400"/>
    <b v="0"/>
    <n v="9"/>
    <b v="1"/>
    <x v="20"/>
    <n v="10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37620400"/>
    <d v="2015-07-23T03:00:00"/>
    <d v="2015-03-26T11:27:36"/>
    <n v="1427369256"/>
    <b v="0"/>
    <n v="103"/>
    <b v="1"/>
    <x v="20"/>
    <n v="12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37620400"/>
    <d v="2015-07-23T03:00:00"/>
    <d v="2016-06-15T14:34:06"/>
    <n v="1466001246"/>
    <b v="0"/>
    <n v="111"/>
    <b v="1"/>
    <x v="20"/>
    <n v="10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7620400"/>
    <d v="2015-07-23T03:00:00"/>
    <d v="2015-05-28T06:55:54"/>
    <n v="1432796154"/>
    <b v="0"/>
    <n v="271"/>
    <b v="1"/>
    <x v="20"/>
    <n v="19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7620400"/>
    <d v="2015-07-23T03:00:00"/>
    <d v="2015-05-01T14:45:27"/>
    <n v="1430491527"/>
    <b v="0"/>
    <n v="101"/>
    <b v="1"/>
    <x v="20"/>
    <n v="10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37620400"/>
    <d v="2015-07-23T03:00:00"/>
    <d v="2015-10-20T17:57:13"/>
    <n v="1445363833"/>
    <b v="0"/>
    <n v="57"/>
    <b v="1"/>
    <x v="20"/>
    <n v="10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7620400"/>
    <d v="2015-07-23T03:00:00"/>
    <d v="2015-05-14T12:09:11"/>
    <n v="1431605351"/>
    <b v="0"/>
    <n v="62"/>
    <b v="1"/>
    <x v="20"/>
    <n v="10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37620400"/>
    <d v="2015-07-23T03:00:00"/>
    <d v="2017-02-06T18:37:33"/>
    <n v="1486406253"/>
    <b v="0"/>
    <n v="32"/>
    <b v="1"/>
    <x v="20"/>
    <n v="115"/>
  </r>
  <r>
    <n v="1207"/>
    <s v="ITALIANA"/>
    <s v="A humanistic photo book about ancestral &amp; post-modern Italy."/>
    <n v="16700"/>
    <n v="17396"/>
    <x v="0"/>
    <x v="13"/>
    <s v="EUR"/>
    <n v="1437620400"/>
    <d v="2015-07-23T03:00:00"/>
    <d v="2016-03-01T10:19:33"/>
    <n v="1456827573"/>
    <b v="0"/>
    <n v="141"/>
    <b v="1"/>
    <x v="20"/>
    <n v="104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37620400"/>
    <d v="2015-07-23T03:00:00"/>
    <d v="2016-02-23T17:01:04"/>
    <n v="1456246864"/>
    <b v="0"/>
    <n v="75"/>
    <b v="1"/>
    <x v="20"/>
    <n v="15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37620400"/>
    <d v="2015-07-23T03:00:00"/>
    <d v="2017-01-26T20:18:25"/>
    <n v="1485461905"/>
    <b v="0"/>
    <n v="46"/>
    <b v="1"/>
    <x v="20"/>
    <n v="106"/>
  </r>
  <r>
    <n v="1210"/>
    <s v="Det Andra GÃ¶teborg"/>
    <s v="En fotobok om livet i det enda andra GÃ¶teborg i vÃ¤rlden"/>
    <n v="20000"/>
    <n v="50863"/>
    <x v="0"/>
    <x v="11"/>
    <s v="SEK"/>
    <n v="1437620400"/>
    <d v="2015-07-23T03:00:00"/>
    <d v="2015-05-08T22:36:12"/>
    <n v="1431124572"/>
    <b v="0"/>
    <n v="103"/>
    <b v="1"/>
    <x v="20"/>
    <n v="254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37620400"/>
    <d v="2015-07-23T03:00:00"/>
    <d v="2016-05-25T20:47:41"/>
    <n v="1464209261"/>
    <b v="0"/>
    <n v="6"/>
    <b v="1"/>
    <x v="20"/>
    <n v="10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37620400"/>
    <d v="2015-07-23T03:00:00"/>
    <d v="2015-11-10T22:48:15"/>
    <n v="1447195695"/>
    <b v="0"/>
    <n v="83"/>
    <b v="1"/>
    <x v="20"/>
    <n v="12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37620400"/>
    <d v="2015-07-23T03:00:00"/>
    <d v="2016-12-27T18:08:20"/>
    <n v="1482862100"/>
    <b v="0"/>
    <n v="108"/>
    <b v="1"/>
    <x v="20"/>
    <n v="10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7620400"/>
    <d v="2015-07-23T03:00:00"/>
    <d v="2015-04-10T20:10:05"/>
    <n v="1428696605"/>
    <b v="0"/>
    <n v="25"/>
    <b v="1"/>
    <x v="20"/>
    <n v="13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37620400"/>
    <d v="2015-07-23T03:00:00"/>
    <d v="2014-04-30T22:09:16"/>
    <n v="1398895756"/>
    <b v="0"/>
    <n v="549"/>
    <b v="1"/>
    <x v="20"/>
    <n v="786"/>
  </r>
  <r>
    <n v="1216"/>
    <s v="In Training: a book of Bonsai photographs"/>
    <s v="A fine art photography book taking a new look at the art of bonsai."/>
    <n v="14000"/>
    <n v="20398"/>
    <x v="0"/>
    <x v="0"/>
    <s v="USD"/>
    <n v="1437620400"/>
    <d v="2015-07-23T03:00:00"/>
    <d v="2015-08-31T14:47:37"/>
    <n v="1441032457"/>
    <b v="0"/>
    <n v="222"/>
    <b v="1"/>
    <x v="20"/>
    <n v="14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37620400"/>
    <d v="2015-07-23T03:00:00"/>
    <d v="2016-06-14T19:25:40"/>
    <n v="1465932340"/>
    <b v="0"/>
    <n v="183"/>
    <b v="1"/>
    <x v="20"/>
    <n v="10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37620400"/>
    <d v="2015-07-23T03:00:00"/>
    <d v="2015-10-01T15:53:20"/>
    <n v="1443714800"/>
    <b v="0"/>
    <n v="89"/>
    <b v="1"/>
    <x v="20"/>
    <n v="172"/>
  </r>
  <r>
    <n v="1219"/>
    <s v="The Box"/>
    <s v="The Box is a fine art book of Ron Amato's innovative and seductive photography project."/>
    <n v="16350"/>
    <n v="26024"/>
    <x v="0"/>
    <x v="0"/>
    <s v="USD"/>
    <n v="1437620400"/>
    <d v="2015-07-23T03:00:00"/>
    <d v="2016-09-20T11:05:13"/>
    <n v="1474369513"/>
    <b v="0"/>
    <n v="253"/>
    <b v="1"/>
    <x v="20"/>
    <n v="15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37620400"/>
    <d v="2015-07-23T03:00:00"/>
    <d v="2015-07-26T15:05:12"/>
    <n v="1437923112"/>
    <b v="0"/>
    <n v="140"/>
    <b v="1"/>
    <x v="20"/>
    <n v="10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37620400"/>
    <d v="2015-07-23T03:00:00"/>
    <d v="2016-11-06T11:24:48"/>
    <n v="1478431488"/>
    <b v="0"/>
    <n v="103"/>
    <b v="1"/>
    <x v="20"/>
    <n v="111"/>
  </r>
  <r>
    <n v="1222"/>
    <s v="Project Pilgrim"/>
    <s v="Project Pilgrim is my effort to work towards normalizing mental health."/>
    <n v="4000"/>
    <n v="11215"/>
    <x v="0"/>
    <x v="5"/>
    <s v="CAD"/>
    <n v="1437620400"/>
    <d v="2015-07-23T03:00:00"/>
    <d v="2016-03-01T17:17:27"/>
    <n v="1456852647"/>
    <b v="0"/>
    <n v="138"/>
    <b v="1"/>
    <x v="20"/>
    <n v="280"/>
  </r>
  <r>
    <n v="1223"/>
    <s v="YOSEMITE PEOPLE"/>
    <s v="A photography book focusing on the people rather than the nature at Yosemite National Park."/>
    <n v="19800"/>
    <n v="22197"/>
    <x v="0"/>
    <x v="0"/>
    <s v="USD"/>
    <n v="1437620400"/>
    <d v="2015-07-23T03:00:00"/>
    <d v="2016-10-11T04:15:09"/>
    <n v="1476159309"/>
    <b v="0"/>
    <n v="191"/>
    <b v="1"/>
    <x v="20"/>
    <n v="11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37620400"/>
    <d v="2015-07-23T03:00:00"/>
    <d v="2014-04-07T13:11:42"/>
    <n v="1396876302"/>
    <b v="0"/>
    <n v="18"/>
    <b v="0"/>
    <x v="21"/>
    <n v="7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437620400"/>
    <d v="2015-07-23T03:00:00"/>
    <d v="2013-08-23T21:44:38"/>
    <n v="1377294278"/>
    <b v="0"/>
    <n v="3"/>
    <b v="0"/>
    <x v="21"/>
    <n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437620400"/>
    <d v="2015-07-23T03:00:00"/>
    <d v="2014-03-17T20:59:41"/>
    <n v="1395089981"/>
    <b v="0"/>
    <n v="40"/>
    <b v="0"/>
    <x v="21"/>
    <n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37620400"/>
    <d v="2015-07-23T03:00:00"/>
    <d v="2014-07-07T22:03:36"/>
    <n v="1404770616"/>
    <b v="0"/>
    <n v="0"/>
    <b v="0"/>
    <x v="21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437620400"/>
    <d v="2015-07-23T03:00:00"/>
    <d v="2011-07-30T17:30:08"/>
    <n v="1312047008"/>
    <b v="0"/>
    <n v="24"/>
    <b v="0"/>
    <x v="21"/>
    <n v="2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437620400"/>
    <d v="2015-07-23T03:00:00"/>
    <d v="2012-03-17T11:02:07"/>
    <n v="1331982127"/>
    <b v="0"/>
    <n v="1"/>
    <b v="0"/>
    <x v="21"/>
    <n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437620400"/>
    <d v="2015-07-23T03:00:00"/>
    <d v="2011-01-25T23:20:30"/>
    <n v="1295997630"/>
    <b v="0"/>
    <n v="0"/>
    <b v="0"/>
    <x v="21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37620400"/>
    <d v="2015-07-23T03:00:00"/>
    <d v="2015-07-08T22:36:08"/>
    <n v="1436394968"/>
    <b v="0"/>
    <n v="0"/>
    <b v="0"/>
    <x v="21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437620400"/>
    <d v="2015-07-23T03:00:00"/>
    <d v="2013-08-20T20:21:10"/>
    <n v="1377030070"/>
    <b v="0"/>
    <n v="1"/>
    <b v="0"/>
    <x v="21"/>
    <n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437620400"/>
    <d v="2015-07-23T03:00:00"/>
    <d v="2012-01-31T22:46:14"/>
    <n v="1328049974"/>
    <b v="0"/>
    <n v="6"/>
    <b v="0"/>
    <x v="21"/>
    <n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37620400"/>
    <d v="2015-07-23T03:00:00"/>
    <d v="2015-01-03T18:55:42"/>
    <n v="1420311342"/>
    <b v="0"/>
    <n v="0"/>
    <b v="0"/>
    <x v="21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437620400"/>
    <d v="2015-07-23T03:00:00"/>
    <d v="2013-11-05T03:14:59"/>
    <n v="1383621299"/>
    <b v="0"/>
    <n v="6"/>
    <b v="0"/>
    <x v="21"/>
    <n v="3"/>
  </r>
  <r>
    <n v="1236"/>
    <s v="&quot;Volando&quot; CD Release (Canceled)"/>
    <s v="Raising money to give the musicians their due."/>
    <n v="2500"/>
    <n v="0"/>
    <x v="1"/>
    <x v="0"/>
    <s v="USD"/>
    <n v="1437620400"/>
    <d v="2015-07-23T03:00:00"/>
    <d v="2012-07-20T16:19:24"/>
    <n v="1342801164"/>
    <b v="0"/>
    <n v="0"/>
    <b v="0"/>
    <x v="21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437620400"/>
    <d v="2015-07-23T03:00:00"/>
    <d v="2012-08-04T06:47:45"/>
    <n v="1344062865"/>
    <b v="0"/>
    <n v="0"/>
    <b v="0"/>
    <x v="21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437620400"/>
    <d v="2015-07-23T03:00:00"/>
    <d v="2011-07-07T14:38:56"/>
    <n v="1310049536"/>
    <b v="0"/>
    <n v="3"/>
    <b v="0"/>
    <x v="21"/>
    <n v="18"/>
  </r>
  <r>
    <n v="1239"/>
    <s v="Help Calmenco! finance new CD and Tour (Canceled)"/>
    <s v="Please consider helping us with our new CD and Riverdance Tour"/>
    <n v="2500"/>
    <n v="0"/>
    <x v="1"/>
    <x v="0"/>
    <s v="USD"/>
    <n v="1437620400"/>
    <d v="2015-07-23T03:00:00"/>
    <d v="2011-12-06T23:06:07"/>
    <n v="1323212767"/>
    <b v="0"/>
    <n v="0"/>
    <b v="0"/>
    <x v="21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437620400"/>
    <d v="2015-07-23T03:00:00"/>
    <d v="2013-05-15T00:57:37"/>
    <n v="1368579457"/>
    <b v="0"/>
    <n v="8"/>
    <b v="0"/>
    <x v="21"/>
    <n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37620400"/>
    <d v="2015-07-23T03:00:00"/>
    <d v="2014-10-11T20:06:20"/>
    <n v="1413057980"/>
    <b v="0"/>
    <n v="34"/>
    <b v="0"/>
    <x v="21"/>
    <n v="5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437620400"/>
    <d v="2015-07-23T03:00:00"/>
    <d v="2011-08-27T03:58:22"/>
    <n v="1314417502"/>
    <b v="0"/>
    <n v="1"/>
    <b v="0"/>
    <x v="21"/>
    <n v="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437620400"/>
    <d v="2015-07-23T03:00:00"/>
    <d v="2011-05-08T21:06:11"/>
    <n v="1304888771"/>
    <b v="0"/>
    <n v="38"/>
    <b v="0"/>
    <x v="21"/>
    <n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437620400"/>
    <d v="2015-07-23T03:00:00"/>
    <d v="2013-03-22T19:48:43"/>
    <n v="1363981723"/>
    <b v="1"/>
    <n v="45"/>
    <b v="1"/>
    <x v="11"/>
    <n v="10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37620400"/>
    <d v="2015-07-23T03:00:00"/>
    <d v="2014-05-15T14:23:54"/>
    <n v="1400163834"/>
    <b v="1"/>
    <n v="17"/>
    <b v="1"/>
    <x v="11"/>
    <n v="12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437620400"/>
    <d v="2015-07-23T03:00:00"/>
    <d v="2011-10-22T01:02:29"/>
    <n v="1319245349"/>
    <b v="1"/>
    <n v="31"/>
    <b v="1"/>
    <x v="11"/>
    <n v="117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437620400"/>
    <d v="2015-07-23T03:00:00"/>
    <d v="2013-04-06T07:00:55"/>
    <n v="1365231655"/>
    <b v="1"/>
    <n v="50"/>
    <b v="1"/>
    <x v="11"/>
    <n v="12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37620400"/>
    <d v="2015-07-23T03:00:00"/>
    <d v="2014-05-08T15:45:53"/>
    <n v="1399563953"/>
    <b v="1"/>
    <n v="59"/>
    <b v="1"/>
    <x v="11"/>
    <n v="152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437620400"/>
    <d v="2015-07-23T03:00:00"/>
    <d v="2012-06-07T17:46:51"/>
    <n v="1339091211"/>
    <b v="1"/>
    <n v="81"/>
    <b v="1"/>
    <x v="11"/>
    <n v="10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37620400"/>
    <d v="2015-07-23T03:00:00"/>
    <d v="2014-07-23T15:25:31"/>
    <n v="1406129131"/>
    <b v="1"/>
    <n v="508"/>
    <b v="1"/>
    <x v="11"/>
    <n v="20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437620400"/>
    <d v="2015-07-23T03:00:00"/>
    <d v="2011-07-27T19:32:47"/>
    <n v="1311795167"/>
    <b v="1"/>
    <n v="74"/>
    <b v="1"/>
    <x v="11"/>
    <n v="10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437620400"/>
    <d v="2015-07-23T03:00:00"/>
    <d v="2013-09-26T23:42:49"/>
    <n v="1380238969"/>
    <b v="1"/>
    <n v="141"/>
    <b v="1"/>
    <x v="11"/>
    <n v="13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37620400"/>
    <d v="2015-07-23T03:00:00"/>
    <d v="2014-08-04T18:48:27"/>
    <n v="1407178107"/>
    <b v="1"/>
    <n v="711"/>
    <b v="1"/>
    <x v="11"/>
    <n v="30383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437620400"/>
    <d v="2015-07-23T03:00:00"/>
    <d v="2010-11-05T14:54:46"/>
    <n v="1288968886"/>
    <b v="1"/>
    <n v="141"/>
    <b v="1"/>
    <x v="11"/>
    <n v="19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437620400"/>
    <d v="2015-07-23T03:00:00"/>
    <d v="2013-11-01T20:17:32"/>
    <n v="1383337052"/>
    <b v="1"/>
    <n v="109"/>
    <b v="1"/>
    <x v="11"/>
    <n v="20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437620400"/>
    <d v="2015-07-23T03:00:00"/>
    <d v="2012-01-13T22:03:51"/>
    <n v="1326492231"/>
    <b v="1"/>
    <n v="361"/>
    <b v="1"/>
    <x v="11"/>
    <n v="11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437620400"/>
    <d v="2015-07-23T03:00:00"/>
    <d v="2011-02-13T02:03:10"/>
    <n v="1297562590"/>
    <b v="1"/>
    <n v="176"/>
    <b v="1"/>
    <x v="11"/>
    <n v="295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437620400"/>
    <d v="2015-07-23T03:00:00"/>
    <d v="2013-08-01T14:40:12"/>
    <n v="1375368012"/>
    <b v="1"/>
    <n v="670"/>
    <b v="1"/>
    <x v="11"/>
    <n v="213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37620400"/>
    <d v="2015-07-23T03:00:00"/>
    <d v="2014-05-07T23:17:44"/>
    <n v="1399504664"/>
    <b v="1"/>
    <n v="96"/>
    <b v="1"/>
    <x v="11"/>
    <n v="10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437620400"/>
    <d v="2015-07-23T03:00:00"/>
    <d v="2014-01-27T20:13:40"/>
    <n v="1390853620"/>
    <b v="1"/>
    <n v="74"/>
    <b v="1"/>
    <x v="11"/>
    <n v="11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437620400"/>
    <d v="2015-07-23T03:00:00"/>
    <d v="2013-12-30T08:13:47"/>
    <n v="1388391227"/>
    <b v="1"/>
    <n v="52"/>
    <b v="1"/>
    <x v="11"/>
    <n v="10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437620400"/>
    <d v="2015-07-23T03:00:00"/>
    <d v="2014-01-17T18:18:12"/>
    <n v="1389982692"/>
    <b v="1"/>
    <n v="105"/>
    <b v="1"/>
    <x v="11"/>
    <n v="125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437620400"/>
    <d v="2015-07-23T03:00:00"/>
    <d v="2014-02-22T02:01:10"/>
    <n v="1393034470"/>
    <b v="1"/>
    <n v="41"/>
    <b v="1"/>
    <x v="11"/>
    <n v="119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437620400"/>
    <d v="2015-07-23T03:00:00"/>
    <d v="2013-09-30T15:54:43"/>
    <n v="1380556483"/>
    <b v="1"/>
    <n v="34"/>
    <b v="1"/>
    <x v="11"/>
    <n v="16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437620400"/>
    <d v="2015-07-23T03:00:00"/>
    <d v="2010-10-14T15:43:35"/>
    <n v="1287071015"/>
    <b v="1"/>
    <n v="66"/>
    <b v="1"/>
    <x v="11"/>
    <n v="119"/>
  </r>
  <r>
    <n v="1266"/>
    <s v="Sensory Station's First EP"/>
    <s v="We are looking to record our first EP produced by Aaron Harris (ISIS/Palms) at Studio West."/>
    <n v="9500"/>
    <n v="9545"/>
    <x v="0"/>
    <x v="0"/>
    <s v="USD"/>
    <n v="1437620400"/>
    <d v="2015-07-23T03:00:00"/>
    <d v="2013-12-12T21:02:25"/>
    <n v="1386882145"/>
    <b v="1"/>
    <n v="50"/>
    <b v="1"/>
    <x v="11"/>
    <n v="10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437620400"/>
    <d v="2015-07-23T03:00:00"/>
    <d v="2013-06-24T14:02:38"/>
    <n v="1372082558"/>
    <b v="1"/>
    <n v="159"/>
    <b v="1"/>
    <x v="11"/>
    <n v="102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437620400"/>
    <d v="2015-07-23T03:00:00"/>
    <d v="2013-08-21T20:17:27"/>
    <n v="1377116247"/>
    <b v="1"/>
    <n v="182"/>
    <b v="1"/>
    <x v="11"/>
    <n v="11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37620400"/>
    <d v="2015-07-23T03:00:00"/>
    <d v="2016-03-16T19:45:12"/>
    <n v="1458157512"/>
    <b v="1"/>
    <n v="206"/>
    <b v="1"/>
    <x v="11"/>
    <n v="10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437620400"/>
    <d v="2015-07-23T03:00:00"/>
    <d v="2012-01-25T20:34:02"/>
    <n v="1327523642"/>
    <b v="1"/>
    <n v="169"/>
    <b v="1"/>
    <x v="11"/>
    <n v="11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437620400"/>
    <d v="2015-07-23T03:00:00"/>
    <d v="2013-10-14T16:24:19"/>
    <n v="1381767859"/>
    <b v="1"/>
    <n v="31"/>
    <b v="1"/>
    <x v="11"/>
    <n v="10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437620400"/>
    <d v="2015-07-23T03:00:00"/>
    <d v="2010-04-06T17:52:59"/>
    <n v="1270576379"/>
    <b v="1"/>
    <n v="28"/>
    <b v="1"/>
    <x v="11"/>
    <n v="10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37620400"/>
    <d v="2015-07-23T03:00:00"/>
    <d v="2014-08-01T17:31:31"/>
    <n v="1406914291"/>
    <b v="1"/>
    <n v="54"/>
    <b v="1"/>
    <x v="11"/>
    <n v="10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437620400"/>
    <d v="2015-07-23T03:00:00"/>
    <d v="2012-07-26T16:33:45"/>
    <n v="1343320425"/>
    <b v="1"/>
    <n v="467"/>
    <b v="1"/>
    <x v="11"/>
    <n v="15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437620400"/>
    <d v="2015-07-23T03:00:00"/>
    <d v="2013-07-03T20:49:47"/>
    <n v="1372884587"/>
    <b v="1"/>
    <n v="389"/>
    <b v="1"/>
    <x v="11"/>
    <n v="162"/>
  </r>
  <r>
    <n v="1276"/>
    <s v="MR. DREAM GOES TO JAIL"/>
    <s v="Sponsor this Brooklyn punk band's debut seven-inch, MR. DREAM GOES TO JAIL."/>
    <n v="3000"/>
    <n v="3132.63"/>
    <x v="0"/>
    <x v="0"/>
    <s v="USD"/>
    <n v="1437620400"/>
    <d v="2015-07-23T03:00:00"/>
    <d v="2009-07-13T16:54:07"/>
    <n v="1247504047"/>
    <b v="1"/>
    <n v="68"/>
    <b v="1"/>
    <x v="11"/>
    <n v="10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437620400"/>
    <d v="2015-07-23T03:00:00"/>
    <d v="2012-07-31T13:29:07"/>
    <n v="1343741347"/>
    <b v="1"/>
    <n v="413"/>
    <b v="1"/>
    <x v="11"/>
    <n v="10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37620400"/>
    <d v="2015-07-23T03:00:00"/>
    <d v="2014-05-27T13:19:26"/>
    <n v="1401196766"/>
    <b v="1"/>
    <n v="190"/>
    <b v="1"/>
    <x v="11"/>
    <n v="15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437620400"/>
    <d v="2015-07-23T03:00:00"/>
    <d v="2014-02-12T02:22:50"/>
    <n v="1392171770"/>
    <b v="1"/>
    <n v="189"/>
    <b v="1"/>
    <x v="11"/>
    <n v="1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437620400"/>
    <d v="2015-07-23T03:00:00"/>
    <d v="2010-12-01T18:10:54"/>
    <n v="1291227054"/>
    <b v="1"/>
    <n v="130"/>
    <b v="1"/>
    <x v="11"/>
    <n v="1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437620400"/>
    <d v="2015-07-23T03:00:00"/>
    <d v="2013-07-08T17:50:36"/>
    <n v="1373305836"/>
    <b v="1"/>
    <n v="74"/>
    <b v="1"/>
    <x v="11"/>
    <n v="1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437620400"/>
    <d v="2015-07-23T03:00:00"/>
    <d v="2013-11-08T11:24:15"/>
    <n v="1383909855"/>
    <b v="1"/>
    <n v="274"/>
    <b v="1"/>
    <x v="11"/>
    <n v="12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437620400"/>
    <d v="2015-07-23T03:00:00"/>
    <d v="2013-02-15T17:13:09"/>
    <n v="1360948389"/>
    <b v="1"/>
    <n v="22"/>
    <b v="1"/>
    <x v="11"/>
    <n v="2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37620400"/>
    <d v="2015-07-23T03:00:00"/>
    <d v="2016-12-08T05:38:02"/>
    <n v="1481175482"/>
    <b v="0"/>
    <n v="31"/>
    <b v="1"/>
    <x v="6"/>
    <n v="10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7620400"/>
    <d v="2015-07-23T03:00:00"/>
    <d v="2015-06-05T13:59:35"/>
    <n v="1433512775"/>
    <b v="0"/>
    <n v="63"/>
    <b v="1"/>
    <x v="6"/>
    <n v="10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37620400"/>
    <d v="2015-07-23T03:00:00"/>
    <d v="2015-02-04T09:13:47"/>
    <n v="1423041227"/>
    <b v="0"/>
    <n v="20"/>
    <b v="1"/>
    <x v="6"/>
    <n v="10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7620400"/>
    <d v="2015-07-23T03:00:00"/>
    <d v="2015-04-13T14:54:16"/>
    <n v="1428936856"/>
    <b v="0"/>
    <n v="25"/>
    <b v="1"/>
    <x v="6"/>
    <n v="24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37620400"/>
    <d v="2015-07-23T03:00:00"/>
    <d v="2016-07-10T03:42:43"/>
    <n v="1468122163"/>
    <b v="0"/>
    <n v="61"/>
    <b v="1"/>
    <x v="6"/>
    <n v="1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37620400"/>
    <d v="2015-07-23T03:00:00"/>
    <d v="2016-12-05T03:14:05"/>
    <n v="1480907645"/>
    <b v="0"/>
    <n v="52"/>
    <b v="1"/>
    <x v="6"/>
    <n v="125"/>
  </r>
  <r>
    <n v="1290"/>
    <s v="I Died... I Came Back, ... Whatever"/>
    <s v="Sometimes your Heart has to STOP for your Life to START."/>
    <n v="3500"/>
    <n v="3800"/>
    <x v="0"/>
    <x v="0"/>
    <s v="USD"/>
    <n v="1437620400"/>
    <d v="2015-07-23T03:00:00"/>
    <d v="2015-03-23T14:45:31"/>
    <n v="1427121931"/>
    <b v="0"/>
    <n v="86"/>
    <b v="1"/>
    <x v="6"/>
    <n v="10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37620400"/>
    <d v="2015-07-23T03:00:00"/>
    <d v="2015-03-01T15:39:51"/>
    <n v="1425224391"/>
    <b v="0"/>
    <n v="42"/>
    <b v="1"/>
    <x v="6"/>
    <n v="14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37620400"/>
    <d v="2015-07-23T03:00:00"/>
    <d v="2015-09-09T18:20:28"/>
    <n v="1441822828"/>
    <b v="0"/>
    <n v="52"/>
    <b v="1"/>
    <x v="6"/>
    <n v="11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37620400"/>
    <d v="2015-07-23T03:00:00"/>
    <d v="2015-10-15T16:49:31"/>
    <n v="1444927771"/>
    <b v="0"/>
    <n v="120"/>
    <b v="1"/>
    <x v="6"/>
    <n v="102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37620400"/>
    <d v="2015-07-23T03:00:00"/>
    <d v="2015-10-01T10:53:17"/>
    <n v="1443696797"/>
    <b v="0"/>
    <n v="22"/>
    <b v="1"/>
    <x v="6"/>
    <n v="12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7620400"/>
    <d v="2015-07-23T03:00:00"/>
    <d v="2015-06-29T13:44:57"/>
    <n v="1435585497"/>
    <b v="0"/>
    <n v="64"/>
    <b v="1"/>
    <x v="6"/>
    <n v="10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37620400"/>
    <d v="2015-07-23T03:00:00"/>
    <d v="2016-02-23T01:12:53"/>
    <n v="1456189973"/>
    <b v="0"/>
    <n v="23"/>
    <b v="1"/>
    <x v="6"/>
    <n v="14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37620400"/>
    <d v="2015-07-23T03:00:00"/>
    <d v="2016-04-01T17:55:58"/>
    <n v="1459533358"/>
    <b v="0"/>
    <n v="238"/>
    <b v="1"/>
    <x v="6"/>
    <n v="11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37620400"/>
    <d v="2015-07-23T03:00:00"/>
    <d v="2016-03-29T16:20:32"/>
    <n v="1459268432"/>
    <b v="0"/>
    <n v="33"/>
    <b v="1"/>
    <x v="6"/>
    <n v="105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7620400"/>
    <d v="2015-07-23T03:00:00"/>
    <d v="2015-06-14T19:32:39"/>
    <n v="1434310359"/>
    <b v="0"/>
    <n v="32"/>
    <b v="1"/>
    <x v="6"/>
    <n v="124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37620400"/>
    <d v="2015-07-23T03:00:00"/>
    <d v="2016-04-23T16:12:18"/>
    <n v="1461427938"/>
    <b v="0"/>
    <n v="24"/>
    <b v="1"/>
    <x v="6"/>
    <n v="13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620400"/>
    <d v="2015-07-23T03:00:00"/>
    <d v="2015-07-10T17:59:38"/>
    <n v="1436551178"/>
    <b v="0"/>
    <n v="29"/>
    <b v="1"/>
    <x v="6"/>
    <n v="103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37620400"/>
    <d v="2015-07-23T03:00:00"/>
    <d v="2016-11-01T01:23:31"/>
    <n v="1477963411"/>
    <b v="0"/>
    <n v="50"/>
    <b v="1"/>
    <x v="6"/>
    <n v="100"/>
  </r>
  <r>
    <n v="1303"/>
    <s v="Forward Arena Theatre Company: Summer Season"/>
    <s v="Groundbreaking queer theatre."/>
    <n v="3500"/>
    <n v="4559.13"/>
    <x v="0"/>
    <x v="1"/>
    <s v="GBP"/>
    <n v="1437620400"/>
    <d v="2015-07-23T03:00:00"/>
    <d v="2016-07-15T10:35:20"/>
    <n v="1468578920"/>
    <b v="0"/>
    <n v="108"/>
    <b v="1"/>
    <x v="6"/>
    <n v="13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37620400"/>
    <d v="2015-07-23T03:00:00"/>
    <d v="2017-01-12T04:40:05"/>
    <n v="1484196005"/>
    <b v="0"/>
    <n v="104"/>
    <b v="0"/>
    <x v="8"/>
    <n v="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37620400"/>
    <d v="2015-07-23T03:00:00"/>
    <d v="2016-06-22T15:58:28"/>
    <n v="1466611108"/>
    <b v="0"/>
    <n v="86"/>
    <b v="0"/>
    <x v="8"/>
    <n v="2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37620400"/>
    <d v="2015-07-23T03:00:00"/>
    <d v="2014-11-04T10:58:54"/>
    <n v="1415098734"/>
    <b v="0"/>
    <n v="356"/>
    <b v="0"/>
    <x v="8"/>
    <n v="65"/>
  </r>
  <r>
    <n v="1307"/>
    <s v="VR Card - Customized Virtual Reality Viewer (Canceled)"/>
    <s v="Get VR to Everyone with Mailable, Ready to Use Viewers"/>
    <n v="50000"/>
    <n v="5757"/>
    <x v="1"/>
    <x v="0"/>
    <s v="USD"/>
    <n v="1437620400"/>
    <d v="2015-07-23T03:00:00"/>
    <d v="2016-01-18T12:04:39"/>
    <n v="1453118679"/>
    <b v="0"/>
    <n v="45"/>
    <b v="0"/>
    <x v="8"/>
    <n v="12"/>
  </r>
  <r>
    <n v="1308"/>
    <s v="Boost Band: Wristband Phone Charger (Canceled)"/>
    <s v="Boost Band, a wristband that charges any device"/>
    <n v="10000"/>
    <n v="1136"/>
    <x v="1"/>
    <x v="0"/>
    <s v="USD"/>
    <n v="1437620400"/>
    <d v="2015-07-23T03:00:00"/>
    <d v="2016-08-29T14:43:32"/>
    <n v="1472481812"/>
    <b v="0"/>
    <n v="38"/>
    <b v="0"/>
    <x v="8"/>
    <n v="1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37620400"/>
    <d v="2015-07-23T03:00:00"/>
    <d v="2015-09-10T21:11:08"/>
    <n v="1441919468"/>
    <b v="0"/>
    <n v="35"/>
    <b v="0"/>
    <x v="8"/>
    <n v="112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37620400"/>
    <d v="2015-07-23T03:00:00"/>
    <d v="2016-07-05T16:00:50"/>
    <n v="1467734450"/>
    <b v="0"/>
    <n v="24"/>
    <b v="0"/>
    <x v="8"/>
    <n v="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37620400"/>
    <d v="2015-07-23T03:00:00"/>
    <d v="2016-10-26T19:15:19"/>
    <n v="1477509319"/>
    <b v="0"/>
    <n v="100"/>
    <b v="0"/>
    <x v="8"/>
    <n v="3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37620400"/>
    <d v="2015-07-23T03:00:00"/>
    <d v="2015-03-19T16:52:02"/>
    <n v="1426783922"/>
    <b v="0"/>
    <n v="1"/>
    <b v="0"/>
    <x v="8"/>
    <n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37620400"/>
    <d v="2015-07-23T03:00:00"/>
    <d v="2016-02-02T17:01:54"/>
    <n v="1454432514"/>
    <b v="0"/>
    <n v="122"/>
    <b v="0"/>
    <x v="8"/>
    <n v="3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37620400"/>
    <d v="2015-07-23T03:00:00"/>
    <d v="2016-08-22T16:04:20"/>
    <n v="1471881860"/>
    <b v="0"/>
    <n v="11"/>
    <b v="0"/>
    <x v="8"/>
    <n v="1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37620400"/>
    <d v="2015-07-23T03:00:00"/>
    <d v="2015-10-01T11:57:28"/>
    <n v="1443700648"/>
    <b v="0"/>
    <n v="248"/>
    <b v="0"/>
    <x v="8"/>
    <n v="4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37620400"/>
    <d v="2015-07-23T03:00:00"/>
    <d v="2016-01-24T23:05:09"/>
    <n v="1453676709"/>
    <b v="0"/>
    <n v="1"/>
    <b v="0"/>
    <x v="8"/>
    <n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37620400"/>
    <d v="2015-07-23T03:00:00"/>
    <d v="2016-05-30T05:39:06"/>
    <n v="1464586746"/>
    <b v="0"/>
    <n v="19"/>
    <b v="0"/>
    <x v="8"/>
    <n v="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37620400"/>
    <d v="2015-07-23T03:00:00"/>
    <d v="2014-12-12T01:02:52"/>
    <n v="1418346172"/>
    <b v="0"/>
    <n v="135"/>
    <b v="0"/>
    <x v="8"/>
    <n v="1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37620400"/>
    <d v="2015-07-23T03:00:00"/>
    <d v="2014-06-26T19:29:25"/>
    <n v="1403810965"/>
    <b v="0"/>
    <n v="9"/>
    <b v="0"/>
    <x v="8"/>
    <n v="1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37620400"/>
    <d v="2015-07-23T03:00:00"/>
    <d v="2016-12-01T16:34:06"/>
    <n v="1480610046"/>
    <b v="0"/>
    <n v="3"/>
    <b v="0"/>
    <x v="8"/>
    <n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37620400"/>
    <d v="2015-07-23T03:00:00"/>
    <d v="2016-11-23T17:58:57"/>
    <n v="1479923937"/>
    <b v="0"/>
    <n v="7"/>
    <b v="0"/>
    <x v="8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7620400"/>
    <d v="2015-07-23T03:00:00"/>
    <d v="2015-04-21T15:45:25"/>
    <n v="1429631125"/>
    <b v="0"/>
    <n v="4"/>
    <b v="0"/>
    <x v="8"/>
    <n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37620400"/>
    <d v="2015-07-23T03:00:00"/>
    <d v="2016-03-22T16:45:46"/>
    <n v="1458665146"/>
    <b v="0"/>
    <n v="44"/>
    <b v="0"/>
    <x v="8"/>
    <n v="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37620400"/>
    <d v="2015-07-23T03:00:00"/>
    <d v="2016-09-13T15:12:32"/>
    <n v="1473779552"/>
    <b v="0"/>
    <n v="90"/>
    <b v="0"/>
    <x v="8"/>
    <n v="1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37620400"/>
    <d v="2015-07-23T03:00:00"/>
    <d v="2016-11-30T02:03:55"/>
    <n v="1480471435"/>
    <b v="0"/>
    <n v="8"/>
    <b v="0"/>
    <x v="8"/>
    <n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37620400"/>
    <d v="2015-07-23T03:00:00"/>
    <d v="2014-12-01T19:00:28"/>
    <n v="1417460428"/>
    <b v="0"/>
    <n v="11"/>
    <b v="0"/>
    <x v="8"/>
    <n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7620400"/>
    <d v="2015-07-23T03:00:00"/>
    <d v="2015-04-29T16:17:15"/>
    <n v="1430324235"/>
    <b v="0"/>
    <n v="41"/>
    <b v="0"/>
    <x v="8"/>
    <n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37620400"/>
    <d v="2015-07-23T03:00:00"/>
    <d v="2016-08-30T15:25:34"/>
    <n v="1472570734"/>
    <b v="0"/>
    <n v="15"/>
    <b v="0"/>
    <x v="8"/>
    <n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37620400"/>
    <d v="2015-07-23T03:00:00"/>
    <d v="2014-10-23T05:19:05"/>
    <n v="1414041545"/>
    <b v="0"/>
    <n v="9"/>
    <b v="0"/>
    <x v="8"/>
    <n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37620400"/>
    <d v="2015-07-23T03:00:00"/>
    <d v="2016-06-01T06:38:29"/>
    <n v="1464763109"/>
    <b v="0"/>
    <n v="50"/>
    <b v="0"/>
    <x v="8"/>
    <n v="2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37620400"/>
    <d v="2015-07-23T03:00:00"/>
    <d v="2016-07-18T12:05:54"/>
    <n v="1468843554"/>
    <b v="0"/>
    <n v="34"/>
    <b v="0"/>
    <x v="8"/>
    <n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37620400"/>
    <d v="2015-07-23T03:00:00"/>
    <d v="2016-12-28T01:26:48"/>
    <n v="1482888408"/>
    <b v="0"/>
    <n v="0"/>
    <b v="0"/>
    <x v="8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37620400"/>
    <d v="2015-07-23T03:00:00"/>
    <d v="2014-06-16T02:33:45"/>
    <n v="1402886025"/>
    <b v="0"/>
    <n v="0"/>
    <b v="0"/>
    <x v="8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37620400"/>
    <d v="2015-07-23T03:00:00"/>
    <d v="2016-02-10T18:34:47"/>
    <n v="1455129287"/>
    <b v="0"/>
    <n v="276"/>
    <b v="0"/>
    <x v="8"/>
    <n v="11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37620400"/>
    <d v="2015-07-23T03:00:00"/>
    <d v="2015-11-05T22:28:22"/>
    <n v="1446762502"/>
    <b v="0"/>
    <n v="16"/>
    <b v="0"/>
    <x v="8"/>
    <n v="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37620400"/>
    <d v="2015-07-23T03:00:00"/>
    <d v="2014-11-12T20:43:48"/>
    <n v="1415825028"/>
    <b v="0"/>
    <n v="224"/>
    <b v="0"/>
    <x v="8"/>
    <n v="8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37620400"/>
    <d v="2015-07-23T03:00:00"/>
    <d v="2017-02-01T13:51:19"/>
    <n v="1485957079"/>
    <b v="0"/>
    <n v="140"/>
    <b v="0"/>
    <x v="8"/>
    <n v="4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7620400"/>
    <d v="2015-07-23T03:00:00"/>
    <d v="2015-07-03T19:17:13"/>
    <n v="1435951033"/>
    <b v="0"/>
    <n v="15"/>
    <b v="0"/>
    <x v="8"/>
    <n v="3"/>
  </r>
  <r>
    <n v="1339"/>
    <s v="Linkoo (Canceled)"/>
    <s v="World's Smallest customizable Phone &amp; GPS Watch for kids !"/>
    <n v="50000"/>
    <n v="3317"/>
    <x v="1"/>
    <x v="0"/>
    <s v="USD"/>
    <n v="1437620400"/>
    <d v="2015-07-23T03:00:00"/>
    <d v="2014-10-24T15:31:55"/>
    <n v="1414164715"/>
    <b v="0"/>
    <n v="37"/>
    <b v="0"/>
    <x v="8"/>
    <n v="7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37620400"/>
    <d v="2015-07-23T03:00:00"/>
    <d v="2014-07-16T14:17:33"/>
    <n v="1405520253"/>
    <b v="0"/>
    <n v="0"/>
    <b v="0"/>
    <x v="8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37620400"/>
    <d v="2015-07-23T03:00:00"/>
    <d v="2016-08-30T14:58:37"/>
    <n v="1472569117"/>
    <b v="0"/>
    <n v="46"/>
    <b v="0"/>
    <x v="8"/>
    <n v="7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620400"/>
    <d v="2015-07-23T03:00:00"/>
    <d v="2015-06-17T19:35:39"/>
    <n v="1434569739"/>
    <b v="0"/>
    <n v="1"/>
    <b v="0"/>
    <x v="8"/>
    <n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37620400"/>
    <d v="2015-07-23T03:00:00"/>
    <d v="2016-06-21T12:38:03"/>
    <n v="1466512683"/>
    <b v="0"/>
    <n v="323"/>
    <b v="0"/>
    <x v="8"/>
    <n v="10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37620400"/>
    <d v="2015-07-23T03:00:00"/>
    <d v="2016-06-01T18:57:19"/>
    <n v="1464807439"/>
    <b v="0"/>
    <n v="139"/>
    <b v="1"/>
    <x v="9"/>
    <n v="37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37620400"/>
    <d v="2015-07-23T03:00:00"/>
    <d v="2014-06-09T19:32:39"/>
    <n v="1402342359"/>
    <b v="0"/>
    <n v="7"/>
    <b v="1"/>
    <x v="9"/>
    <n v="12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437620400"/>
    <d v="2015-07-23T03:00:00"/>
    <d v="2013-05-28T01:49:11"/>
    <n v="1369705751"/>
    <b v="0"/>
    <n v="149"/>
    <b v="1"/>
    <x v="9"/>
    <n v="147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37620400"/>
    <d v="2015-07-23T03:00:00"/>
    <d v="2015-02-05T15:18:45"/>
    <n v="1423149525"/>
    <b v="0"/>
    <n v="31"/>
    <b v="1"/>
    <x v="9"/>
    <n v="10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37620400"/>
    <d v="2015-07-23T03:00:00"/>
    <d v="2014-11-20T12:08:53"/>
    <n v="1416485333"/>
    <b v="0"/>
    <n v="26"/>
    <b v="1"/>
    <x v="9"/>
    <n v="10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37620400"/>
    <d v="2015-07-23T03:00:00"/>
    <d v="2015-11-09T07:58:55"/>
    <n v="1447055935"/>
    <b v="0"/>
    <n v="172"/>
    <b v="1"/>
    <x v="9"/>
    <n v="20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37620400"/>
    <d v="2015-07-23T03:00:00"/>
    <d v="2015-11-26T00:18:54"/>
    <n v="1448497134"/>
    <b v="0"/>
    <n v="78"/>
    <b v="1"/>
    <x v="9"/>
    <n v="10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37620400"/>
    <d v="2015-07-23T03:00:00"/>
    <d v="2016-01-13T17:45:44"/>
    <n v="1452707144"/>
    <b v="0"/>
    <n v="120"/>
    <b v="1"/>
    <x v="9"/>
    <n v="1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37620400"/>
    <d v="2015-07-23T03:00:00"/>
    <d v="2015-07-15T13:52:46"/>
    <n v="1436968366"/>
    <b v="0"/>
    <n v="227"/>
    <b v="1"/>
    <x v="9"/>
    <n v="13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437620400"/>
    <d v="2015-07-23T03:00:00"/>
    <d v="2013-02-04T02:49:48"/>
    <n v="1359946188"/>
    <b v="0"/>
    <n v="42"/>
    <b v="1"/>
    <x v="9"/>
    <n v="13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37620400"/>
    <d v="2015-07-23T03:00:00"/>
    <d v="2016-05-12T19:22:59"/>
    <n v="1463080979"/>
    <b v="0"/>
    <n v="64"/>
    <b v="1"/>
    <x v="9"/>
    <n v="13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437620400"/>
    <d v="2015-07-23T03:00:00"/>
    <d v="2012-10-31T06:06:45"/>
    <n v="1351663605"/>
    <b v="0"/>
    <n v="121"/>
    <b v="1"/>
    <x v="9"/>
    <n v="12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437620400"/>
    <d v="2015-07-23T03:00:00"/>
    <d v="2013-06-05T00:56:00"/>
    <n v="1370393760"/>
    <b v="0"/>
    <n v="87"/>
    <b v="1"/>
    <x v="9"/>
    <n v="18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437620400"/>
    <d v="2015-07-23T03:00:00"/>
    <d v="2013-01-30T23:05:37"/>
    <n v="1359587137"/>
    <b v="0"/>
    <n v="65"/>
    <b v="1"/>
    <x v="9"/>
    <n v="12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437620400"/>
    <d v="2015-07-23T03:00:00"/>
    <d v="2011-05-26T13:42:03"/>
    <n v="1306417323"/>
    <b v="0"/>
    <n v="49"/>
    <b v="1"/>
    <x v="9"/>
    <n v="1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437620400"/>
    <d v="2015-07-23T03:00:00"/>
    <d v="2011-05-05T19:33:10"/>
    <n v="1304623990"/>
    <b v="0"/>
    <n v="19"/>
    <b v="1"/>
    <x v="9"/>
    <n v="11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437620400"/>
    <d v="2015-07-23T03:00:00"/>
    <d v="2012-07-05T21:37:00"/>
    <n v="1341524220"/>
    <b v="0"/>
    <n v="81"/>
    <b v="1"/>
    <x v="9"/>
    <n v="17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37620400"/>
    <d v="2015-07-23T03:00:00"/>
    <d v="2014-05-22T17:12:52"/>
    <n v="1400778772"/>
    <b v="0"/>
    <n v="264"/>
    <b v="1"/>
    <x v="9"/>
    <n v="12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437620400"/>
    <d v="2015-07-23T03:00:00"/>
    <d v="2013-07-09T22:25:31"/>
    <n v="1373408731"/>
    <b v="0"/>
    <n v="25"/>
    <b v="1"/>
    <x v="9"/>
    <n v="10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37620400"/>
    <d v="2015-07-23T03:00:00"/>
    <d v="2016-01-27T20:15:27"/>
    <n v="1453925727"/>
    <b v="0"/>
    <n v="5"/>
    <b v="1"/>
    <x v="9"/>
    <n v="1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37620400"/>
    <d v="2015-07-23T03:00:00"/>
    <d v="2014-11-08T16:41:46"/>
    <n v="1415464906"/>
    <b v="0"/>
    <n v="144"/>
    <b v="1"/>
    <x v="11"/>
    <n v="11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37620400"/>
    <d v="2015-07-23T03:00:00"/>
    <d v="2015-02-14T17:35:52"/>
    <n v="1423935352"/>
    <b v="0"/>
    <n v="92"/>
    <b v="1"/>
    <x v="11"/>
    <n v="100"/>
  </r>
  <r>
    <n v="1366"/>
    <s v="Kick It! A Tribute to the A.K.s"/>
    <s v="A musical memorial for Alexi Petersen."/>
    <n v="7500"/>
    <n v="9486.69"/>
    <x v="0"/>
    <x v="0"/>
    <s v="USD"/>
    <n v="1437620400"/>
    <d v="2015-07-23T03:00:00"/>
    <d v="2014-10-12T23:54:23"/>
    <n v="1413158063"/>
    <b v="0"/>
    <n v="147"/>
    <b v="1"/>
    <x v="11"/>
    <n v="12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37620400"/>
    <d v="2015-07-23T03:00:00"/>
    <d v="2015-10-15T00:04:10"/>
    <n v="1444867450"/>
    <b v="0"/>
    <n v="90"/>
    <b v="1"/>
    <x v="11"/>
    <n v="11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7620400"/>
    <d v="2015-07-23T03:00:00"/>
    <d v="2015-05-22T04:34:54"/>
    <n v="1432269294"/>
    <b v="0"/>
    <n v="87"/>
    <b v="1"/>
    <x v="11"/>
    <n v="1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437620400"/>
    <d v="2015-07-23T03:00:00"/>
    <d v="2014-03-12T14:15:46"/>
    <n v="1394633746"/>
    <b v="0"/>
    <n v="406"/>
    <b v="1"/>
    <x v="11"/>
    <n v="105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437620400"/>
    <d v="2015-07-23T03:00:00"/>
    <d v="2013-10-01T00:04:50"/>
    <n v="1380585890"/>
    <b v="0"/>
    <n v="20"/>
    <b v="1"/>
    <x v="11"/>
    <n v="10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7620400"/>
    <d v="2015-07-23T03:00:00"/>
    <d v="2015-04-07T18:12:22"/>
    <n v="1428430342"/>
    <b v="0"/>
    <n v="70"/>
    <b v="1"/>
    <x v="11"/>
    <n v="107"/>
  </r>
  <r>
    <n v="1372"/>
    <s v="Ted Lukas &amp; the Misled new CD - &quot;FEED&quot;"/>
    <s v="Please help us raise funds to press our new CD!"/>
    <n v="500"/>
    <n v="620"/>
    <x v="0"/>
    <x v="0"/>
    <s v="USD"/>
    <n v="1437620400"/>
    <d v="2015-07-23T03:00:00"/>
    <d v="2012-06-12T17:45:32"/>
    <n v="1339523132"/>
    <b v="0"/>
    <n v="16"/>
    <b v="1"/>
    <x v="11"/>
    <n v="124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37620400"/>
    <d v="2015-07-23T03:00:00"/>
    <d v="2016-11-30T22:50:33"/>
    <n v="1480546233"/>
    <b v="0"/>
    <n v="52"/>
    <b v="1"/>
    <x v="11"/>
    <n v="10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37620400"/>
    <d v="2015-07-23T03:00:00"/>
    <d v="2016-02-24T03:53:08"/>
    <n v="1456285988"/>
    <b v="0"/>
    <n v="66"/>
    <b v="1"/>
    <x v="11"/>
    <n v="189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37620400"/>
    <d v="2015-07-23T03:00:00"/>
    <d v="2016-12-16T01:35:19"/>
    <n v="1481852119"/>
    <b v="0"/>
    <n v="109"/>
    <b v="1"/>
    <x v="11"/>
    <n v="171"/>
  </r>
  <r>
    <n v="1376"/>
    <s v="Dead Pirates / HIGHMARE LP 2nd pressing"/>
    <s v="Dead Pirates are planning a second pressing of HIGHMARE LP, who wants one ?"/>
    <n v="3700"/>
    <n v="9342"/>
    <x v="0"/>
    <x v="1"/>
    <s v="GBP"/>
    <n v="1437620400"/>
    <d v="2015-07-23T03:00:00"/>
    <d v="2016-11-03T16:03:26"/>
    <n v="1478189006"/>
    <b v="0"/>
    <n v="168"/>
    <b v="1"/>
    <x v="11"/>
    <n v="25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37620400"/>
    <d v="2015-07-23T03:00:00"/>
    <d v="2017-01-12T05:16:10"/>
    <n v="1484198170"/>
    <b v="0"/>
    <n v="31"/>
    <b v="1"/>
    <x v="11"/>
    <n v="116"/>
  </r>
  <r>
    <n v="1378"/>
    <s v="SIX BY SEVEN"/>
    <s v="A psychedelic post rock masterpiece!"/>
    <n v="2000"/>
    <n v="4067"/>
    <x v="0"/>
    <x v="1"/>
    <s v="GBP"/>
    <n v="1437620400"/>
    <d v="2015-07-23T03:00:00"/>
    <d v="2016-07-17T18:13:30"/>
    <n v="1468779210"/>
    <b v="0"/>
    <n v="133"/>
    <b v="1"/>
    <x v="11"/>
    <n v="203"/>
  </r>
  <r>
    <n v="1379"/>
    <s v="J. Walter Makes a Record"/>
    <s v="---------The long-awaited debut full-length from Justin Ruddy--------"/>
    <n v="10000"/>
    <n v="11160"/>
    <x v="0"/>
    <x v="0"/>
    <s v="USD"/>
    <n v="1437620400"/>
    <d v="2015-07-23T03:00:00"/>
    <d v="2015-05-06T11:47:56"/>
    <n v="1430912876"/>
    <b v="0"/>
    <n v="151"/>
    <b v="1"/>
    <x v="11"/>
    <n v="112"/>
  </r>
  <r>
    <n v="1380"/>
    <s v="BARNFEST 2015"/>
    <s v="A DIY MUSIC FESTIVAL FROM ST. LOUIS MO! Bands make their own festival, help make it legit!"/>
    <n v="25"/>
    <n v="106"/>
    <x v="0"/>
    <x v="0"/>
    <s v="USD"/>
    <n v="1437620400"/>
    <d v="2015-07-23T03:00:00"/>
    <d v="2015-05-17T18:18:26"/>
    <n v="1431886706"/>
    <b v="0"/>
    <n v="5"/>
    <b v="1"/>
    <x v="11"/>
    <n v="42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37620400"/>
    <d v="2015-07-23T03:00:00"/>
    <d v="2016-11-29T05:08:45"/>
    <n v="1480396125"/>
    <b v="0"/>
    <n v="73"/>
    <b v="1"/>
    <x v="11"/>
    <n v="107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437620400"/>
    <d v="2015-07-23T03:00:00"/>
    <d v="2013-04-06T19:12:16"/>
    <n v="1365275536"/>
    <b v="0"/>
    <n v="148"/>
    <b v="1"/>
    <x v="11"/>
    <n v="10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37620400"/>
    <d v="2015-07-23T03:00:00"/>
    <d v="2016-12-03T01:47:58"/>
    <n v="1480729678"/>
    <b v="0"/>
    <n v="93"/>
    <b v="1"/>
    <x v="11"/>
    <n v="21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7620400"/>
    <d v="2015-07-23T03:00:00"/>
    <d v="2015-06-05T17:38:42"/>
    <n v="1433525922"/>
    <b v="0"/>
    <n v="63"/>
    <b v="1"/>
    <x v="11"/>
    <n v="12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37620400"/>
    <d v="2015-07-23T03:00:00"/>
    <d v="2016-03-04T16:32:01"/>
    <n v="1457109121"/>
    <b v="0"/>
    <n v="134"/>
    <b v="1"/>
    <x v="11"/>
    <n v="110"/>
  </r>
  <r>
    <n v="1386"/>
    <s v="MALTESE CROSS: The First Album"/>
    <s v="We are a classic hard rock/heavy metal band just trying to keep rock alive!"/>
    <n v="400"/>
    <n v="875"/>
    <x v="0"/>
    <x v="0"/>
    <s v="USD"/>
    <n v="1437620400"/>
    <d v="2015-07-23T03:00:00"/>
    <d v="2015-06-29T15:31:29"/>
    <n v="1435591889"/>
    <b v="0"/>
    <n v="14"/>
    <b v="1"/>
    <x v="11"/>
    <n v="21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7620400"/>
    <d v="2015-07-23T03:00:00"/>
    <d v="2015-05-02T22:06:35"/>
    <n v="1430604395"/>
    <b v="0"/>
    <n v="78"/>
    <b v="1"/>
    <x v="11"/>
    <n v="13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37620400"/>
    <d v="2015-07-23T03:00:00"/>
    <d v="2016-09-21T14:45:17"/>
    <n v="1474469117"/>
    <b v="0"/>
    <n v="112"/>
    <b v="1"/>
    <x v="11"/>
    <n v="135"/>
  </r>
  <r>
    <n v="1389"/>
    <s v="Pre-order DANCEHALL's first record!!!"/>
    <s v="Help fund the pressing of DANCEHALL's first record by pre-ordering it in advance!!!"/>
    <n v="500"/>
    <n v="727"/>
    <x v="0"/>
    <x v="1"/>
    <s v="GBP"/>
    <n v="1437620400"/>
    <d v="2015-07-23T03:00:00"/>
    <d v="2016-07-14T11:32:37"/>
    <n v="1468495957"/>
    <b v="0"/>
    <n v="34"/>
    <b v="1"/>
    <x v="11"/>
    <n v="145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7620400"/>
    <d v="2015-07-23T03:00:00"/>
    <m/>
    <n v="1427224606"/>
    <b v="0"/>
    <n v="19"/>
    <b v="1"/>
    <x v="11"/>
    <n v="109"/>
  </r>
  <r>
    <n v="1391"/>
    <s v="Rules and Regulations"/>
    <s v="With the money donated through this project we intend on investing in sound equipment for live shows"/>
    <n v="500"/>
    <n v="551"/>
    <x v="0"/>
    <x v="0"/>
    <s v="USD"/>
    <n v="1437620400"/>
    <d v="2015-07-23T03:00:00"/>
    <m/>
    <n v="1436369818"/>
    <b v="0"/>
    <n v="13"/>
    <b v="1"/>
    <x v="11"/>
    <n v="11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37620400"/>
    <d v="2015-07-23T03:00:00"/>
    <m/>
    <n v="1454298186"/>
    <b v="0"/>
    <n v="104"/>
    <b v="1"/>
    <x v="11"/>
    <n v="114"/>
  </r>
  <r>
    <n v="1393"/>
    <s v="WolfHunt | Social Commentary Rock Project"/>
    <s v="Rock n' Roll tales of our times"/>
    <n v="10000"/>
    <n v="10235"/>
    <x v="0"/>
    <x v="0"/>
    <s v="USD"/>
    <n v="1437620400"/>
    <d v="2015-07-23T03:00:00"/>
    <m/>
    <n v="1467476523"/>
    <b v="0"/>
    <n v="52"/>
    <b v="1"/>
    <x v="11"/>
    <n v="10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37620400"/>
    <d v="2015-07-23T03:00:00"/>
    <m/>
    <n v="1484623726"/>
    <b v="0"/>
    <n v="17"/>
    <b v="1"/>
    <x v="11"/>
    <n v="122"/>
  </r>
  <r>
    <n v="1395"/>
    <s v="Quiet Oaks Full Length Album"/>
    <s v="Help Quiet Oaks record their debut album!!!"/>
    <n v="3500"/>
    <n v="3916"/>
    <x v="0"/>
    <x v="0"/>
    <s v="USD"/>
    <n v="1437620400"/>
    <d v="2015-07-23T03:00:00"/>
    <m/>
    <n v="1481838481"/>
    <b v="0"/>
    <n v="82"/>
    <b v="1"/>
    <x v="11"/>
    <n v="11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37620400"/>
    <d v="2015-07-23T03:00:00"/>
    <m/>
    <n v="1421279882"/>
    <b v="0"/>
    <n v="73"/>
    <b v="1"/>
    <x v="11"/>
    <n v="10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37620400"/>
    <d v="2015-07-23T03:00:00"/>
    <m/>
    <n v="1475013710"/>
    <b v="0"/>
    <n v="158"/>
    <b v="1"/>
    <x v="11"/>
    <n v="11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37620400"/>
    <d v="2015-07-23T03:00:00"/>
    <m/>
    <n v="1465160334"/>
    <b v="0"/>
    <n v="65"/>
    <b v="1"/>
    <x v="11"/>
    <n v="11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37620400"/>
    <d v="2015-07-23T03:00:00"/>
    <m/>
    <n v="1410048373"/>
    <b v="0"/>
    <n v="184"/>
    <b v="1"/>
    <x v="11"/>
    <n v="12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37620400"/>
    <d v="2015-07-23T03:00:00"/>
    <m/>
    <n v="1462695073"/>
    <b v="0"/>
    <n v="34"/>
    <b v="1"/>
    <x v="11"/>
    <n v="167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437620400"/>
    <d v="2015-07-23T03:00:00"/>
    <m/>
    <n v="1367798074"/>
    <b v="0"/>
    <n v="240"/>
    <b v="1"/>
    <x v="11"/>
    <n v="497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7620400"/>
    <d v="2015-07-23T03:00:00"/>
    <m/>
    <n v="1425259011"/>
    <b v="0"/>
    <n v="113"/>
    <b v="1"/>
    <x v="11"/>
    <n v="109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437620400"/>
    <d v="2015-07-23T03:00:00"/>
    <m/>
    <n v="1372210235"/>
    <b v="0"/>
    <n v="66"/>
    <b v="1"/>
    <x v="11"/>
    <n v="1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37620400"/>
    <d v="2015-07-23T03:00:00"/>
    <m/>
    <n v="1422447285"/>
    <b v="1"/>
    <n v="5"/>
    <b v="0"/>
    <x v="22"/>
    <n v="2"/>
  </r>
  <r>
    <n v="1405"/>
    <s v="The Bible translated into Emoticons"/>
    <s v="Will more people read the Bible if it were translated into Emoticons?"/>
    <n v="25000"/>
    <n v="105"/>
    <x v="2"/>
    <x v="0"/>
    <s v="USD"/>
    <n v="1437620400"/>
    <d v="2015-07-23T03:00:00"/>
    <m/>
    <n v="1414599601"/>
    <b v="1"/>
    <n v="17"/>
    <b v="0"/>
    <x v="22"/>
    <n v="0"/>
  </r>
  <r>
    <n v="1406"/>
    <s v="Man Down! Translation project"/>
    <s v="The White coat and the battle dress uniform"/>
    <n v="12000"/>
    <n v="15"/>
    <x v="2"/>
    <x v="13"/>
    <s v="EUR"/>
    <n v="1437620400"/>
    <d v="2015-07-23T03:00:00"/>
    <m/>
    <n v="1445336607"/>
    <b v="0"/>
    <n v="3"/>
    <b v="0"/>
    <x v="22"/>
    <n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37620400"/>
    <d v="2015-07-23T03:00:00"/>
    <m/>
    <n v="1405687978"/>
    <b v="0"/>
    <n v="2"/>
    <b v="0"/>
    <x v="22"/>
    <n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37620400"/>
    <d v="2015-07-23T03:00:00"/>
    <m/>
    <n v="1444856156"/>
    <b v="0"/>
    <n v="6"/>
    <b v="0"/>
    <x v="22"/>
    <n v="7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37620400"/>
    <d v="2015-07-23T03:00:00"/>
    <m/>
    <n v="1414897935"/>
    <b v="0"/>
    <n v="0"/>
    <b v="0"/>
    <x v="22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37620400"/>
    <d v="2015-07-23T03:00:00"/>
    <m/>
    <n v="1461051520"/>
    <b v="0"/>
    <n v="1"/>
    <b v="0"/>
    <x v="22"/>
    <n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37620400"/>
    <d v="2015-07-23T03:00:00"/>
    <m/>
    <n v="1420766700"/>
    <b v="0"/>
    <n v="3"/>
    <b v="0"/>
    <x v="22"/>
    <n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37620400"/>
    <d v="2015-07-23T03:00:00"/>
    <m/>
    <n v="1415064699"/>
    <b v="0"/>
    <n v="13"/>
    <b v="0"/>
    <x v="22"/>
    <n v="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37620400"/>
    <d v="2015-07-23T03:00:00"/>
    <m/>
    <n v="1450780170"/>
    <b v="0"/>
    <n v="1"/>
    <b v="0"/>
    <x v="22"/>
    <n v="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37620400"/>
    <d v="2015-07-23T03:00:00"/>
    <m/>
    <n v="1480831467"/>
    <b v="0"/>
    <n v="1"/>
    <b v="0"/>
    <x v="22"/>
    <n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7620400"/>
    <d v="2015-07-23T03:00:00"/>
    <m/>
    <n v="1436285591"/>
    <b v="0"/>
    <n v="9"/>
    <b v="0"/>
    <x v="22"/>
    <n v="18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37620400"/>
    <d v="2015-07-23T03:00:00"/>
    <m/>
    <n v="1445552019"/>
    <b v="0"/>
    <n v="0"/>
    <b v="0"/>
    <x v="22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37620400"/>
    <d v="2015-07-23T03:00:00"/>
    <m/>
    <n v="1439696174"/>
    <b v="0"/>
    <n v="2"/>
    <b v="0"/>
    <x v="22"/>
    <n v="1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37620400"/>
    <d v="2015-07-23T03:00:00"/>
    <m/>
    <n v="1453805834"/>
    <b v="0"/>
    <n v="1"/>
    <b v="0"/>
    <x v="22"/>
    <n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37620400"/>
    <d v="2015-07-23T03:00:00"/>
    <m/>
    <n v="1473418619"/>
    <b v="0"/>
    <n v="10"/>
    <b v="0"/>
    <x v="22"/>
    <n v="7"/>
  </r>
  <r>
    <n v="1420"/>
    <s v="Shakespeare in the Hood - Romeo and Juliet"/>
    <s v="Help me butcher Shakespeare in a satirical fashion."/>
    <n v="110"/>
    <n v="3"/>
    <x v="2"/>
    <x v="0"/>
    <s v="USD"/>
    <n v="1437620400"/>
    <d v="2015-07-23T03:00:00"/>
    <m/>
    <n v="1464969686"/>
    <b v="0"/>
    <n v="3"/>
    <b v="0"/>
    <x v="22"/>
    <n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37620400"/>
    <d v="2015-07-23T03:00:00"/>
    <m/>
    <n v="1420840709"/>
    <b v="0"/>
    <n v="2"/>
    <b v="0"/>
    <x v="22"/>
    <n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37620400"/>
    <d v="2015-07-23T03:00:00"/>
    <m/>
    <n v="1471844704"/>
    <b v="0"/>
    <n v="2"/>
    <b v="0"/>
    <x v="22"/>
    <n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37620400"/>
    <d v="2015-07-23T03:00:00"/>
    <m/>
    <n v="1449045531"/>
    <b v="0"/>
    <n v="1"/>
    <b v="0"/>
    <x v="22"/>
    <n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37620400"/>
    <d v="2015-07-23T03:00:00"/>
    <m/>
    <n v="1478106802"/>
    <b v="0"/>
    <n v="14"/>
    <b v="0"/>
    <x v="22"/>
    <n v="2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7620400"/>
    <d v="2015-07-23T03:00:00"/>
    <m/>
    <n v="1427684959"/>
    <b v="0"/>
    <n v="0"/>
    <b v="0"/>
    <x v="22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37620400"/>
    <d v="2015-07-23T03:00:00"/>
    <m/>
    <n v="1435224120"/>
    <b v="0"/>
    <n v="0"/>
    <b v="0"/>
    <x v="22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37620400"/>
    <d v="2015-07-23T03:00:00"/>
    <m/>
    <n v="1471638385"/>
    <b v="0"/>
    <n v="4"/>
    <b v="0"/>
    <x v="22"/>
    <n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37620400"/>
    <d v="2015-07-23T03:00:00"/>
    <m/>
    <n v="1456996017"/>
    <b v="0"/>
    <n v="3"/>
    <b v="0"/>
    <x v="22"/>
    <n v="5"/>
  </r>
  <r>
    <n v="1429"/>
    <s v="10 P.M."/>
    <s v="A guy in his 30's tries to live his &quot;American Dream&quot;, but quickly it turns into a nightmare. (A Novel)"/>
    <n v="10000"/>
    <n v="0"/>
    <x v="2"/>
    <x v="0"/>
    <s v="USD"/>
    <n v="1437620400"/>
    <d v="2015-07-23T03:00:00"/>
    <m/>
    <n v="1426037242"/>
    <b v="0"/>
    <n v="0"/>
    <b v="0"/>
    <x v="22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37620400"/>
    <d v="2015-07-23T03:00:00"/>
    <m/>
    <n v="1416339088"/>
    <b v="0"/>
    <n v="5"/>
    <b v="0"/>
    <x v="22"/>
    <n v="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37620400"/>
    <d v="2015-07-23T03:00:00"/>
    <m/>
    <n v="1445922216"/>
    <b v="0"/>
    <n v="47"/>
    <b v="0"/>
    <x v="22"/>
    <n v="3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620400"/>
    <d v="2015-07-23T03:00:00"/>
    <m/>
    <n v="1434825828"/>
    <b v="0"/>
    <n v="0"/>
    <b v="0"/>
    <x v="22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37620400"/>
    <d v="2015-07-23T03:00:00"/>
    <m/>
    <n v="1477839675"/>
    <b v="0"/>
    <n v="10"/>
    <b v="0"/>
    <x v="22"/>
    <n v="7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7620400"/>
    <d v="2015-07-23T03:00:00"/>
    <m/>
    <n v="1431973478"/>
    <b v="0"/>
    <n v="11"/>
    <b v="0"/>
    <x v="22"/>
    <n v="1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37620400"/>
    <d v="2015-07-23T03:00:00"/>
    <m/>
    <n v="1441997020"/>
    <b v="0"/>
    <n v="2"/>
    <b v="0"/>
    <x v="22"/>
    <n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37620400"/>
    <d v="2015-07-23T03:00:00"/>
    <m/>
    <n v="1453451057"/>
    <b v="0"/>
    <n v="2"/>
    <b v="0"/>
    <x v="22"/>
    <n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37620400"/>
    <d v="2015-07-23T03:00:00"/>
    <m/>
    <n v="1402058739"/>
    <b v="0"/>
    <n v="22"/>
    <b v="0"/>
    <x v="22"/>
    <n v="2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37620400"/>
    <d v="2015-07-23T03:00:00"/>
    <m/>
    <n v="1459198499"/>
    <b v="0"/>
    <n v="8"/>
    <b v="0"/>
    <x v="22"/>
    <n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37620400"/>
    <d v="2015-07-23T03:00:00"/>
    <m/>
    <n v="1423166101"/>
    <b v="0"/>
    <n v="6"/>
    <b v="0"/>
    <x v="22"/>
    <n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37620400"/>
    <d v="2015-07-23T03:00:00"/>
    <m/>
    <n v="1461693463"/>
    <b v="0"/>
    <n v="1"/>
    <b v="0"/>
    <x v="22"/>
    <n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37620400"/>
    <d v="2015-07-23T03:00:00"/>
    <m/>
    <n v="1436811769"/>
    <b v="0"/>
    <n v="3"/>
    <b v="0"/>
    <x v="22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37620400"/>
    <d v="2015-07-23T03:00:00"/>
    <m/>
    <n v="1461598158"/>
    <b v="0"/>
    <n v="0"/>
    <b v="0"/>
    <x v="22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37620400"/>
    <d v="2015-07-23T03:00:00"/>
    <m/>
    <n v="1480803209"/>
    <b v="0"/>
    <n v="0"/>
    <b v="0"/>
    <x v="22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37620400"/>
    <d v="2015-07-23T03:00:00"/>
    <m/>
    <n v="1436907462"/>
    <b v="0"/>
    <n v="0"/>
    <b v="0"/>
    <x v="22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7620400"/>
    <d v="2015-07-23T03:00:00"/>
    <m/>
    <n v="1431694855"/>
    <b v="0"/>
    <n v="0"/>
    <b v="0"/>
    <x v="22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37620400"/>
    <d v="2015-07-23T03:00:00"/>
    <m/>
    <n v="1459507478"/>
    <b v="0"/>
    <n v="0"/>
    <b v="0"/>
    <x v="22"/>
    <n v="0"/>
  </r>
  <r>
    <n v="1447"/>
    <s v="Indian Language Dictionary"/>
    <s v="I'm creating a dictionary of multiple Indian languages."/>
    <n v="500000"/>
    <n v="75"/>
    <x v="2"/>
    <x v="0"/>
    <s v="USD"/>
    <n v="1437620400"/>
    <d v="2015-07-23T03:00:00"/>
    <m/>
    <n v="1465407134"/>
    <b v="0"/>
    <n v="3"/>
    <b v="0"/>
    <x v="22"/>
    <n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7620400"/>
    <d v="2015-07-23T03:00:00"/>
    <m/>
    <n v="1429655318"/>
    <b v="0"/>
    <n v="0"/>
    <b v="0"/>
    <x v="22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7620400"/>
    <d v="2015-07-23T03:00:00"/>
    <m/>
    <n v="1427138905"/>
    <b v="0"/>
    <n v="0"/>
    <b v="0"/>
    <x v="22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37620400"/>
    <d v="2015-07-23T03:00:00"/>
    <m/>
    <n v="1453349197"/>
    <b v="0"/>
    <n v="1"/>
    <b v="0"/>
    <x v="22"/>
    <n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37620400"/>
    <d v="2015-07-23T03:00:00"/>
    <m/>
    <n v="1413759659"/>
    <b v="0"/>
    <n v="2"/>
    <b v="0"/>
    <x v="22"/>
    <n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37620400"/>
    <d v="2015-07-23T03:00:00"/>
    <m/>
    <n v="1403974363"/>
    <b v="0"/>
    <n v="0"/>
    <b v="0"/>
    <x v="22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37620400"/>
    <d v="2015-07-23T03:00:00"/>
    <m/>
    <n v="1488386547"/>
    <b v="0"/>
    <n v="0"/>
    <b v="0"/>
    <x v="22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37620400"/>
    <d v="2015-07-23T03:00:00"/>
    <m/>
    <n v="1459716480"/>
    <b v="0"/>
    <n v="1"/>
    <b v="0"/>
    <x v="22"/>
    <n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37620400"/>
    <d v="2015-07-23T03:00:00"/>
    <m/>
    <n v="1405181320"/>
    <b v="0"/>
    <n v="7"/>
    <b v="0"/>
    <x v="22"/>
    <n v="11"/>
  </r>
  <r>
    <n v="1456"/>
    <s v="Sometimes you don't need love (Canceled)"/>
    <s v="English Version of my auto-published novel"/>
    <n v="5000"/>
    <n v="145"/>
    <x v="1"/>
    <x v="13"/>
    <s v="EUR"/>
    <n v="1437620400"/>
    <d v="2015-07-23T03:00:00"/>
    <m/>
    <n v="1480867365"/>
    <b v="0"/>
    <n v="3"/>
    <b v="0"/>
    <x v="22"/>
    <n v="3"/>
  </r>
  <r>
    <n v="1457"/>
    <s v="Hey! I&quot;m not invisable, I am Just Old (Canceled)"/>
    <s v="Age is more than just a number, I hope your younger than you feel."/>
    <n v="6000"/>
    <n v="0"/>
    <x v="1"/>
    <x v="0"/>
    <s v="USD"/>
    <n v="1437620400"/>
    <d v="2015-07-23T03:00:00"/>
    <m/>
    <n v="1444685444"/>
    <b v="0"/>
    <n v="0"/>
    <b v="0"/>
    <x v="22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37620400"/>
    <d v="2015-07-23T03:00:00"/>
    <m/>
    <n v="1405097760"/>
    <b v="0"/>
    <n v="0"/>
    <b v="0"/>
    <x v="22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37620400"/>
    <d v="2015-07-23T03:00:00"/>
    <m/>
    <n v="1446612896"/>
    <b v="0"/>
    <n v="0"/>
    <b v="0"/>
    <x v="22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37620400"/>
    <d v="2015-07-23T03:00:00"/>
    <m/>
    <n v="1412371898"/>
    <b v="0"/>
    <n v="0"/>
    <b v="0"/>
    <x v="22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37620400"/>
    <d v="2015-07-23T03:00:00"/>
    <m/>
    <n v="1410967754"/>
    <b v="1"/>
    <n v="340"/>
    <b v="1"/>
    <x v="23"/>
    <n v="101"/>
  </r>
  <r>
    <n v="1462"/>
    <s v="Unbound: Fiction on the Radio"/>
    <s v="A new radio show focused on short fiction produced by Louisville Public Media"/>
    <n v="4000"/>
    <n v="4340.7"/>
    <x v="0"/>
    <x v="0"/>
    <s v="USD"/>
    <n v="1437620400"/>
    <d v="2015-07-23T03:00:00"/>
    <m/>
    <n v="1363017271"/>
    <b v="1"/>
    <n v="150"/>
    <b v="1"/>
    <x v="23"/>
    <n v="10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437620400"/>
    <d v="2015-07-23T03:00:00"/>
    <m/>
    <n v="1361483538"/>
    <b v="1"/>
    <n v="25"/>
    <b v="1"/>
    <x v="23"/>
    <n v="148"/>
  </r>
  <r>
    <n v="1464"/>
    <s v="Science Studio"/>
    <s v="The Best Science Media on the Web"/>
    <n v="5000"/>
    <n v="8160"/>
    <x v="0"/>
    <x v="0"/>
    <s v="USD"/>
    <n v="1437620400"/>
    <d v="2015-07-23T03:00:00"/>
    <m/>
    <n v="1358437958"/>
    <b v="1"/>
    <n v="234"/>
    <b v="1"/>
    <x v="23"/>
    <n v="16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437620400"/>
    <d v="2015-07-23T03:00:00"/>
    <m/>
    <n v="1329759452"/>
    <b v="1"/>
    <n v="2602"/>
    <b v="1"/>
    <x v="23"/>
    <n v="45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37620400"/>
    <d v="2015-07-23T03:00:00"/>
    <m/>
    <n v="1449029266"/>
    <b v="1"/>
    <n v="248"/>
    <b v="1"/>
    <x v="23"/>
    <n v="108"/>
  </r>
  <r>
    <n v="1467"/>
    <s v="Radio Ambulante"/>
    <s v="We are a new Spanish language podcast telling uniquely Latin American stories."/>
    <n v="40000"/>
    <n v="46032"/>
    <x v="0"/>
    <x v="0"/>
    <s v="USD"/>
    <n v="1437620400"/>
    <d v="2015-07-23T03:00:00"/>
    <m/>
    <n v="1327518885"/>
    <b v="1"/>
    <n v="600"/>
    <b v="1"/>
    <x v="23"/>
    <n v="11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437620400"/>
    <d v="2015-07-23T03:00:00"/>
    <m/>
    <n v="1302654049"/>
    <b v="1"/>
    <n v="293"/>
    <b v="1"/>
    <x v="23"/>
    <n v="10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437620400"/>
    <d v="2015-07-23T03:00:00"/>
    <m/>
    <n v="1358346109"/>
    <b v="1"/>
    <n v="321"/>
    <b v="1"/>
    <x v="23"/>
    <n v="10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437620400"/>
    <d v="2015-07-23T03:00:00"/>
    <m/>
    <n v="1354909863"/>
    <b v="1"/>
    <n v="81"/>
    <b v="1"/>
    <x v="23"/>
    <n v="12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37620400"/>
    <d v="2015-07-23T03:00:00"/>
    <m/>
    <n v="1426028334"/>
    <b v="1"/>
    <n v="343"/>
    <b v="1"/>
    <x v="23"/>
    <n v="10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437620400"/>
    <d v="2015-07-23T03:00:00"/>
    <m/>
    <n v="1379336503"/>
    <b v="1"/>
    <n v="336"/>
    <b v="1"/>
    <x v="23"/>
    <n v="139"/>
  </r>
  <r>
    <n v="1473"/>
    <s v="ONE LOVES ONLY FORM"/>
    <s v="Public Radio Project"/>
    <n v="1500"/>
    <n v="1807.74"/>
    <x v="0"/>
    <x v="0"/>
    <s v="USD"/>
    <n v="1437620400"/>
    <d v="2015-07-23T03:00:00"/>
    <m/>
    <n v="1328052639"/>
    <b v="1"/>
    <n v="47"/>
    <b v="1"/>
    <x v="23"/>
    <n v="12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437620400"/>
    <d v="2015-07-23T03:00:00"/>
    <m/>
    <n v="1376501292"/>
    <b v="1"/>
    <n v="76"/>
    <b v="1"/>
    <x v="23"/>
    <n v="1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37620400"/>
    <d v="2015-07-23T03:00:00"/>
    <m/>
    <n v="1416244863"/>
    <b v="1"/>
    <n v="441"/>
    <b v="1"/>
    <x v="23"/>
    <n v="1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437620400"/>
    <d v="2015-07-23T03:00:00"/>
    <m/>
    <n v="1313024422"/>
    <b v="1"/>
    <n v="916"/>
    <b v="1"/>
    <x v="23"/>
    <n v="66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437620400"/>
    <d v="2015-07-23T03:00:00"/>
    <m/>
    <n v="1319467604"/>
    <b v="1"/>
    <n v="369"/>
    <b v="1"/>
    <x v="23"/>
    <n v="1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437620400"/>
    <d v="2015-07-23T03:00:00"/>
    <m/>
    <n v="1367355313"/>
    <b v="1"/>
    <n v="20242"/>
    <b v="1"/>
    <x v="23"/>
    <n v="1182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437620400"/>
    <d v="2015-07-23T03:00:00"/>
    <m/>
    <n v="1398448389"/>
    <b v="1"/>
    <n v="71"/>
    <b v="1"/>
    <x v="23"/>
    <n v="137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437620400"/>
    <d v="2015-07-23T03:00:00"/>
    <m/>
    <n v="1373408699"/>
    <b v="1"/>
    <n v="635"/>
    <b v="1"/>
    <x v="23"/>
    <n v="11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437620400"/>
    <d v="2015-07-23T03:00:00"/>
    <m/>
    <n v="1380838145"/>
    <b v="0"/>
    <n v="6"/>
    <b v="0"/>
    <x v="10"/>
    <n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437620400"/>
    <d v="2015-07-23T03:00:00"/>
    <m/>
    <n v="1345062936"/>
    <b v="0"/>
    <n v="1"/>
    <b v="0"/>
    <x v="10"/>
    <n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37620400"/>
    <d v="2015-07-23T03:00:00"/>
    <m/>
    <n v="1467002275"/>
    <b v="0"/>
    <n v="2"/>
    <b v="0"/>
    <x v="10"/>
    <n v="1"/>
  </r>
  <r>
    <n v="1484"/>
    <s v="a book called filtered down thru the stars"/>
    <s v="The mussings of an old wizard"/>
    <n v="2000"/>
    <n v="0"/>
    <x v="2"/>
    <x v="0"/>
    <s v="USD"/>
    <n v="1437620400"/>
    <d v="2015-07-23T03:00:00"/>
    <m/>
    <n v="1337834963"/>
    <b v="0"/>
    <n v="0"/>
    <b v="0"/>
    <x v="1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7620400"/>
    <d v="2015-07-23T03:00:00"/>
    <m/>
    <n v="1430939173"/>
    <b v="0"/>
    <n v="3"/>
    <b v="0"/>
    <x v="10"/>
    <n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37620400"/>
    <d v="2015-07-23T03:00:00"/>
    <m/>
    <n v="1422417761"/>
    <b v="0"/>
    <n v="3"/>
    <b v="0"/>
    <x v="10"/>
    <n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37620400"/>
    <d v="2015-07-23T03:00:00"/>
    <m/>
    <n v="1467583271"/>
    <b v="0"/>
    <n v="0"/>
    <b v="0"/>
    <x v="1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437620400"/>
    <d v="2015-07-23T03:00:00"/>
    <m/>
    <n v="1386336660"/>
    <b v="0"/>
    <n v="6"/>
    <b v="0"/>
    <x v="10"/>
    <n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437620400"/>
    <d v="2015-07-23T03:00:00"/>
    <m/>
    <n v="1350398452"/>
    <b v="0"/>
    <n v="0"/>
    <b v="0"/>
    <x v="1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437620400"/>
    <d v="2015-07-23T03:00:00"/>
    <m/>
    <n v="1378214874"/>
    <b v="0"/>
    <n v="19"/>
    <b v="0"/>
    <x v="10"/>
    <n v="3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37620400"/>
    <d v="2015-07-23T03:00:00"/>
    <m/>
    <n v="1418922443"/>
    <b v="0"/>
    <n v="1"/>
    <b v="0"/>
    <x v="10"/>
    <n v="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437620400"/>
    <d v="2015-07-23T03:00:00"/>
    <m/>
    <n v="1305839646"/>
    <b v="0"/>
    <n v="2"/>
    <b v="0"/>
    <x v="10"/>
    <n v="1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437620400"/>
    <d v="2015-07-23T03:00:00"/>
    <m/>
    <n v="1368823675"/>
    <b v="0"/>
    <n v="0"/>
    <b v="0"/>
    <x v="1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37620400"/>
    <d v="2015-07-23T03:00:00"/>
    <m/>
    <n v="1425489613"/>
    <b v="0"/>
    <n v="11"/>
    <b v="0"/>
    <x v="10"/>
    <n v="9"/>
  </r>
  <r>
    <n v="1495"/>
    <s v="A Magical Bildungsroman with a Female Heroine"/>
    <s v="The Adventures of Penelope Hawthorne. Part One: The Spellbook of Dracone."/>
    <n v="2000"/>
    <n v="0"/>
    <x v="2"/>
    <x v="0"/>
    <s v="USD"/>
    <n v="1437620400"/>
    <d v="2015-07-23T03:00:00"/>
    <m/>
    <n v="1311879431"/>
    <b v="0"/>
    <n v="0"/>
    <b v="0"/>
    <x v="1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37620400"/>
    <d v="2015-07-23T03:00:00"/>
    <m/>
    <n v="1405682659"/>
    <b v="0"/>
    <n v="0"/>
    <b v="0"/>
    <x v="1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437620400"/>
    <d v="2015-07-23T03:00:00"/>
    <m/>
    <n v="1371655522"/>
    <b v="0"/>
    <n v="1"/>
    <b v="0"/>
    <x v="10"/>
    <n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37620400"/>
    <d v="2015-07-23T03:00:00"/>
    <m/>
    <n v="1405899378"/>
    <b v="0"/>
    <n v="3"/>
    <b v="0"/>
    <x v="10"/>
    <n v="2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37620400"/>
    <d v="2015-07-23T03:00:00"/>
    <m/>
    <n v="1465171833"/>
    <b v="0"/>
    <n v="1"/>
    <b v="0"/>
    <x v="10"/>
    <n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437620400"/>
    <d v="2015-07-23T03:00:00"/>
    <m/>
    <n v="1364852557"/>
    <b v="0"/>
    <n v="15"/>
    <b v="0"/>
    <x v="10"/>
    <n v="25"/>
  </r>
  <r>
    <n v="1501"/>
    <s v="This is Nowhere"/>
    <s v="A hardcover book of surf, outdoor and nature photos from the British Columbia coast."/>
    <n v="52000"/>
    <n v="86492"/>
    <x v="0"/>
    <x v="5"/>
    <s v="CAD"/>
    <n v="1437620400"/>
    <d v="2015-07-23T03:00:00"/>
    <m/>
    <n v="1433772023"/>
    <b v="1"/>
    <n v="885"/>
    <b v="1"/>
    <x v="20"/>
    <n v="16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37620400"/>
    <d v="2015-07-23T03:00:00"/>
    <m/>
    <n v="1456491680"/>
    <b v="1"/>
    <n v="329"/>
    <b v="1"/>
    <x v="20"/>
    <n v="10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37620400"/>
    <d v="2015-07-23T03:00:00"/>
    <m/>
    <n v="1472026801"/>
    <b v="1"/>
    <n v="71"/>
    <b v="1"/>
    <x v="20"/>
    <n v="108"/>
  </r>
  <r>
    <n v="1504"/>
    <s v="RYU X RIO"/>
    <s v="A football photography book like no other about the 2014 World Cup in Brazil, by Ryu Voelkel."/>
    <n v="6500"/>
    <n v="18066"/>
    <x v="0"/>
    <x v="1"/>
    <s v="GBP"/>
    <n v="1437620400"/>
    <d v="2015-07-23T03:00:00"/>
    <m/>
    <n v="1399996024"/>
    <b v="1"/>
    <n v="269"/>
    <b v="1"/>
    <x v="20"/>
    <n v="27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37620400"/>
    <d v="2015-07-23T03:00:00"/>
    <m/>
    <n v="1455446303"/>
    <b v="1"/>
    <n v="345"/>
    <b v="1"/>
    <x v="20"/>
    <n v="1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37620400"/>
    <d v="2015-07-23T03:00:00"/>
    <m/>
    <n v="1403635904"/>
    <b v="1"/>
    <n v="43"/>
    <b v="1"/>
    <x v="20"/>
    <n v="1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437620400"/>
    <d v="2015-07-23T03:00:00"/>
    <m/>
    <n v="1268822909"/>
    <b v="1"/>
    <n v="33"/>
    <b v="1"/>
    <x v="20"/>
    <n v="21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37620400"/>
    <d v="2015-07-23T03:00:00"/>
    <m/>
    <n v="1401201881"/>
    <b v="1"/>
    <n v="211"/>
    <b v="1"/>
    <x v="20"/>
    <n v="1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37620400"/>
    <d v="2015-07-23T03:00:00"/>
    <m/>
    <n v="1484570885"/>
    <b v="1"/>
    <n v="196"/>
    <b v="1"/>
    <x v="20"/>
    <n v="12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37620400"/>
    <d v="2015-07-23T03:00:00"/>
    <m/>
    <n v="1403169278"/>
    <b v="1"/>
    <n v="405"/>
    <b v="1"/>
    <x v="20"/>
    <n v="10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37620400"/>
    <d v="2015-07-23T03:00:00"/>
    <m/>
    <n v="1445263204"/>
    <b v="1"/>
    <n v="206"/>
    <b v="1"/>
    <x v="20"/>
    <n v="11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37620400"/>
    <d v="2015-07-23T03:00:00"/>
    <m/>
    <n v="1483719939"/>
    <b v="1"/>
    <n v="335"/>
    <b v="1"/>
    <x v="20"/>
    <n v="55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37620400"/>
    <d v="2015-07-23T03:00:00"/>
    <m/>
    <n v="1402931866"/>
    <b v="1"/>
    <n v="215"/>
    <b v="1"/>
    <x v="20"/>
    <n v="15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37620400"/>
    <d v="2015-07-23T03:00:00"/>
    <m/>
    <n v="1439907640"/>
    <b v="1"/>
    <n v="176"/>
    <b v="1"/>
    <x v="20"/>
    <n v="106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37620400"/>
    <d v="2015-07-23T03:00:00"/>
    <m/>
    <n v="1455516297"/>
    <b v="1"/>
    <n v="555"/>
    <b v="1"/>
    <x v="20"/>
    <n v="1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37620400"/>
    <d v="2015-07-23T03:00:00"/>
    <m/>
    <n v="1473160292"/>
    <b v="1"/>
    <n v="116"/>
    <b v="1"/>
    <x v="20"/>
    <n v="10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37620400"/>
    <d v="2015-07-23T03:00:00"/>
    <m/>
    <n v="1415194553"/>
    <b v="1"/>
    <n v="615"/>
    <b v="1"/>
    <x v="20"/>
    <n v="16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37620400"/>
    <d v="2015-07-23T03:00:00"/>
    <m/>
    <n v="1398973252"/>
    <b v="1"/>
    <n v="236"/>
    <b v="1"/>
    <x v="20"/>
    <n v="20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37620400"/>
    <d v="2015-07-23T03:00:00"/>
    <m/>
    <n v="1400867283"/>
    <b v="1"/>
    <n v="145"/>
    <b v="1"/>
    <x v="20"/>
    <n v="103"/>
  </r>
  <r>
    <n v="1520"/>
    <s v="TULIPS"/>
    <s v="A self-published photography book by Andrew Miksys from his new series about Belarus"/>
    <n v="18000"/>
    <n v="18625"/>
    <x v="0"/>
    <x v="0"/>
    <s v="USD"/>
    <n v="1437620400"/>
    <d v="2015-07-23T03:00:00"/>
    <m/>
    <n v="1415824513"/>
    <b v="1"/>
    <n v="167"/>
    <b v="1"/>
    <x v="20"/>
    <n v="10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37620400"/>
    <d v="2015-07-23T03:00:00"/>
    <m/>
    <n v="1462248091"/>
    <b v="1"/>
    <n v="235"/>
    <b v="1"/>
    <x v="20"/>
    <n v="107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37620400"/>
    <d v="2015-07-23T03:00:00"/>
    <m/>
    <n v="1410983739"/>
    <b v="1"/>
    <n v="452"/>
    <b v="1"/>
    <x v="20"/>
    <n v="1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37620400"/>
    <d v="2015-07-23T03:00:00"/>
    <m/>
    <n v="1416592916"/>
    <b v="1"/>
    <n v="241"/>
    <b v="1"/>
    <x v="20"/>
    <n v="125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37620400"/>
    <d v="2015-07-23T03:00:00"/>
    <m/>
    <n v="1485000090"/>
    <b v="1"/>
    <n v="28"/>
    <b v="1"/>
    <x v="20"/>
    <n v="20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37620400"/>
    <d v="2015-07-23T03:00:00"/>
    <m/>
    <n v="1468947138"/>
    <b v="1"/>
    <n v="140"/>
    <b v="1"/>
    <x v="20"/>
    <n v="17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37620400"/>
    <d v="2015-07-23T03:00:00"/>
    <m/>
    <n v="1448951847"/>
    <b v="1"/>
    <n v="280"/>
    <b v="1"/>
    <x v="20"/>
    <n v="1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37620400"/>
    <d v="2015-07-23T03:00:00"/>
    <m/>
    <n v="1487082286"/>
    <b v="1"/>
    <n v="70"/>
    <b v="1"/>
    <x v="20"/>
    <n v="110"/>
  </r>
  <r>
    <n v="1528"/>
    <s v="Don't Go Outside: Tokyo Street Photos"/>
    <s v="A book of street photos from around Shibuya that I've made between 2011-2016."/>
    <n v="3000"/>
    <n v="8447"/>
    <x v="0"/>
    <x v="0"/>
    <s v="USD"/>
    <n v="1437620400"/>
    <d v="2015-07-23T03:00:00"/>
    <m/>
    <n v="1483292122"/>
    <b v="1"/>
    <n v="160"/>
    <b v="1"/>
    <x v="20"/>
    <n v="28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37620400"/>
    <d v="2015-07-23T03:00:00"/>
    <m/>
    <n v="1424185520"/>
    <b v="1"/>
    <n v="141"/>
    <b v="1"/>
    <x v="20"/>
    <n v="10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37620400"/>
    <d v="2015-07-23T03:00:00"/>
    <m/>
    <n v="1443464695"/>
    <b v="1"/>
    <n v="874"/>
    <b v="1"/>
    <x v="20"/>
    <n v="13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37620400"/>
    <d v="2015-07-23T03:00:00"/>
    <m/>
    <n v="1414610126"/>
    <b v="1"/>
    <n v="73"/>
    <b v="1"/>
    <x v="20"/>
    <n v="17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37620400"/>
    <d v="2015-07-23T03:00:00"/>
    <m/>
    <n v="1453461865"/>
    <b v="1"/>
    <n v="294"/>
    <b v="1"/>
    <x v="20"/>
    <n v="48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37620400"/>
    <d v="2015-07-23T03:00:00"/>
    <m/>
    <n v="1457913777"/>
    <b v="1"/>
    <n v="740"/>
    <b v="1"/>
    <x v="20"/>
    <n v="145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37620400"/>
    <d v="2015-07-23T03:00:00"/>
    <m/>
    <n v="1438791062"/>
    <b v="1"/>
    <n v="369"/>
    <b v="1"/>
    <x v="20"/>
    <n v="41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37620400"/>
    <d v="2015-07-23T03:00:00"/>
    <m/>
    <n v="1461527631"/>
    <b v="1"/>
    <n v="110"/>
    <b v="1"/>
    <x v="20"/>
    <n v="13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37620400"/>
    <d v="2015-07-23T03:00:00"/>
    <m/>
    <n v="1438110910"/>
    <b v="1"/>
    <n v="455"/>
    <b v="1"/>
    <x v="20"/>
    <n v="25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37620400"/>
    <d v="2015-07-23T03:00:00"/>
    <m/>
    <n v="1467358427"/>
    <b v="1"/>
    <n v="224"/>
    <b v="1"/>
    <x v="20"/>
    <n v="18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37620400"/>
    <d v="2015-07-23T03:00:00"/>
    <m/>
    <n v="1418064370"/>
    <b v="1"/>
    <n v="46"/>
    <b v="1"/>
    <x v="20"/>
    <n v="10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37620400"/>
    <d v="2015-07-23T03:00:00"/>
    <m/>
    <n v="1480629819"/>
    <b v="0"/>
    <n v="284"/>
    <b v="1"/>
    <x v="20"/>
    <n v="13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37620400"/>
    <d v="2015-07-23T03:00:00"/>
    <m/>
    <n v="1414368616"/>
    <b v="1"/>
    <n v="98"/>
    <b v="1"/>
    <x v="20"/>
    <n v="11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37620400"/>
    <d v="2015-07-23T03:00:00"/>
    <m/>
    <n v="1417453538"/>
    <b v="0"/>
    <n v="2"/>
    <b v="0"/>
    <x v="24"/>
    <n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7620400"/>
    <d v="2015-07-23T03:00:00"/>
    <m/>
    <n v="1434412500"/>
    <b v="0"/>
    <n v="1"/>
    <b v="0"/>
    <x v="24"/>
    <n v="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37620400"/>
    <d v="2015-07-23T03:00:00"/>
    <m/>
    <n v="1414066434"/>
    <b v="0"/>
    <n v="1"/>
    <b v="0"/>
    <x v="24"/>
    <n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37620400"/>
    <d v="2015-07-23T03:00:00"/>
    <m/>
    <n v="1424222024"/>
    <b v="0"/>
    <n v="0"/>
    <b v="0"/>
    <x v="24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37620400"/>
    <d v="2015-07-23T03:00:00"/>
    <m/>
    <n v="1422393234"/>
    <b v="0"/>
    <n v="1"/>
    <b v="0"/>
    <x v="24"/>
    <n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37620400"/>
    <d v="2015-07-23T03:00:00"/>
    <m/>
    <n v="1405746399"/>
    <b v="0"/>
    <n v="11"/>
    <b v="0"/>
    <x v="24"/>
    <n v="2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37620400"/>
    <d v="2015-07-23T03:00:00"/>
    <m/>
    <n v="1487240082"/>
    <b v="0"/>
    <n v="0"/>
    <b v="0"/>
    <x v="24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37620400"/>
    <d v="2015-07-23T03:00:00"/>
    <m/>
    <n v="1444425020"/>
    <b v="0"/>
    <n v="1"/>
    <b v="0"/>
    <x v="24"/>
    <n v="9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37620400"/>
    <d v="2015-07-23T03:00:00"/>
    <m/>
    <n v="1443928559"/>
    <b v="0"/>
    <n v="6"/>
    <b v="0"/>
    <x v="24"/>
    <n v="3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37620400"/>
    <d v="2015-07-23T03:00:00"/>
    <m/>
    <n v="1460458034"/>
    <b v="0"/>
    <n v="7"/>
    <b v="0"/>
    <x v="24"/>
    <n v="1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7620400"/>
    <d v="2015-07-23T03:00:00"/>
    <m/>
    <n v="1430164039"/>
    <b v="0"/>
    <n v="0"/>
    <b v="0"/>
    <x v="24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37620400"/>
    <d v="2015-07-23T03:00:00"/>
    <m/>
    <n v="1410366708"/>
    <b v="0"/>
    <n v="16"/>
    <b v="0"/>
    <x v="24"/>
    <n v="4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37620400"/>
    <d v="2015-07-23T03:00:00"/>
    <m/>
    <n v="1438584447"/>
    <b v="0"/>
    <n v="0"/>
    <b v="0"/>
    <x v="2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7620400"/>
    <d v="2015-07-23T03:00:00"/>
    <m/>
    <n v="1435903390"/>
    <b v="0"/>
    <n v="0"/>
    <b v="0"/>
    <x v="24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37620400"/>
    <d v="2015-07-23T03:00:00"/>
    <m/>
    <n v="1440513832"/>
    <b v="0"/>
    <n v="0"/>
    <b v="0"/>
    <x v="24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37620400"/>
    <d v="2015-07-23T03:00:00"/>
    <m/>
    <n v="1465011624"/>
    <b v="0"/>
    <n v="12"/>
    <b v="0"/>
    <x v="24"/>
    <n v="4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37620400"/>
    <d v="2015-07-23T03:00:00"/>
    <m/>
    <n v="1408549233"/>
    <b v="0"/>
    <n v="1"/>
    <b v="0"/>
    <x v="24"/>
    <n v="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37620400"/>
    <d v="2015-07-23T03:00:00"/>
    <m/>
    <n v="1435656759"/>
    <b v="0"/>
    <n v="3"/>
    <b v="0"/>
    <x v="24"/>
    <n v="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7620400"/>
    <d v="2015-07-23T03:00:00"/>
    <m/>
    <n v="1428974199"/>
    <b v="0"/>
    <n v="1"/>
    <b v="0"/>
    <x v="24"/>
    <n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37620400"/>
    <d v="2015-07-23T03:00:00"/>
    <m/>
    <n v="1414110593"/>
    <b v="0"/>
    <n v="4"/>
    <b v="0"/>
    <x v="24"/>
    <n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437620400"/>
    <d v="2015-07-23T03:00:00"/>
    <m/>
    <n v="1381194003"/>
    <b v="0"/>
    <n v="1"/>
    <b v="0"/>
    <x v="25"/>
    <n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437620400"/>
    <d v="2015-07-23T03:00:00"/>
    <m/>
    <n v="1253712916"/>
    <b v="0"/>
    <n v="0"/>
    <b v="0"/>
    <x v="25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437620400"/>
    <d v="2015-07-23T03:00:00"/>
    <m/>
    <n v="1389635351"/>
    <b v="0"/>
    <n v="2"/>
    <b v="0"/>
    <x v="25"/>
    <n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7620400"/>
    <d v="2015-07-23T03:00:00"/>
    <m/>
    <n v="1430124509"/>
    <b v="0"/>
    <n v="1"/>
    <b v="0"/>
    <x v="25"/>
    <n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437620400"/>
    <d v="2015-07-23T03:00:00"/>
    <m/>
    <n v="1304962261"/>
    <b v="0"/>
    <n v="1"/>
    <b v="0"/>
    <x v="25"/>
    <n v="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37620400"/>
    <d v="2015-07-23T03:00:00"/>
    <m/>
    <n v="1467151204"/>
    <b v="0"/>
    <n v="59"/>
    <b v="0"/>
    <x v="25"/>
    <n v="2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437620400"/>
    <d v="2015-07-23T03:00:00"/>
    <m/>
    <n v="1391293745"/>
    <b v="0"/>
    <n v="13"/>
    <b v="0"/>
    <x v="25"/>
    <n v="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37620400"/>
    <d v="2015-07-23T03:00:00"/>
    <m/>
    <n v="1416360585"/>
    <b v="0"/>
    <n v="22"/>
    <b v="0"/>
    <x v="25"/>
    <n v="14"/>
  </r>
  <r>
    <n v="1569"/>
    <s v="to be removed (Canceled)"/>
    <s v="to be removed"/>
    <n v="30000"/>
    <n v="0"/>
    <x v="1"/>
    <x v="0"/>
    <s v="USD"/>
    <n v="1437620400"/>
    <d v="2015-07-23T03:00:00"/>
    <m/>
    <n v="1366906714"/>
    <b v="0"/>
    <n v="0"/>
    <b v="0"/>
    <x v="25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37620400"/>
    <d v="2015-07-23T03:00:00"/>
    <m/>
    <n v="1457551882"/>
    <b v="0"/>
    <n v="52"/>
    <b v="0"/>
    <x v="25"/>
    <n v="4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7620400"/>
    <d v="2015-07-23T03:00:00"/>
    <m/>
    <n v="1432146483"/>
    <b v="0"/>
    <n v="4"/>
    <b v="0"/>
    <x v="25"/>
    <n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37620400"/>
    <d v="2015-07-23T03:00:00"/>
    <m/>
    <n v="1454546859"/>
    <b v="0"/>
    <n v="3"/>
    <b v="0"/>
    <x v="25"/>
    <n v="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37620400"/>
    <d v="2015-07-23T03:00:00"/>
    <m/>
    <n v="1487548802"/>
    <b v="0"/>
    <n v="3"/>
    <b v="0"/>
    <x v="25"/>
    <n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37620400"/>
    <d v="2015-07-23T03:00:00"/>
    <m/>
    <n v="1421187329"/>
    <b v="0"/>
    <n v="6"/>
    <b v="0"/>
    <x v="25"/>
    <n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37620400"/>
    <d v="2015-07-23T03:00:00"/>
    <m/>
    <n v="1402317296"/>
    <b v="0"/>
    <n v="35"/>
    <b v="0"/>
    <x v="25"/>
    <n v="2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7620400"/>
    <d v="2015-07-23T03:00:00"/>
    <m/>
    <n v="1431810368"/>
    <b v="0"/>
    <n v="10"/>
    <b v="0"/>
    <x v="25"/>
    <n v="1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437620400"/>
    <d v="2015-07-23T03:00:00"/>
    <m/>
    <n v="1337977248"/>
    <b v="0"/>
    <n v="2"/>
    <b v="0"/>
    <x v="25"/>
    <n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437620400"/>
    <d v="2015-07-23T03:00:00"/>
    <m/>
    <n v="1281317691"/>
    <b v="0"/>
    <n v="4"/>
    <b v="0"/>
    <x v="25"/>
    <n v="1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437620400"/>
    <d v="2015-07-23T03:00:00"/>
    <m/>
    <n v="1374882891"/>
    <b v="0"/>
    <n v="2"/>
    <b v="0"/>
    <x v="25"/>
    <n v="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437620400"/>
    <d v="2015-07-23T03:00:00"/>
    <m/>
    <n v="1332378726"/>
    <b v="0"/>
    <n v="0"/>
    <b v="0"/>
    <x v="25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37620400"/>
    <d v="2015-07-23T03:00:00"/>
    <m/>
    <n v="1447757190"/>
    <b v="0"/>
    <n v="1"/>
    <b v="0"/>
    <x v="26"/>
    <n v="1"/>
  </r>
  <r>
    <n v="1582"/>
    <s v="Scenes from New Orleans"/>
    <s v="I create canvas prints of images from in and around New Orleans"/>
    <n v="1000"/>
    <n v="93"/>
    <x v="2"/>
    <x v="0"/>
    <s v="USD"/>
    <n v="1437620400"/>
    <d v="2015-07-23T03:00:00"/>
    <m/>
    <n v="1440961053"/>
    <b v="0"/>
    <n v="3"/>
    <b v="0"/>
    <x v="26"/>
    <n v="9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37620400"/>
    <d v="2015-07-23T03:00:00"/>
    <m/>
    <n v="1409089391"/>
    <b v="0"/>
    <n v="1"/>
    <b v="0"/>
    <x v="26"/>
    <n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37620400"/>
    <d v="2015-07-23T03:00:00"/>
    <m/>
    <n v="1400600101"/>
    <b v="0"/>
    <n v="0"/>
    <b v="0"/>
    <x v="26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37620400"/>
    <d v="2015-07-23T03:00:00"/>
    <m/>
    <n v="1480800568"/>
    <b v="0"/>
    <n v="12"/>
    <b v="0"/>
    <x v="26"/>
    <n v="79"/>
  </r>
  <r>
    <n v="1586"/>
    <s v="Missouri In Pictures"/>
    <s v="Show the world the beauty that is in all of our back yards!"/>
    <n v="1500"/>
    <n v="0"/>
    <x v="2"/>
    <x v="0"/>
    <s v="USD"/>
    <n v="1437620400"/>
    <d v="2015-07-23T03:00:00"/>
    <m/>
    <n v="1425609022"/>
    <b v="0"/>
    <n v="0"/>
    <b v="0"/>
    <x v="26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37620400"/>
    <d v="2015-07-23T03:00:00"/>
    <m/>
    <n v="1415918965"/>
    <b v="0"/>
    <n v="1"/>
    <b v="0"/>
    <x v="26"/>
    <n v="0"/>
  </r>
  <r>
    <n v="1588"/>
    <s v="The Right Side of Texas"/>
    <s v="Southeast Texas as seen through the lens of a cell phone camera"/>
    <n v="516"/>
    <n v="0"/>
    <x v="2"/>
    <x v="0"/>
    <s v="USD"/>
    <n v="1437620400"/>
    <d v="2015-07-23T03:00:00"/>
    <m/>
    <n v="1420091999"/>
    <b v="0"/>
    <n v="0"/>
    <b v="0"/>
    <x v="26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37620400"/>
    <d v="2015-07-23T03:00:00"/>
    <m/>
    <n v="1441841886"/>
    <b v="0"/>
    <n v="0"/>
    <b v="0"/>
    <x v="26"/>
    <n v="0"/>
  </r>
  <r>
    <n v="1590"/>
    <s v="An Italian Adventure"/>
    <s v="Discover Italy through photography."/>
    <n v="60000"/>
    <n v="1020"/>
    <x v="2"/>
    <x v="13"/>
    <s v="EUR"/>
    <n v="1437620400"/>
    <d v="2015-07-23T03:00:00"/>
    <m/>
    <n v="1440448464"/>
    <b v="0"/>
    <n v="2"/>
    <b v="0"/>
    <x v="26"/>
    <n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37620400"/>
    <d v="2015-07-23T03:00:00"/>
    <m/>
    <n v="1457112341"/>
    <b v="0"/>
    <n v="92"/>
    <b v="0"/>
    <x v="26"/>
    <n v="29"/>
  </r>
  <r>
    <n v="1592"/>
    <s v="The Views of Pittsburgh"/>
    <s v="A portfolio collage of beautiful pictures of authentic Pittsburgh locations and scenery."/>
    <n v="25"/>
    <n v="0"/>
    <x v="2"/>
    <x v="0"/>
    <s v="USD"/>
    <n v="1437620400"/>
    <d v="2015-07-23T03:00:00"/>
    <m/>
    <n v="1423619085"/>
    <b v="0"/>
    <n v="0"/>
    <b v="0"/>
    <x v="26"/>
    <n v="0"/>
  </r>
  <r>
    <n v="1593"/>
    <s v="Picturing Italy"/>
    <s v="A trip to fulfill a dream of capturing the wonders and history of ancient Italy in person."/>
    <n v="22000"/>
    <n v="3"/>
    <x v="2"/>
    <x v="0"/>
    <s v="USD"/>
    <n v="1437620400"/>
    <d v="2015-07-23T03:00:00"/>
    <m/>
    <n v="1422562655"/>
    <b v="0"/>
    <n v="3"/>
    <b v="0"/>
    <x v="26"/>
    <n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37620400"/>
    <d v="2015-07-23T03:00:00"/>
    <m/>
    <n v="1458147982"/>
    <b v="0"/>
    <n v="10"/>
    <b v="0"/>
    <x v="26"/>
    <n v="2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37620400"/>
    <d v="2015-07-23T03:00:00"/>
    <m/>
    <n v="1400634728"/>
    <b v="0"/>
    <n v="7"/>
    <b v="0"/>
    <x v="26"/>
    <n v="0"/>
  </r>
  <r>
    <n v="1596"/>
    <s v="The Town We Live In"/>
    <s v="London is beautiful. I want to create a book of stunning images from in and around our great city"/>
    <n v="3250"/>
    <n v="75"/>
    <x v="2"/>
    <x v="1"/>
    <s v="GBP"/>
    <n v="1437620400"/>
    <d v="2015-07-23T03:00:00"/>
    <m/>
    <n v="1414577969"/>
    <b v="0"/>
    <n v="3"/>
    <b v="0"/>
    <x v="26"/>
    <n v="2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37620400"/>
    <d v="2015-07-23T03:00:00"/>
    <m/>
    <n v="1471768197"/>
    <b v="0"/>
    <n v="0"/>
    <b v="0"/>
    <x v="26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620400"/>
    <d v="2015-07-23T03:00:00"/>
    <m/>
    <n v="1432742458"/>
    <b v="0"/>
    <n v="1"/>
    <b v="0"/>
    <x v="26"/>
    <n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37620400"/>
    <d v="2015-07-23T03:00:00"/>
    <m/>
    <n v="1457528176"/>
    <b v="0"/>
    <n v="0"/>
    <b v="0"/>
    <x v="26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37620400"/>
    <d v="2015-07-23T03:00:00"/>
    <m/>
    <n v="1401585752"/>
    <b v="0"/>
    <n v="9"/>
    <b v="0"/>
    <x v="26"/>
    <n v="7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437620400"/>
    <d v="2015-07-23T03:00:00"/>
    <m/>
    <n v="1301969633"/>
    <b v="0"/>
    <n v="56"/>
    <b v="1"/>
    <x v="11"/>
    <n v="108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437620400"/>
    <d v="2015-07-23T03:00:00"/>
    <m/>
    <n v="1314947317"/>
    <b v="0"/>
    <n v="32"/>
    <b v="1"/>
    <x v="11"/>
    <n v="100"/>
  </r>
  <r>
    <n v="1603"/>
    <s v="Max's First Solo Album!"/>
    <s v="An exercise in the wild and dangerous world of solo musicianship by Maxwell D Feinstein."/>
    <n v="2000"/>
    <n v="2000.66"/>
    <x v="0"/>
    <x v="0"/>
    <s v="USD"/>
    <n v="1437620400"/>
    <d v="2015-07-23T03:00:00"/>
    <m/>
    <n v="1322539459"/>
    <b v="0"/>
    <n v="30"/>
    <b v="1"/>
    <x v="11"/>
    <n v="1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437620400"/>
    <d v="2015-07-23T03:00:00"/>
    <m/>
    <n v="1328559435"/>
    <b v="0"/>
    <n v="70"/>
    <b v="1"/>
    <x v="11"/>
    <n v="12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437620400"/>
    <d v="2015-07-23T03:00:00"/>
    <m/>
    <n v="1311380313"/>
    <b v="0"/>
    <n v="44"/>
    <b v="1"/>
    <x v="11"/>
    <n v="10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437620400"/>
    <d v="2015-07-23T03:00:00"/>
    <m/>
    <n v="1293158438"/>
    <b v="0"/>
    <n v="92"/>
    <b v="1"/>
    <x v="11"/>
    <n v="10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437620400"/>
    <d v="2015-07-23T03:00:00"/>
    <m/>
    <n v="1337887451"/>
    <b v="0"/>
    <n v="205"/>
    <b v="1"/>
    <x v="11"/>
    <n v="14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437620400"/>
    <d v="2015-07-23T03:00:00"/>
    <m/>
    <n v="1385754986"/>
    <b v="0"/>
    <n v="23"/>
    <b v="1"/>
    <x v="11"/>
    <n v="10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437620400"/>
    <d v="2015-07-23T03:00:00"/>
    <m/>
    <n v="1315612909"/>
    <b v="0"/>
    <n v="4"/>
    <b v="1"/>
    <x v="11"/>
    <n v="11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437620400"/>
    <d v="2015-07-23T03:00:00"/>
    <m/>
    <n v="1353017510"/>
    <b v="0"/>
    <n v="112"/>
    <b v="1"/>
    <x v="11"/>
    <n v="272"/>
  </r>
  <r>
    <n v="1611"/>
    <s v="Skelton-Luns CD/7&quot;             No Big Deal."/>
    <s v="Skelton-Luns CD/7&quot; No Big Deal."/>
    <n v="800"/>
    <n v="1001"/>
    <x v="0"/>
    <x v="0"/>
    <s v="USD"/>
    <n v="1437620400"/>
    <d v="2015-07-23T03:00:00"/>
    <m/>
    <n v="1368576032"/>
    <b v="0"/>
    <n v="27"/>
    <b v="1"/>
    <x v="11"/>
    <n v="12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437620400"/>
    <d v="2015-07-23T03:00:00"/>
    <m/>
    <n v="1354568384"/>
    <b v="0"/>
    <n v="11"/>
    <b v="1"/>
    <x v="11"/>
    <n v="11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437620400"/>
    <d v="2015-07-23T03:00:00"/>
    <m/>
    <n v="1340329202"/>
    <b v="0"/>
    <n v="26"/>
    <b v="1"/>
    <x v="11"/>
    <n v="1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37620400"/>
    <d v="2015-07-23T03:00:00"/>
    <m/>
    <n v="1401924769"/>
    <b v="0"/>
    <n v="77"/>
    <b v="1"/>
    <x v="11"/>
    <n v="10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437620400"/>
    <d v="2015-07-23T03:00:00"/>
    <m/>
    <n v="1319850796"/>
    <b v="0"/>
    <n v="136"/>
    <b v="1"/>
    <x v="11"/>
    <n v="11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437620400"/>
    <d v="2015-07-23T03:00:00"/>
    <m/>
    <n v="1350061821"/>
    <b v="0"/>
    <n v="157"/>
    <b v="1"/>
    <x v="11"/>
    <n v="104"/>
  </r>
  <r>
    <n v="1617"/>
    <s v="The Coffis Brothers 2nd Album!"/>
    <s v="The Coffis Brothers &amp;The Mountain Men are recording a brand new full length record."/>
    <n v="7000"/>
    <n v="10210"/>
    <x v="0"/>
    <x v="0"/>
    <s v="USD"/>
    <n v="1437620400"/>
    <d v="2015-07-23T03:00:00"/>
    <m/>
    <n v="1380470188"/>
    <b v="0"/>
    <n v="158"/>
    <b v="1"/>
    <x v="11"/>
    <n v="146"/>
  </r>
  <r>
    <n v="1618"/>
    <s v="Janus Word Album"/>
    <s v="Janus Word combines hard rock with melodic acoustic music for a unique and awesome sound."/>
    <n v="1500"/>
    <n v="1576"/>
    <x v="0"/>
    <x v="0"/>
    <s v="USD"/>
    <n v="1437620400"/>
    <d v="2015-07-23T03:00:00"/>
    <m/>
    <n v="1359301335"/>
    <b v="0"/>
    <n v="27"/>
    <b v="1"/>
    <x v="11"/>
    <n v="10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37620400"/>
    <d v="2015-07-23T03:00:00"/>
    <m/>
    <n v="1408940886"/>
    <b v="0"/>
    <n v="23"/>
    <b v="1"/>
    <x v="11"/>
    <n v="133"/>
  </r>
  <r>
    <n v="1620"/>
    <s v="Kickstart my music career with 300 CDs"/>
    <s v="Kickstarting my music career with 300 hard copy CDs of my first release."/>
    <n v="1000"/>
    <n v="1130"/>
    <x v="0"/>
    <x v="0"/>
    <s v="USD"/>
    <n v="1437620400"/>
    <d v="2015-07-23T03:00:00"/>
    <m/>
    <n v="1361002140"/>
    <b v="0"/>
    <n v="17"/>
    <b v="1"/>
    <x v="11"/>
    <n v="1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437620400"/>
    <d v="2015-07-23T03:00:00"/>
    <m/>
    <n v="1333550015"/>
    <b v="0"/>
    <n v="37"/>
    <b v="1"/>
    <x v="11"/>
    <n v="1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37620400"/>
    <d v="2015-07-23T03:00:00"/>
    <m/>
    <n v="1415343874"/>
    <b v="0"/>
    <n v="65"/>
    <b v="1"/>
    <x v="11"/>
    <n v="10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437620400"/>
    <d v="2015-07-23T03:00:00"/>
    <m/>
    <n v="1372437089"/>
    <b v="0"/>
    <n v="18"/>
    <b v="1"/>
    <x v="11"/>
    <n v="10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437620400"/>
    <d v="2015-07-23T03:00:00"/>
    <m/>
    <n v="1354265335"/>
    <b v="0"/>
    <n v="25"/>
    <b v="1"/>
    <x v="11"/>
    <n v="11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437620400"/>
    <d v="2015-07-23T03:00:00"/>
    <m/>
    <n v="1344962853"/>
    <b v="0"/>
    <n v="104"/>
    <b v="1"/>
    <x v="11"/>
    <n v="15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437620400"/>
    <d v="2015-07-23T03:00:00"/>
    <m/>
    <n v="1383337267"/>
    <b v="0"/>
    <n v="108"/>
    <b v="1"/>
    <x v="11"/>
    <n v="10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437620400"/>
    <d v="2015-07-23T03:00:00"/>
    <m/>
    <n v="1351011489"/>
    <b v="0"/>
    <n v="38"/>
    <b v="1"/>
    <x v="11"/>
    <n v="117"/>
  </r>
  <r>
    <n v="1628"/>
    <s v="&quot;Songs for Tsippora&quot; Byronâ€™s DEBUT EP"/>
    <s v="Original Jewish rock music on human relationships and identity"/>
    <n v="4000"/>
    <n v="4037"/>
    <x v="0"/>
    <x v="0"/>
    <s v="USD"/>
    <n v="1437620400"/>
    <d v="2015-07-23T03:00:00"/>
    <m/>
    <n v="1400175682"/>
    <b v="0"/>
    <n v="88"/>
    <b v="1"/>
    <x v="11"/>
    <n v="10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437620400"/>
    <d v="2015-07-23T03:00:00"/>
    <m/>
    <n v="1389041333"/>
    <b v="0"/>
    <n v="82"/>
    <b v="1"/>
    <x v="11"/>
    <n v="10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437620400"/>
    <d v="2015-07-23T03:00:00"/>
    <m/>
    <n v="1328040375"/>
    <b v="0"/>
    <n v="126"/>
    <b v="1"/>
    <x v="11"/>
    <n v="26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437620400"/>
    <d v="2015-07-23T03:00:00"/>
    <m/>
    <n v="1347482261"/>
    <b v="0"/>
    <n v="133"/>
    <b v="1"/>
    <x v="11"/>
    <n v="156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437620400"/>
    <d v="2015-07-23T03:00:00"/>
    <m/>
    <n v="1311667854"/>
    <b v="0"/>
    <n v="47"/>
    <b v="1"/>
    <x v="11"/>
    <n v="10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437620400"/>
    <d v="2015-07-23T03:00:00"/>
    <m/>
    <n v="1324329156"/>
    <b v="0"/>
    <n v="58"/>
    <b v="1"/>
    <x v="11"/>
    <n v="100"/>
  </r>
  <r>
    <n v="1634"/>
    <s v="RUBEDO: Debut Full Length Album"/>
    <s v="Recording Debut  Album w/ Producer Ikey Owens from Free Moral Agents/ The Mars Volta"/>
    <n v="2000"/>
    <n v="2010"/>
    <x v="0"/>
    <x v="0"/>
    <s v="USD"/>
    <n v="1437620400"/>
    <d v="2015-07-23T03:00:00"/>
    <m/>
    <n v="1303706001"/>
    <b v="0"/>
    <n v="32"/>
    <b v="1"/>
    <x v="11"/>
    <n v="10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37620400"/>
    <d v="2015-07-23T03:00:00"/>
    <m/>
    <n v="1463086261"/>
    <b v="0"/>
    <n v="37"/>
    <b v="1"/>
    <x v="11"/>
    <n v="12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437620400"/>
    <d v="2015-07-23T03:00:00"/>
    <m/>
    <n v="1304129088"/>
    <b v="0"/>
    <n v="87"/>
    <b v="1"/>
    <x v="11"/>
    <n v="10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437620400"/>
    <d v="2015-07-23T03:00:00"/>
    <m/>
    <n v="1257444140"/>
    <b v="0"/>
    <n v="15"/>
    <b v="1"/>
    <x v="11"/>
    <n v="104"/>
  </r>
  <r>
    <n v="1638"/>
    <s v="Avenues EP 2013"/>
    <s v="Avenues will be going in to the studio to record a new EP with Matt Allison!"/>
    <n v="1000"/>
    <n v="1050"/>
    <x v="0"/>
    <x v="0"/>
    <s v="USD"/>
    <n v="1437620400"/>
    <d v="2015-07-23T03:00:00"/>
    <m/>
    <n v="1358180968"/>
    <b v="0"/>
    <n v="27"/>
    <b v="1"/>
    <x v="11"/>
    <n v="10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437620400"/>
    <d v="2015-07-23T03:00:00"/>
    <m/>
    <n v="1328197165"/>
    <b v="0"/>
    <n v="19"/>
    <b v="1"/>
    <x v="11"/>
    <n v="10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437620400"/>
    <d v="2015-07-23T03:00:00"/>
    <m/>
    <n v="1279603955"/>
    <b v="0"/>
    <n v="17"/>
    <b v="1"/>
    <x v="11"/>
    <n v="170"/>
  </r>
  <r>
    <n v="1641"/>
    <s v="Tanya Dartson- Run for Your Life music video"/>
    <s v="Music Video For Upbeat and Inspiring Song - Run For Your Life"/>
    <n v="2500"/>
    <n v="2535"/>
    <x v="0"/>
    <x v="0"/>
    <s v="USD"/>
    <n v="1437620400"/>
    <d v="2015-07-23T03:00:00"/>
    <m/>
    <n v="1416406744"/>
    <b v="0"/>
    <n v="26"/>
    <b v="1"/>
    <x v="27"/>
    <n v="10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437620400"/>
    <d v="2015-07-23T03:00:00"/>
    <m/>
    <n v="1306283727"/>
    <b v="0"/>
    <n v="28"/>
    <b v="1"/>
    <x v="27"/>
    <n v="100"/>
  </r>
  <r>
    <n v="1643"/>
    <s v="This Is All Now's Brand New Album!!"/>
    <s v="This Is All Now is putting out a brand new record, and we need YOUR help to do it!"/>
    <n v="5000"/>
    <n v="6235"/>
    <x v="0"/>
    <x v="0"/>
    <s v="USD"/>
    <n v="1437620400"/>
    <d v="2015-07-23T03:00:00"/>
    <m/>
    <n v="1345924012"/>
    <b v="0"/>
    <n v="37"/>
    <b v="1"/>
    <x v="27"/>
    <n v="12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437620400"/>
    <d v="2015-07-23T03:00:00"/>
    <m/>
    <n v="1348363560"/>
    <b v="0"/>
    <n v="128"/>
    <b v="1"/>
    <x v="27"/>
    <n v="11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437620400"/>
    <d v="2015-07-23T03:00:00"/>
    <m/>
    <n v="1378306140"/>
    <b v="0"/>
    <n v="10"/>
    <b v="1"/>
    <x v="27"/>
    <n v="11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37620400"/>
    <d v="2015-07-23T03:00:00"/>
    <m/>
    <n v="1405248503"/>
    <b v="0"/>
    <n v="83"/>
    <b v="1"/>
    <x v="27"/>
    <n v="11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437620400"/>
    <d v="2015-07-23T03:00:00"/>
    <m/>
    <n v="1336643377"/>
    <b v="0"/>
    <n v="46"/>
    <b v="1"/>
    <x v="27"/>
    <n v="10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437620400"/>
    <d v="2015-07-23T03:00:00"/>
    <m/>
    <n v="1298048082"/>
    <b v="0"/>
    <n v="90"/>
    <b v="1"/>
    <x v="27"/>
    <n v="12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37620400"/>
    <d v="2015-07-23T03:00:00"/>
    <m/>
    <n v="1396974355"/>
    <b v="0"/>
    <n v="81"/>
    <b v="1"/>
    <x v="27"/>
    <n v="101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437620400"/>
    <d v="2015-07-23T03:00:00"/>
    <m/>
    <n v="1378722437"/>
    <b v="0"/>
    <n v="32"/>
    <b v="1"/>
    <x v="27"/>
    <n v="14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437620400"/>
    <d v="2015-07-23T03:00:00"/>
    <m/>
    <n v="1300916220"/>
    <b v="0"/>
    <n v="20"/>
    <b v="1"/>
    <x v="27"/>
    <n v="10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437620400"/>
    <d v="2015-07-23T03:00:00"/>
    <m/>
    <n v="1382701793"/>
    <b v="0"/>
    <n v="70"/>
    <b v="1"/>
    <x v="27"/>
    <n v="10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437620400"/>
    <d v="2015-07-23T03:00:00"/>
    <m/>
    <n v="1300996896"/>
    <b v="0"/>
    <n v="168"/>
    <b v="1"/>
    <x v="27"/>
    <n v="17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437620400"/>
    <d v="2015-07-23T03:00:00"/>
    <m/>
    <n v="1332192160"/>
    <b v="0"/>
    <n v="34"/>
    <b v="1"/>
    <x v="27"/>
    <n v="120"/>
  </r>
  <r>
    <n v="1655"/>
    <s v="Meg Porter Debut EP!"/>
    <s v="Berklee College of Music student, Meg Porter needs YOUR help to fund her very first EP!"/>
    <n v="1500"/>
    <n v="2143"/>
    <x v="0"/>
    <x v="0"/>
    <s v="USD"/>
    <n v="1437620400"/>
    <d v="2015-07-23T03:00:00"/>
    <m/>
    <n v="1331060420"/>
    <b v="0"/>
    <n v="48"/>
    <b v="1"/>
    <x v="27"/>
    <n v="14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437620400"/>
    <d v="2015-07-23T03:00:00"/>
    <m/>
    <n v="1352845052"/>
    <b v="0"/>
    <n v="48"/>
    <b v="1"/>
    <x v="27"/>
    <n v="10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437620400"/>
    <d v="2015-07-23T03:00:00"/>
    <m/>
    <n v="1335293168"/>
    <b v="0"/>
    <n v="221"/>
    <b v="1"/>
    <x v="27"/>
    <n v="10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437620400"/>
    <d v="2015-07-23T03:00:00"/>
    <m/>
    <n v="1352524767"/>
    <b v="0"/>
    <n v="107"/>
    <b v="1"/>
    <x v="27"/>
    <n v="13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437620400"/>
    <d v="2015-07-23T03:00:00"/>
    <m/>
    <n v="1384811721"/>
    <b v="0"/>
    <n v="45"/>
    <b v="1"/>
    <x v="27"/>
    <n v="11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37620400"/>
    <d v="2015-07-23T03:00:00"/>
    <m/>
    <n v="1459355950"/>
    <b v="0"/>
    <n v="36"/>
    <b v="1"/>
    <x v="27"/>
    <n v="125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37620400"/>
    <d v="2015-07-23T03:00:00"/>
    <m/>
    <n v="1449359831"/>
    <b v="0"/>
    <n v="101"/>
    <b v="1"/>
    <x v="27"/>
    <n v="10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437620400"/>
    <d v="2015-07-23T03:00:00"/>
    <m/>
    <n v="1320122736"/>
    <b v="0"/>
    <n v="62"/>
    <b v="1"/>
    <x v="27"/>
    <n v="103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37620400"/>
    <d v="2015-07-23T03:00:00"/>
    <m/>
    <n v="1420158707"/>
    <b v="0"/>
    <n v="32"/>
    <b v="1"/>
    <x v="27"/>
    <n v="108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437620400"/>
    <d v="2015-07-23T03:00:00"/>
    <m/>
    <n v="1328033818"/>
    <b v="0"/>
    <n v="89"/>
    <b v="1"/>
    <x v="27"/>
    <n v="12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437620400"/>
    <d v="2015-07-23T03:00:00"/>
    <m/>
    <n v="1295624113"/>
    <b v="0"/>
    <n v="93"/>
    <b v="1"/>
    <x v="27"/>
    <n v="11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437620400"/>
    <d v="2015-07-23T03:00:00"/>
    <m/>
    <n v="1361858673"/>
    <b v="0"/>
    <n v="98"/>
    <b v="1"/>
    <x v="27"/>
    <n v="1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437620400"/>
    <d v="2015-07-23T03:00:00"/>
    <m/>
    <n v="1392169298"/>
    <b v="0"/>
    <n v="82"/>
    <b v="1"/>
    <x v="27"/>
    <n v="1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437620400"/>
    <d v="2015-07-23T03:00:00"/>
    <m/>
    <n v="1319859339"/>
    <b v="0"/>
    <n v="116"/>
    <b v="1"/>
    <x v="27"/>
    <n v="10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37620400"/>
    <d v="2015-07-23T03:00:00"/>
    <m/>
    <n v="1459545276"/>
    <b v="0"/>
    <n v="52"/>
    <b v="1"/>
    <x v="27"/>
    <n v="14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437620400"/>
    <d v="2015-07-23T03:00:00"/>
    <m/>
    <n v="1273961999"/>
    <b v="0"/>
    <n v="23"/>
    <b v="1"/>
    <x v="27"/>
    <n v="103"/>
  </r>
  <r>
    <n v="1671"/>
    <s v="Luke O'Brien's Kickstarter"/>
    <s v="I am seeking funding in order to help take my music from a hobby to a career."/>
    <n v="2000"/>
    <n v="2013.47"/>
    <x v="0"/>
    <x v="0"/>
    <s v="USD"/>
    <n v="1437620400"/>
    <d v="2015-07-23T03:00:00"/>
    <m/>
    <n v="1467464614"/>
    <b v="0"/>
    <n v="77"/>
    <b v="1"/>
    <x v="27"/>
    <n v="101"/>
  </r>
  <r>
    <n v="1672"/>
    <s v="High Altotude Debut Album"/>
    <s v="Sweet, sweet harmonies from Portland Oregon's premiere high school women's a cappella group."/>
    <n v="1700"/>
    <n v="1920"/>
    <x v="0"/>
    <x v="0"/>
    <s v="USD"/>
    <n v="1437620400"/>
    <d v="2015-07-23T03:00:00"/>
    <m/>
    <n v="1336232730"/>
    <b v="0"/>
    <n v="49"/>
    <b v="1"/>
    <x v="27"/>
    <n v="11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37620400"/>
    <d v="2015-07-23T03:00:00"/>
    <m/>
    <n v="1423083892"/>
    <b v="0"/>
    <n v="59"/>
    <b v="1"/>
    <x v="27"/>
    <n v="12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37620400"/>
    <d v="2015-07-23T03:00:00"/>
    <m/>
    <n v="1468852306"/>
    <b v="0"/>
    <n v="113"/>
    <b v="1"/>
    <x v="27"/>
    <n v="202"/>
  </r>
  <r>
    <n v="1675"/>
    <s v="The Great Party's Debut Album!"/>
    <s v="The Great Party is releasing their debut album. Here's your chance to be a part of it!"/>
    <n v="1000"/>
    <n v="1374.16"/>
    <x v="0"/>
    <x v="0"/>
    <s v="USD"/>
    <n v="1437620400"/>
    <d v="2015-07-23T03:00:00"/>
    <m/>
    <n v="1316194540"/>
    <b v="0"/>
    <n v="34"/>
    <b v="1"/>
    <x v="27"/>
    <n v="137"/>
  </r>
  <r>
    <n v="1676"/>
    <s v="Bridge 19 CD Release Tour"/>
    <s v="Help fund Bridge 19's tour in support of their first duo record, to be released in May 2012."/>
    <n v="3000"/>
    <n v="3460"/>
    <x v="0"/>
    <x v="0"/>
    <s v="USD"/>
    <n v="1437620400"/>
    <d v="2015-07-23T03:00:00"/>
    <m/>
    <n v="1330968347"/>
    <b v="0"/>
    <n v="42"/>
    <b v="1"/>
    <x v="27"/>
    <n v="1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37620400"/>
    <d v="2015-07-23T03:00:00"/>
    <m/>
    <n v="1455615976"/>
    <b v="0"/>
    <n v="42"/>
    <b v="1"/>
    <x v="27"/>
    <n v="11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437620400"/>
    <d v="2015-07-23T03:00:00"/>
    <m/>
    <n v="1390509071"/>
    <b v="0"/>
    <n v="49"/>
    <b v="1"/>
    <x v="27"/>
    <n v="11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437620400"/>
    <d v="2015-07-23T03:00:00"/>
    <m/>
    <n v="1309311545"/>
    <b v="0"/>
    <n v="56"/>
    <b v="1"/>
    <x v="27"/>
    <n v="175"/>
  </r>
  <r>
    <n v="1680"/>
    <s v="Kick Out a Record"/>
    <s v="Working Musician dilemma #164: how the taxman put Kick the Record 2.0 on hold"/>
    <n v="1000"/>
    <n v="1175"/>
    <x v="0"/>
    <x v="0"/>
    <s v="USD"/>
    <n v="1437620400"/>
    <d v="2015-07-23T03:00:00"/>
    <m/>
    <n v="1402596667"/>
    <b v="0"/>
    <n v="25"/>
    <b v="1"/>
    <x v="27"/>
    <n v="11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37620400"/>
    <d v="2015-07-23T03:00:00"/>
    <m/>
    <n v="1486522484"/>
    <b v="0"/>
    <n v="884"/>
    <b v="0"/>
    <x v="28"/>
    <n v="10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37620400"/>
    <d v="2015-07-23T03:00:00"/>
    <m/>
    <n v="1486962460"/>
    <b v="0"/>
    <n v="0"/>
    <b v="0"/>
    <x v="28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37620400"/>
    <d v="2015-07-23T03:00:00"/>
    <m/>
    <n v="1489517138"/>
    <b v="0"/>
    <n v="10"/>
    <b v="0"/>
    <x v="28"/>
    <n v="22"/>
  </r>
  <r>
    <n v="1684"/>
    <s v="Goodness &amp; Mercy EP - Marty Mikles"/>
    <s v="New Music from Marty Mikles!  A new EP all about God's Goodness &amp; Mercy."/>
    <n v="8000"/>
    <n v="8730"/>
    <x v="3"/>
    <x v="0"/>
    <s v="USD"/>
    <n v="1437620400"/>
    <d v="2015-07-23T03:00:00"/>
    <m/>
    <n v="1487360041"/>
    <b v="0"/>
    <n v="101"/>
    <b v="0"/>
    <x v="28"/>
    <n v="109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37620400"/>
    <d v="2015-07-23T03:00:00"/>
    <m/>
    <n v="1487743223"/>
    <b v="0"/>
    <n v="15"/>
    <b v="0"/>
    <x v="28"/>
    <n v="10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37620400"/>
    <d v="2015-07-23T03:00:00"/>
    <m/>
    <n v="1488140119"/>
    <b v="0"/>
    <n v="1"/>
    <b v="0"/>
    <x v="28"/>
    <n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37620400"/>
    <d v="2015-07-23T03:00:00"/>
    <m/>
    <n v="1488935245"/>
    <b v="0"/>
    <n v="39"/>
    <b v="0"/>
    <x v="28"/>
    <n v="3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37620400"/>
    <d v="2015-07-23T03:00:00"/>
    <m/>
    <n v="1489150194"/>
    <b v="0"/>
    <n v="7"/>
    <b v="0"/>
    <x v="28"/>
    <n v="44"/>
  </r>
  <r>
    <n v="1689"/>
    <s v="Fly Away"/>
    <s v="Praising the Living God in the second half of life."/>
    <n v="2400"/>
    <n v="2400"/>
    <x v="3"/>
    <x v="0"/>
    <s v="USD"/>
    <n v="1437620400"/>
    <d v="2015-07-23T03:00:00"/>
    <m/>
    <n v="1487111830"/>
    <b v="0"/>
    <n v="14"/>
    <b v="0"/>
    <x v="28"/>
    <n v="10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37620400"/>
    <d v="2015-07-23T03:00:00"/>
    <m/>
    <n v="1488882042"/>
    <b v="0"/>
    <n v="11"/>
    <b v="0"/>
    <x v="28"/>
    <n v="2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37620400"/>
    <d v="2015-07-23T03:00:00"/>
    <m/>
    <n v="1488387008"/>
    <b v="0"/>
    <n v="38"/>
    <b v="0"/>
    <x v="28"/>
    <n v="33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37620400"/>
    <d v="2015-07-23T03:00:00"/>
    <m/>
    <n v="1487734667"/>
    <b v="0"/>
    <n v="15"/>
    <b v="0"/>
    <x v="28"/>
    <n v="4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37620400"/>
    <d v="2015-07-23T03:00:00"/>
    <m/>
    <n v="1489097112"/>
    <b v="0"/>
    <n v="8"/>
    <b v="0"/>
    <x v="28"/>
    <n v="9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37620400"/>
    <d v="2015-07-23T03:00:00"/>
    <m/>
    <n v="1488038674"/>
    <b v="0"/>
    <n v="1"/>
    <b v="0"/>
    <x v="28"/>
    <n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37620400"/>
    <d v="2015-07-23T03:00:00"/>
    <m/>
    <n v="1488847514"/>
    <b v="0"/>
    <n v="23"/>
    <b v="0"/>
    <x v="28"/>
    <n v="12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37620400"/>
    <d v="2015-07-23T03:00:00"/>
    <m/>
    <n v="1488418811"/>
    <b v="0"/>
    <n v="0"/>
    <b v="0"/>
    <x v="28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37620400"/>
    <d v="2015-07-23T03:00:00"/>
    <m/>
    <n v="1489193248"/>
    <b v="0"/>
    <n v="22"/>
    <b v="0"/>
    <x v="28"/>
    <n v="2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37620400"/>
    <d v="2015-07-23T03:00:00"/>
    <m/>
    <n v="1488430760"/>
    <b v="0"/>
    <n v="0"/>
    <b v="0"/>
    <x v="28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37620400"/>
    <d v="2015-07-23T03:00:00"/>
    <m/>
    <n v="1489351445"/>
    <b v="0"/>
    <n v="4"/>
    <b v="0"/>
    <x v="28"/>
    <n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37620400"/>
    <d v="2015-07-23T03:00:00"/>
    <m/>
    <n v="1488418990"/>
    <b v="0"/>
    <n v="79"/>
    <b v="0"/>
    <x v="28"/>
    <n v="26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37620400"/>
    <d v="2015-07-23T03:00:00"/>
    <m/>
    <n v="1418745405"/>
    <b v="0"/>
    <n v="2"/>
    <b v="0"/>
    <x v="28"/>
    <n v="0"/>
  </r>
  <r>
    <n v="1702"/>
    <s v="lyndale lewis and new vision prosper cd release"/>
    <s v="I can do all things through christ jesus"/>
    <n v="16500"/>
    <n v="1"/>
    <x v="2"/>
    <x v="0"/>
    <s v="USD"/>
    <n v="1437620400"/>
    <d v="2015-07-23T03:00:00"/>
    <m/>
    <n v="1425156750"/>
    <b v="0"/>
    <n v="1"/>
    <b v="0"/>
    <x v="28"/>
    <n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37620400"/>
    <d v="2015-07-23T03:00:00"/>
    <m/>
    <n v="1435819537"/>
    <b v="0"/>
    <n v="2"/>
    <b v="0"/>
    <x v="28"/>
    <n v="1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37620400"/>
    <d v="2015-07-23T03:00:00"/>
    <m/>
    <n v="1421464873"/>
    <b v="0"/>
    <n v="11"/>
    <b v="0"/>
    <x v="28"/>
    <n v="65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37620400"/>
    <d v="2015-07-23T03:00:00"/>
    <m/>
    <n v="1440807846"/>
    <b v="0"/>
    <n v="0"/>
    <b v="0"/>
    <x v="28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37620400"/>
    <d v="2015-07-23T03:00:00"/>
    <m/>
    <n v="1435130472"/>
    <b v="0"/>
    <n v="0"/>
    <b v="0"/>
    <x v="28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37620400"/>
    <d v="2015-07-23T03:00:00"/>
    <m/>
    <n v="1456593495"/>
    <b v="0"/>
    <n v="9"/>
    <b v="0"/>
    <x v="28"/>
    <n v="1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37620400"/>
    <d v="2015-07-23T03:00:00"/>
    <m/>
    <n v="1458679706"/>
    <b v="0"/>
    <n v="0"/>
    <b v="0"/>
    <x v="28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37620400"/>
    <d v="2015-07-23T03:00:00"/>
    <m/>
    <n v="1405949514"/>
    <b v="0"/>
    <n v="4"/>
    <b v="0"/>
    <x v="28"/>
    <n v="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37620400"/>
    <d v="2015-07-23T03:00:00"/>
    <m/>
    <n v="1449151888"/>
    <b v="0"/>
    <n v="1"/>
    <b v="0"/>
    <x v="28"/>
    <n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37620400"/>
    <d v="2015-07-23T03:00:00"/>
    <m/>
    <n v="1406907034"/>
    <b v="0"/>
    <n v="2"/>
    <b v="0"/>
    <x v="28"/>
    <n v="1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7620400"/>
    <d v="2015-07-23T03:00:00"/>
    <m/>
    <n v="1430517353"/>
    <b v="0"/>
    <n v="0"/>
    <b v="0"/>
    <x v="28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37620400"/>
    <d v="2015-07-23T03:00:00"/>
    <m/>
    <n v="1409944412"/>
    <b v="0"/>
    <n v="1"/>
    <b v="0"/>
    <x v="28"/>
    <n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7620400"/>
    <d v="2015-07-23T03:00:00"/>
    <m/>
    <n v="1427925761"/>
    <b v="0"/>
    <n v="17"/>
    <b v="0"/>
    <x v="28"/>
    <n v="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37620400"/>
    <d v="2015-07-23T03:00:00"/>
    <m/>
    <n v="1425186785"/>
    <b v="0"/>
    <n v="2"/>
    <b v="0"/>
    <x v="28"/>
    <n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37620400"/>
    <d v="2015-07-23T03:00:00"/>
    <m/>
    <n v="1477835499"/>
    <b v="0"/>
    <n v="3"/>
    <b v="0"/>
    <x v="28"/>
    <n v="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37620400"/>
    <d v="2015-07-23T03:00:00"/>
    <m/>
    <n v="1459467238"/>
    <b v="0"/>
    <n v="41"/>
    <b v="0"/>
    <x v="28"/>
    <n v="43"/>
  </r>
  <r>
    <n v="1718"/>
    <s v="The Prodigal Son"/>
    <s v="A melody for the galaxy."/>
    <n v="35000"/>
    <n v="75"/>
    <x v="2"/>
    <x v="0"/>
    <s v="USD"/>
    <n v="1437620400"/>
    <d v="2015-07-23T03:00:00"/>
    <m/>
    <n v="1459435149"/>
    <b v="0"/>
    <n v="2"/>
    <b v="0"/>
    <x v="28"/>
    <n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37620400"/>
    <d v="2015-07-23T03:00:00"/>
    <m/>
    <n v="1408366191"/>
    <b v="0"/>
    <n v="3"/>
    <b v="0"/>
    <x v="28"/>
    <n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37620400"/>
    <d v="2015-07-23T03:00:00"/>
    <m/>
    <n v="1412966871"/>
    <b v="0"/>
    <n v="8"/>
    <b v="0"/>
    <x v="28"/>
    <n v="6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37620400"/>
    <d v="2015-07-23T03:00:00"/>
    <m/>
    <n v="1447239863"/>
    <b v="0"/>
    <n v="0"/>
    <b v="0"/>
    <x v="28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37620400"/>
    <d v="2015-07-23T03:00:00"/>
    <m/>
    <n v="1456441429"/>
    <b v="0"/>
    <n v="1"/>
    <b v="0"/>
    <x v="28"/>
    <n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7620400"/>
    <d v="2015-07-23T03:00:00"/>
    <m/>
    <n v="1430855315"/>
    <b v="0"/>
    <n v="3"/>
    <b v="0"/>
    <x v="28"/>
    <n v="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37620400"/>
    <d v="2015-07-23T03:00:00"/>
    <m/>
    <n v="1412115762"/>
    <b v="0"/>
    <n v="4"/>
    <b v="0"/>
    <x v="28"/>
    <n v="1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37620400"/>
    <d v="2015-07-23T03:00:00"/>
    <m/>
    <n v="1406330049"/>
    <b v="0"/>
    <n v="9"/>
    <b v="0"/>
    <x v="28"/>
    <n v="1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37620400"/>
    <d v="2015-07-23T03:00:00"/>
    <m/>
    <n v="1401401064"/>
    <b v="0"/>
    <n v="16"/>
    <b v="0"/>
    <x v="28"/>
    <n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37620400"/>
    <d v="2015-07-23T03:00:00"/>
    <m/>
    <n v="1423520177"/>
    <b v="0"/>
    <n v="1"/>
    <b v="0"/>
    <x v="28"/>
    <n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37620400"/>
    <d v="2015-07-23T03:00:00"/>
    <m/>
    <n v="1442847674"/>
    <b v="0"/>
    <n v="7"/>
    <b v="0"/>
    <x v="28"/>
    <n v="6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37620400"/>
    <d v="2015-07-23T03:00:00"/>
    <m/>
    <n v="1460337306"/>
    <b v="0"/>
    <n v="0"/>
    <b v="0"/>
    <x v="28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37620400"/>
    <d v="2015-07-23T03:00:00"/>
    <m/>
    <n v="1443146783"/>
    <b v="0"/>
    <n v="0"/>
    <b v="0"/>
    <x v="28"/>
    <n v="0"/>
  </r>
  <r>
    <n v="1731"/>
    <s v="Sam Cox Band First Christian Tour"/>
    <s v="We are a Christin Worship band looking to midwest tour. God Bless!"/>
    <n v="1000"/>
    <n v="0"/>
    <x v="2"/>
    <x v="0"/>
    <s v="USD"/>
    <n v="1437620400"/>
    <d v="2015-07-23T03:00:00"/>
    <m/>
    <n v="1432849552"/>
    <b v="0"/>
    <n v="0"/>
    <b v="0"/>
    <x v="28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37620400"/>
    <d v="2015-07-23T03:00:00"/>
    <m/>
    <n v="1447777481"/>
    <b v="0"/>
    <n v="0"/>
    <b v="0"/>
    <x v="28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37620400"/>
    <d v="2015-07-23T03:00:00"/>
    <m/>
    <n v="1472746374"/>
    <b v="0"/>
    <n v="0"/>
    <b v="0"/>
    <x v="28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7620400"/>
    <d v="2015-07-23T03:00:00"/>
    <m/>
    <n v="1428454356"/>
    <b v="0"/>
    <n v="1"/>
    <b v="0"/>
    <x v="28"/>
    <n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37620400"/>
    <d v="2015-07-23T03:00:00"/>
    <m/>
    <n v="1468006345"/>
    <b v="0"/>
    <n v="2"/>
    <b v="0"/>
    <x v="28"/>
    <n v="11"/>
  </r>
  <r>
    <n v="1736"/>
    <s v="In His Presence"/>
    <s v="A unique meditative album reflecting on the life of Christ, inviting Him into your presence"/>
    <n v="3000"/>
    <n v="22"/>
    <x v="2"/>
    <x v="0"/>
    <s v="USD"/>
    <n v="1437620400"/>
    <d v="2015-07-23T03:00:00"/>
    <m/>
    <n v="1444423233"/>
    <b v="0"/>
    <n v="1"/>
    <b v="0"/>
    <x v="28"/>
    <n v="1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620400"/>
    <d v="2015-07-23T03:00:00"/>
    <m/>
    <n v="1434840392"/>
    <b v="0"/>
    <n v="15"/>
    <b v="0"/>
    <x v="28"/>
    <n v="21"/>
  </r>
  <r>
    <n v="1738"/>
    <s v="The Flashing Lights"/>
    <s v="Music that inspires and gives hope for overcoming and change. And it is good music."/>
    <n v="5000"/>
    <n v="20"/>
    <x v="2"/>
    <x v="0"/>
    <s v="USD"/>
    <n v="1437620400"/>
    <d v="2015-07-23T03:00:00"/>
    <m/>
    <n v="1409691542"/>
    <b v="0"/>
    <n v="1"/>
    <b v="0"/>
    <x v="28"/>
    <n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37620400"/>
    <d v="2015-07-23T03:00:00"/>
    <m/>
    <n v="1457297932"/>
    <b v="0"/>
    <n v="1"/>
    <b v="0"/>
    <x v="28"/>
    <n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620400"/>
    <d v="2015-07-23T03:00:00"/>
    <m/>
    <n v="1434483422"/>
    <b v="0"/>
    <n v="0"/>
    <b v="0"/>
    <x v="28"/>
    <n v="0"/>
  </r>
  <r>
    <n v="1741"/>
    <s v="Caught off Guard"/>
    <s v="A photo journal documenting my experiences and travels across New Zealand"/>
    <n v="1200"/>
    <n v="1330"/>
    <x v="0"/>
    <x v="1"/>
    <s v="GBP"/>
    <n v="1437620400"/>
    <d v="2015-07-23T03:00:00"/>
    <m/>
    <n v="1430060671"/>
    <b v="0"/>
    <n v="52"/>
    <b v="1"/>
    <x v="20"/>
    <n v="11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37620400"/>
    <d v="2015-07-23T03:00:00"/>
    <m/>
    <n v="1481058170"/>
    <b v="0"/>
    <n v="34"/>
    <b v="1"/>
    <x v="20"/>
    <n v="10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37620400"/>
    <d v="2015-07-23T03:00:00"/>
    <m/>
    <n v="1470348775"/>
    <b v="0"/>
    <n v="67"/>
    <b v="1"/>
    <x v="20"/>
    <n v="1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37620400"/>
    <d v="2015-07-23T03:00:00"/>
    <m/>
    <n v="1421937077"/>
    <b v="0"/>
    <n v="70"/>
    <b v="1"/>
    <x v="20"/>
    <n v="1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37620400"/>
    <d v="2015-07-23T03:00:00"/>
    <m/>
    <n v="1479276838"/>
    <b v="0"/>
    <n v="89"/>
    <b v="1"/>
    <x v="20"/>
    <n v="11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37620400"/>
    <d v="2015-07-23T03:00:00"/>
    <m/>
    <n v="1477368867"/>
    <b v="0"/>
    <n v="107"/>
    <b v="1"/>
    <x v="20"/>
    <n v="14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37620400"/>
    <d v="2015-07-23T03:00:00"/>
    <m/>
    <n v="1444904830"/>
    <b v="0"/>
    <n v="159"/>
    <b v="1"/>
    <x v="20"/>
    <n v="105"/>
  </r>
  <r>
    <n v="1748"/>
    <s v="So It Is: Vancouver"/>
    <s v="Telling the story of the city through remarkable people who live in Vancouver today."/>
    <n v="50000"/>
    <n v="64974"/>
    <x v="0"/>
    <x v="5"/>
    <s v="CAD"/>
    <n v="1437620400"/>
    <d v="2015-07-23T03:00:00"/>
    <m/>
    <n v="1438642143"/>
    <b v="0"/>
    <n v="181"/>
    <b v="1"/>
    <x v="20"/>
    <n v="13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37620400"/>
    <d v="2015-07-23T03:00:00"/>
    <m/>
    <n v="1485213921"/>
    <b v="0"/>
    <n v="131"/>
    <b v="1"/>
    <x v="20"/>
    <n v="12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37620400"/>
    <d v="2015-07-23T03:00:00"/>
    <m/>
    <n v="1458936304"/>
    <b v="0"/>
    <n v="125"/>
    <b v="1"/>
    <x v="20"/>
    <n v="202"/>
  </r>
  <r>
    <n v="1751"/>
    <s v="Daily Bread: Stories from Rural Greece"/>
    <s v="Photographs and stories culled from 10 years of road trips through rural Greece"/>
    <n v="10000"/>
    <n v="10290"/>
    <x v="0"/>
    <x v="0"/>
    <s v="USD"/>
    <n v="1437620400"/>
    <d v="2015-07-23T03:00:00"/>
    <m/>
    <n v="1424198723"/>
    <b v="0"/>
    <n v="61"/>
    <b v="1"/>
    <x v="20"/>
    <n v="103"/>
  </r>
  <r>
    <n v="1752"/>
    <s v="Adfectus Book"/>
    <s v="A little book of calm, in picture form, that will soothe the soul and un-furrow the brow."/>
    <n v="1200"/>
    <n v="3122"/>
    <x v="0"/>
    <x v="1"/>
    <s v="GBP"/>
    <n v="1437620400"/>
    <d v="2015-07-23T03:00:00"/>
    <m/>
    <n v="1473833082"/>
    <b v="0"/>
    <n v="90"/>
    <b v="1"/>
    <x v="20"/>
    <n v="26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37620400"/>
    <d v="2015-07-23T03:00:00"/>
    <m/>
    <n v="1455991168"/>
    <b v="0"/>
    <n v="35"/>
    <b v="1"/>
    <x v="20"/>
    <n v="10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37620400"/>
    <d v="2015-07-23T03:00:00"/>
    <m/>
    <n v="1425502953"/>
    <b v="0"/>
    <n v="90"/>
    <b v="1"/>
    <x v="20"/>
    <n v="11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37620400"/>
    <d v="2015-07-23T03:00:00"/>
    <m/>
    <n v="1441479361"/>
    <b v="0"/>
    <n v="4"/>
    <b v="1"/>
    <x v="20"/>
    <n v="1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37620400"/>
    <d v="2015-07-23T03:00:00"/>
    <m/>
    <n v="1468987269"/>
    <b v="0"/>
    <n v="120"/>
    <b v="1"/>
    <x v="20"/>
    <n v="10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37620400"/>
    <d v="2015-07-23T03:00:00"/>
    <m/>
    <n v="1483041083"/>
    <b v="0"/>
    <n v="14"/>
    <b v="1"/>
    <x v="20"/>
    <n v="1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37620400"/>
    <d v="2015-07-23T03:00:00"/>
    <m/>
    <n v="1463352992"/>
    <b v="0"/>
    <n v="27"/>
    <b v="1"/>
    <x v="20"/>
    <n v="115"/>
  </r>
  <r>
    <n v="1759"/>
    <s v="Death Valley"/>
    <s v="Death Valley will be the first photo book of Andi State"/>
    <n v="5000"/>
    <n v="5330"/>
    <x v="0"/>
    <x v="0"/>
    <s v="USD"/>
    <n v="1437620400"/>
    <d v="2015-07-23T03:00:00"/>
    <m/>
    <n v="1425585229"/>
    <b v="0"/>
    <n v="49"/>
    <b v="1"/>
    <x v="20"/>
    <n v="10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37620400"/>
    <d v="2015-07-23T03:00:00"/>
    <m/>
    <n v="1454688513"/>
    <b v="0"/>
    <n v="102"/>
    <b v="1"/>
    <x v="20"/>
    <n v="165"/>
  </r>
  <r>
    <n v="1761"/>
    <s v="I Wanted To See Boobs"/>
    <s v="A hardcover photobook telling the naked truth of a young photographers journey."/>
    <n v="100"/>
    <n v="155"/>
    <x v="0"/>
    <x v="1"/>
    <s v="GBP"/>
    <n v="1437620400"/>
    <d v="2015-07-23T03:00:00"/>
    <m/>
    <n v="1437745060"/>
    <b v="0"/>
    <n v="3"/>
    <b v="1"/>
    <x v="20"/>
    <n v="155"/>
  </r>
  <r>
    <n v="1762"/>
    <s v="&quot;The Naked Pixel&quot; Ali Pakele"/>
    <s v="Project rewards $25 gets you 190+ digital images"/>
    <n v="100"/>
    <n v="885"/>
    <x v="0"/>
    <x v="0"/>
    <s v="USD"/>
    <n v="1437620400"/>
    <d v="2015-07-23T03:00:00"/>
    <m/>
    <n v="1455147245"/>
    <b v="0"/>
    <n v="25"/>
    <b v="1"/>
    <x v="20"/>
    <n v="88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37620400"/>
    <d v="2015-07-23T03:00:00"/>
    <m/>
    <n v="1474663840"/>
    <b v="0"/>
    <n v="118"/>
    <b v="1"/>
    <x v="20"/>
    <n v="10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37620400"/>
    <d v="2015-07-23T03:00:00"/>
    <m/>
    <n v="1404560379"/>
    <b v="1"/>
    <n v="39"/>
    <b v="0"/>
    <x v="20"/>
    <n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37620400"/>
    <d v="2015-07-23T03:00:00"/>
    <m/>
    <n v="1405380712"/>
    <b v="1"/>
    <n v="103"/>
    <b v="0"/>
    <x v="20"/>
    <n v="59"/>
  </r>
  <r>
    <n v="1766"/>
    <s v="Photographic book on Melbourne's music scene"/>
    <s v="I want to create a beautiful book which documents the Melbourne music scene."/>
    <n v="1500"/>
    <n v="0"/>
    <x v="2"/>
    <x v="2"/>
    <s v="AUD"/>
    <n v="1437620400"/>
    <d v="2015-07-23T03:00:00"/>
    <m/>
    <n v="1407184688"/>
    <b v="1"/>
    <n v="0"/>
    <b v="0"/>
    <x v="2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37620400"/>
    <d v="2015-07-23T03:00:00"/>
    <m/>
    <n v="1404488884"/>
    <b v="1"/>
    <n v="39"/>
    <b v="0"/>
    <x v="20"/>
    <n v="4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37620400"/>
    <d v="2015-07-23T03:00:00"/>
    <m/>
    <n v="1406640444"/>
    <b v="1"/>
    <n v="15"/>
    <b v="0"/>
    <x v="20"/>
    <n v="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37620400"/>
    <d v="2015-07-23T03:00:00"/>
    <m/>
    <n v="1418585959"/>
    <b v="1"/>
    <n v="22"/>
    <b v="0"/>
    <x v="20"/>
    <n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37620400"/>
    <d v="2015-07-23T03:00:00"/>
    <m/>
    <n v="1410288194"/>
    <b v="1"/>
    <n v="92"/>
    <b v="0"/>
    <x v="20"/>
    <n v="57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37620400"/>
    <d v="2015-07-23T03:00:00"/>
    <m/>
    <n v="1411515040"/>
    <b v="1"/>
    <n v="25"/>
    <b v="0"/>
    <x v="20"/>
    <n v="21"/>
  </r>
  <r>
    <n v="1772"/>
    <s v="White Mountain"/>
    <s v="A photobook and a short documentary film telling the story of Holocaust in Northwestern Lithuania"/>
    <n v="5500"/>
    <n v="858"/>
    <x v="2"/>
    <x v="1"/>
    <s v="GBP"/>
    <n v="1437620400"/>
    <d v="2015-07-23T03:00:00"/>
    <m/>
    <n v="1399482836"/>
    <b v="1"/>
    <n v="19"/>
    <b v="0"/>
    <x v="20"/>
    <n v="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37620400"/>
    <d v="2015-07-23T03:00:00"/>
    <m/>
    <n v="1417803298"/>
    <b v="1"/>
    <n v="19"/>
    <b v="0"/>
    <x v="20"/>
    <n v="6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37620400"/>
    <d v="2015-07-23T03:00:00"/>
    <m/>
    <n v="1413609292"/>
    <b v="1"/>
    <n v="13"/>
    <b v="0"/>
    <x v="20"/>
    <n v="46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37620400"/>
    <d v="2015-07-23T03:00:00"/>
    <m/>
    <n v="1410305160"/>
    <b v="1"/>
    <n v="124"/>
    <b v="0"/>
    <x v="20"/>
    <n v="6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37620400"/>
    <d v="2015-07-23T03:00:00"/>
    <m/>
    <n v="1411513071"/>
    <b v="1"/>
    <n v="4"/>
    <b v="0"/>
    <x v="20"/>
    <n v="7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37620400"/>
    <d v="2015-07-23T03:00:00"/>
    <m/>
    <n v="1421829253"/>
    <b v="1"/>
    <n v="10"/>
    <b v="0"/>
    <x v="20"/>
    <n v="1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37620400"/>
    <d v="2015-07-23T03:00:00"/>
    <m/>
    <n v="1423600995"/>
    <b v="1"/>
    <n v="15"/>
    <b v="0"/>
    <x v="20"/>
    <n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37620400"/>
    <d v="2015-07-23T03:00:00"/>
    <m/>
    <n v="1470242180"/>
    <b v="1"/>
    <n v="38"/>
    <b v="0"/>
    <x v="20"/>
    <n v="3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37620400"/>
    <d v="2015-07-23T03:00:00"/>
    <m/>
    <n v="1462285510"/>
    <b v="1"/>
    <n v="152"/>
    <b v="0"/>
    <x v="20"/>
    <n v="4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37620400"/>
    <d v="2015-07-23T03:00:00"/>
    <m/>
    <n v="1471272545"/>
    <b v="1"/>
    <n v="24"/>
    <b v="0"/>
    <x v="20"/>
    <n v="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37620400"/>
    <d v="2015-07-23T03:00:00"/>
    <m/>
    <n v="1453211289"/>
    <b v="1"/>
    <n v="76"/>
    <b v="0"/>
    <x v="20"/>
    <n v="15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7620400"/>
    <d v="2015-07-23T03:00:00"/>
    <m/>
    <n v="1429656478"/>
    <b v="1"/>
    <n v="185"/>
    <b v="0"/>
    <x v="20"/>
    <n v="2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37620400"/>
    <d v="2015-07-23T03:00:00"/>
    <m/>
    <n v="1419954240"/>
    <b v="1"/>
    <n v="33"/>
    <b v="0"/>
    <x v="20"/>
    <n v="4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37620400"/>
    <d v="2015-07-23T03:00:00"/>
    <m/>
    <n v="1410750855"/>
    <b v="1"/>
    <n v="108"/>
    <b v="0"/>
    <x v="20"/>
    <n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37620400"/>
    <d v="2015-07-23T03:00:00"/>
    <m/>
    <n v="1416057177"/>
    <b v="1"/>
    <n v="29"/>
    <b v="0"/>
    <x v="20"/>
    <n v="4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37620400"/>
    <d v="2015-07-23T03:00:00"/>
    <m/>
    <n v="1425570237"/>
    <b v="1"/>
    <n v="24"/>
    <b v="0"/>
    <x v="20"/>
    <n v="15"/>
  </r>
  <r>
    <n v="1788"/>
    <s v="Beyond the Pale"/>
    <s v="A photo book celebrating Goths, exploring their lives and giving an insight into what Goth is for them."/>
    <n v="5500"/>
    <n v="76"/>
    <x v="2"/>
    <x v="1"/>
    <s v="GBP"/>
    <n v="1437620400"/>
    <d v="2015-07-23T03:00:00"/>
    <m/>
    <n v="1412203542"/>
    <b v="1"/>
    <n v="4"/>
    <b v="0"/>
    <x v="20"/>
    <n v="1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37620400"/>
    <d v="2015-07-23T03:00:00"/>
    <m/>
    <n v="1415858403"/>
    <b v="1"/>
    <n v="4"/>
    <b v="0"/>
    <x v="20"/>
    <n v="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37620400"/>
    <d v="2015-07-23T03:00:00"/>
    <m/>
    <n v="1420560678"/>
    <b v="1"/>
    <n v="15"/>
    <b v="0"/>
    <x v="20"/>
    <n v="5"/>
  </r>
  <r>
    <n v="1791"/>
    <s v="disCover: Napoli"/>
    <s v="For the love of street photography and the beauty of traditional cultures in southern Italy."/>
    <n v="3000"/>
    <n v="107"/>
    <x v="2"/>
    <x v="1"/>
    <s v="GBP"/>
    <n v="1437620400"/>
    <d v="2015-07-23T03:00:00"/>
    <m/>
    <n v="1417369565"/>
    <b v="1"/>
    <n v="4"/>
    <b v="0"/>
    <x v="20"/>
    <n v="4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7620400"/>
    <d v="2015-07-23T03:00:00"/>
    <m/>
    <n v="1435970682"/>
    <b v="1"/>
    <n v="139"/>
    <b v="0"/>
    <x v="20"/>
    <n v="6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37620400"/>
    <d v="2015-07-23T03:00:00"/>
    <m/>
    <n v="1414531440"/>
    <b v="1"/>
    <n v="2"/>
    <b v="0"/>
    <x v="20"/>
    <n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37620400"/>
    <d v="2015-07-23T03:00:00"/>
    <m/>
    <n v="1420636422"/>
    <b v="1"/>
    <n v="18"/>
    <b v="0"/>
    <x v="20"/>
    <n v="11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37620400"/>
    <d v="2015-07-23T03:00:00"/>
    <m/>
    <n v="1473922541"/>
    <b v="1"/>
    <n v="81"/>
    <b v="0"/>
    <x v="20"/>
    <n v="3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37620400"/>
    <d v="2015-07-23T03:00:00"/>
    <m/>
    <n v="1464172366"/>
    <b v="1"/>
    <n v="86"/>
    <b v="0"/>
    <x v="20"/>
    <n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37620400"/>
    <d v="2015-07-23T03:00:00"/>
    <m/>
    <n v="1479217189"/>
    <b v="1"/>
    <n v="140"/>
    <b v="0"/>
    <x v="20"/>
    <n v="6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37620400"/>
    <d v="2015-07-23T03:00:00"/>
    <m/>
    <n v="1449388233"/>
    <b v="1"/>
    <n v="37"/>
    <b v="0"/>
    <x v="20"/>
    <n v="14"/>
  </r>
  <r>
    <n v="1799"/>
    <s v="The UnDiscovered Image"/>
    <s v="The UnDiscovered Image, a monthly publication dedicated to photographers."/>
    <n v="4000"/>
    <n v="69.83"/>
    <x v="2"/>
    <x v="1"/>
    <s v="GBP"/>
    <n v="1437620400"/>
    <d v="2015-07-23T03:00:00"/>
    <m/>
    <n v="1414008808"/>
    <b v="1"/>
    <n v="6"/>
    <b v="0"/>
    <x v="20"/>
    <n v="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37620400"/>
    <d v="2015-07-23T03:00:00"/>
    <m/>
    <n v="1473517970"/>
    <b v="1"/>
    <n v="113"/>
    <b v="0"/>
    <x v="20"/>
    <n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37620400"/>
    <d v="2015-07-23T03:00:00"/>
    <m/>
    <n v="1447429868"/>
    <b v="1"/>
    <n v="37"/>
    <b v="0"/>
    <x v="20"/>
    <n v="14"/>
  </r>
  <r>
    <n v="1802"/>
    <s v="Out Of The Dark"/>
    <s v="Inner Darkness turned into a photobook. Personal work i shot during my recovery...in Berlin."/>
    <n v="3500"/>
    <n v="1697"/>
    <x v="2"/>
    <x v="12"/>
    <s v="EUR"/>
    <n v="1437620400"/>
    <d v="2015-07-23T03:00:00"/>
    <m/>
    <n v="1433416830"/>
    <b v="1"/>
    <n v="18"/>
    <b v="0"/>
    <x v="20"/>
    <n v="4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37620400"/>
    <d v="2015-07-23T03:00:00"/>
    <m/>
    <n v="1421199782"/>
    <b v="1"/>
    <n v="75"/>
    <b v="0"/>
    <x v="20"/>
    <n v="3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37620400"/>
    <d v="2015-07-23T03:00:00"/>
    <m/>
    <n v="1444061804"/>
    <b v="1"/>
    <n v="52"/>
    <b v="0"/>
    <x v="20"/>
    <n v="3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37620400"/>
    <d v="2015-07-23T03:00:00"/>
    <m/>
    <n v="1441048658"/>
    <b v="1"/>
    <n v="122"/>
    <b v="0"/>
    <x v="20"/>
    <n v="36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37620400"/>
    <d v="2015-07-23T03:00:00"/>
    <m/>
    <n v="1409066349"/>
    <b v="1"/>
    <n v="8"/>
    <b v="0"/>
    <x v="20"/>
    <n v="3"/>
  </r>
  <r>
    <n v="1807"/>
    <s v="Anywhere but Here"/>
    <s v="I want to explore alternative cultures and lifestyles in America."/>
    <n v="5000"/>
    <n v="553"/>
    <x v="2"/>
    <x v="0"/>
    <s v="USD"/>
    <n v="1437620400"/>
    <d v="2015-07-23T03:00:00"/>
    <m/>
    <n v="1409276313"/>
    <b v="1"/>
    <n v="8"/>
    <b v="0"/>
    <x v="20"/>
    <n v="11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37620400"/>
    <d v="2015-07-23T03:00:00"/>
    <m/>
    <n v="1483806030"/>
    <b v="1"/>
    <n v="96"/>
    <b v="0"/>
    <x v="20"/>
    <n v="4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37620400"/>
    <d v="2015-07-23T03:00:00"/>
    <m/>
    <n v="1422222439"/>
    <b v="1"/>
    <n v="9"/>
    <b v="0"/>
    <x v="20"/>
    <n v="11"/>
  </r>
  <r>
    <n v="1810"/>
    <s v="Film Speed"/>
    <s v="Film Speed is a series of Zines focusing on architecture shot completely on 35 and 120mm film."/>
    <n v="450"/>
    <n v="15"/>
    <x v="2"/>
    <x v="0"/>
    <s v="USD"/>
    <n v="1437620400"/>
    <d v="2015-07-23T03:00:00"/>
    <m/>
    <n v="1407621026"/>
    <b v="0"/>
    <n v="2"/>
    <b v="0"/>
    <x v="20"/>
    <n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37620400"/>
    <d v="2015-07-23T03:00:00"/>
    <m/>
    <n v="1408962270"/>
    <b v="0"/>
    <n v="26"/>
    <b v="0"/>
    <x v="20"/>
    <n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37620400"/>
    <d v="2015-07-23T03:00:00"/>
    <m/>
    <n v="1464939536"/>
    <b v="0"/>
    <n v="23"/>
    <b v="0"/>
    <x v="20"/>
    <n v="13"/>
  </r>
  <r>
    <n v="1813"/>
    <s v="Libya : The Lost Days"/>
    <s v="This project aims to document, Libyan photographic history; through both print and artisan mediums ."/>
    <n v="8750"/>
    <n v="0"/>
    <x v="2"/>
    <x v="1"/>
    <s v="GBP"/>
    <n v="1437620400"/>
    <d v="2015-07-23T03:00:00"/>
    <m/>
    <n v="1404940812"/>
    <b v="0"/>
    <n v="0"/>
    <b v="0"/>
    <x v="2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37620400"/>
    <d v="2015-07-23T03:00:00"/>
    <m/>
    <n v="1422516736"/>
    <b v="0"/>
    <n v="140"/>
    <b v="0"/>
    <x v="20"/>
    <n v="49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7620400"/>
    <d v="2015-07-23T03:00:00"/>
    <m/>
    <n v="1434577537"/>
    <b v="0"/>
    <n v="0"/>
    <b v="0"/>
    <x v="2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37620400"/>
    <d v="2015-07-23T03:00:00"/>
    <m/>
    <n v="1467061303"/>
    <b v="0"/>
    <n v="6"/>
    <b v="0"/>
    <x v="20"/>
    <n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37620400"/>
    <d v="2015-07-23T03:00:00"/>
    <m/>
    <n v="1480607607"/>
    <b v="0"/>
    <n v="100"/>
    <b v="0"/>
    <x v="20"/>
    <n v="52"/>
  </r>
  <r>
    <n v="1818"/>
    <s v="Give Me Your Goofy-ist"/>
    <s v="We are all different, this is a way to honor and celebrate the authenticity in being different."/>
    <n v="15000"/>
    <n v="0"/>
    <x v="2"/>
    <x v="0"/>
    <s v="USD"/>
    <n v="1437620400"/>
    <d v="2015-07-23T03:00:00"/>
    <m/>
    <n v="1425447450"/>
    <b v="0"/>
    <n v="0"/>
    <b v="0"/>
    <x v="2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37620400"/>
    <d v="2015-07-23T03:00:00"/>
    <m/>
    <n v="1404151396"/>
    <b v="0"/>
    <n v="4"/>
    <b v="0"/>
    <x v="20"/>
    <n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37620400"/>
    <d v="2015-07-23T03:00:00"/>
    <m/>
    <n v="1425261690"/>
    <b v="0"/>
    <n v="8"/>
    <b v="0"/>
    <x v="20"/>
    <n v="7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437620400"/>
    <d v="2015-07-23T03:00:00"/>
    <m/>
    <n v="1326872367"/>
    <b v="0"/>
    <n v="57"/>
    <b v="1"/>
    <x v="11"/>
    <n v="13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437620400"/>
    <d v="2015-07-23T03:00:00"/>
    <m/>
    <n v="1388084862"/>
    <b v="0"/>
    <n v="11"/>
    <b v="1"/>
    <x v="11"/>
    <n v="1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437620400"/>
    <d v="2015-07-23T03:00:00"/>
    <m/>
    <n v="1348503976"/>
    <b v="0"/>
    <n v="33"/>
    <b v="1"/>
    <x v="11"/>
    <n v="116"/>
  </r>
  <r>
    <n v="1824"/>
    <s v="Tin Man's Broken Wisdom Fund"/>
    <s v="cd fund raiser"/>
    <n v="3000"/>
    <n v="3002"/>
    <x v="0"/>
    <x v="0"/>
    <s v="USD"/>
    <n v="1437620400"/>
    <d v="2015-07-23T03:00:00"/>
    <m/>
    <n v="1387403967"/>
    <b v="0"/>
    <n v="40"/>
    <b v="1"/>
    <x v="11"/>
    <n v="1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437620400"/>
    <d v="2015-07-23T03:00:00"/>
    <m/>
    <n v="1371585703"/>
    <b v="0"/>
    <n v="50"/>
    <b v="1"/>
    <x v="11"/>
    <n v="105"/>
  </r>
  <r>
    <n v="1826"/>
    <s v="BEAR GHOST! Professional Recording! Yay!"/>
    <s v="Hear your favorite Bear Ghost in eargasmic quality!"/>
    <n v="2000"/>
    <n v="2020"/>
    <x v="0"/>
    <x v="0"/>
    <s v="USD"/>
    <n v="1437620400"/>
    <d v="2015-07-23T03:00:00"/>
    <m/>
    <n v="1390083017"/>
    <b v="0"/>
    <n v="38"/>
    <b v="1"/>
    <x v="11"/>
    <n v="10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437620400"/>
    <d v="2015-07-23T03:00:00"/>
    <m/>
    <n v="1294818561"/>
    <b v="0"/>
    <n v="96"/>
    <b v="1"/>
    <x v="11"/>
    <n v="10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437620400"/>
    <d v="2015-07-23T03:00:00"/>
    <m/>
    <n v="1396906530"/>
    <b v="0"/>
    <n v="48"/>
    <b v="1"/>
    <x v="11"/>
    <n v="1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437620400"/>
    <d v="2015-07-23T03:00:00"/>
    <m/>
    <n v="1291428371"/>
    <b v="0"/>
    <n v="33"/>
    <b v="1"/>
    <x v="11"/>
    <n v="16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437620400"/>
    <d v="2015-07-23T03:00:00"/>
    <m/>
    <n v="1390667107"/>
    <b v="0"/>
    <n v="226"/>
    <b v="1"/>
    <x v="11"/>
    <n v="10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437620400"/>
    <d v="2015-07-23T03:00:00"/>
    <m/>
    <n v="1335570863"/>
    <b v="0"/>
    <n v="14"/>
    <b v="1"/>
    <x v="11"/>
    <n v="10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437620400"/>
    <d v="2015-07-23T03:00:00"/>
    <m/>
    <n v="1296651427"/>
    <b v="0"/>
    <n v="20"/>
    <b v="1"/>
    <x v="11"/>
    <n v="14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437620400"/>
    <d v="2015-07-23T03:00:00"/>
    <m/>
    <n v="1359421403"/>
    <b v="0"/>
    <n v="25"/>
    <b v="1"/>
    <x v="11"/>
    <n v="263"/>
  </r>
  <r>
    <n v="1834"/>
    <s v="TDJ - All Part of the Plan EP/Tour"/>
    <s v="Help us fund our first tour and promote our new EP!"/>
    <n v="10000"/>
    <n v="11805"/>
    <x v="0"/>
    <x v="0"/>
    <s v="USD"/>
    <n v="1437620400"/>
    <d v="2015-07-23T03:00:00"/>
    <m/>
    <n v="1418684895"/>
    <b v="0"/>
    <n v="90"/>
    <b v="1"/>
    <x v="11"/>
    <n v="118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37620400"/>
    <d v="2015-07-23T03:00:00"/>
    <m/>
    <n v="1456851071"/>
    <b v="0"/>
    <n v="11"/>
    <b v="1"/>
    <x v="11"/>
    <n v="104"/>
  </r>
  <r>
    <n v="1836"/>
    <s v="KICKSTART OUR &lt;+3"/>
    <s v="Help fund our 2013 Sound &amp; Lighting Touring rig!"/>
    <n v="5000"/>
    <n v="10017"/>
    <x v="0"/>
    <x v="0"/>
    <s v="USD"/>
    <n v="1437620400"/>
    <d v="2015-07-23T03:00:00"/>
    <m/>
    <n v="1359660329"/>
    <b v="0"/>
    <n v="55"/>
    <b v="1"/>
    <x v="11"/>
    <n v="2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437620400"/>
    <d v="2015-07-23T03:00:00"/>
    <m/>
    <n v="1326848935"/>
    <b v="0"/>
    <n v="30"/>
    <b v="1"/>
    <x v="11"/>
    <n v="30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437620400"/>
    <d v="2015-07-23T03:00:00"/>
    <m/>
    <n v="1314989557"/>
    <b v="0"/>
    <n v="28"/>
    <b v="1"/>
    <x v="11"/>
    <n v="1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37620400"/>
    <d v="2015-07-23T03:00:00"/>
    <m/>
    <n v="1472750382"/>
    <b v="0"/>
    <n v="45"/>
    <b v="1"/>
    <x v="11"/>
    <n v="205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437620400"/>
    <d v="2015-07-23T03:00:00"/>
    <m/>
    <n v="1366251510"/>
    <b v="0"/>
    <n v="13"/>
    <b v="1"/>
    <x v="11"/>
    <n v="109"/>
  </r>
  <r>
    <n v="1841"/>
    <s v="Hydra Effect Debut EP"/>
    <s v="Hard Rock with a Positive Message. Help us fund, release and promote our debut EP!"/>
    <n v="2000"/>
    <n v="2035"/>
    <x v="0"/>
    <x v="0"/>
    <s v="USD"/>
    <n v="1437620400"/>
    <d v="2015-07-23T03:00:00"/>
    <m/>
    <n v="1397679445"/>
    <b v="0"/>
    <n v="40"/>
    <b v="1"/>
    <x v="11"/>
    <n v="10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37620400"/>
    <d v="2015-07-23T03:00:00"/>
    <m/>
    <n v="1422371381"/>
    <b v="0"/>
    <n v="21"/>
    <b v="1"/>
    <x v="11"/>
    <n v="12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437620400"/>
    <d v="2015-07-23T03:00:00"/>
    <m/>
    <n v="1295653954"/>
    <b v="0"/>
    <n v="134"/>
    <b v="1"/>
    <x v="11"/>
    <n v="12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437620400"/>
    <d v="2015-07-23T03:00:00"/>
    <m/>
    <n v="1304464914"/>
    <b v="0"/>
    <n v="20"/>
    <b v="1"/>
    <x v="11"/>
    <n v="10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37620400"/>
    <d v="2015-07-23T03:00:00"/>
    <m/>
    <n v="1464854398"/>
    <b v="0"/>
    <n v="19"/>
    <b v="1"/>
    <x v="11"/>
    <n v="1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437620400"/>
    <d v="2015-07-23T03:00:00"/>
    <m/>
    <n v="1352993777"/>
    <b v="0"/>
    <n v="209"/>
    <b v="1"/>
    <x v="11"/>
    <n v="13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37620400"/>
    <d v="2015-07-23T03:00:00"/>
    <m/>
    <n v="1427780432"/>
    <b v="0"/>
    <n v="38"/>
    <b v="1"/>
    <x v="11"/>
    <n v="12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437620400"/>
    <d v="2015-07-23T03:00:00"/>
    <m/>
    <n v="1306608888"/>
    <b v="0"/>
    <n v="24"/>
    <b v="1"/>
    <x v="11"/>
    <n v="107"/>
  </r>
  <r>
    <n v="1849"/>
    <s v="Release the Skyline Album"/>
    <s v="Release the Skylines is a small, local Cleveland metal band looking to record an album."/>
    <n v="300"/>
    <n v="301"/>
    <x v="0"/>
    <x v="0"/>
    <s v="USD"/>
    <n v="1437620400"/>
    <d v="2015-07-23T03:00:00"/>
    <m/>
    <n v="1347913059"/>
    <b v="0"/>
    <n v="8"/>
    <b v="1"/>
    <x v="11"/>
    <n v="10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37620400"/>
    <d v="2015-07-23T03:00:00"/>
    <m/>
    <n v="1402441300"/>
    <b v="0"/>
    <n v="179"/>
    <b v="1"/>
    <x v="11"/>
    <n v="10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37620400"/>
    <d v="2015-07-23T03:00:00"/>
    <m/>
    <n v="1404769538"/>
    <b v="0"/>
    <n v="26"/>
    <b v="1"/>
    <x v="11"/>
    <n v="1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37620400"/>
    <d v="2015-07-23T03:00:00"/>
    <m/>
    <n v="1426703452"/>
    <b v="0"/>
    <n v="131"/>
    <b v="1"/>
    <x v="11"/>
    <n v="11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437620400"/>
    <d v="2015-07-23T03:00:00"/>
    <m/>
    <n v="1348536417"/>
    <b v="0"/>
    <n v="14"/>
    <b v="1"/>
    <x v="11"/>
    <n v="10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437620400"/>
    <d v="2015-07-23T03:00:00"/>
    <m/>
    <n v="1366763437"/>
    <b v="0"/>
    <n v="174"/>
    <b v="1"/>
    <x v="11"/>
    <n v="102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437620400"/>
    <d v="2015-07-23T03:00:00"/>
    <m/>
    <n v="1385124940"/>
    <b v="0"/>
    <n v="191"/>
    <b v="1"/>
    <x v="11"/>
    <n v="15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37620400"/>
    <d v="2015-07-23T03:00:00"/>
    <m/>
    <n v="1403901072"/>
    <b v="0"/>
    <n v="38"/>
    <b v="1"/>
    <x v="11"/>
    <n v="10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37620400"/>
    <d v="2015-07-23T03:00:00"/>
    <m/>
    <n v="1407954413"/>
    <b v="0"/>
    <n v="22"/>
    <b v="1"/>
    <x v="11"/>
    <n v="1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437620400"/>
    <d v="2015-07-23T03:00:00"/>
    <m/>
    <n v="1318826921"/>
    <b v="0"/>
    <n v="149"/>
    <b v="1"/>
    <x v="11"/>
    <n v="109"/>
  </r>
  <r>
    <n v="1859"/>
    <s v="Queen Kwong Tour to London and Paris"/>
    <s v="Queen Kwong is going ON TOUR to London and Paris!"/>
    <n v="3000"/>
    <n v="3955"/>
    <x v="0"/>
    <x v="0"/>
    <s v="USD"/>
    <n v="1437620400"/>
    <d v="2015-07-23T03:00:00"/>
    <m/>
    <n v="1314124129"/>
    <b v="0"/>
    <n v="56"/>
    <b v="1"/>
    <x v="11"/>
    <n v="132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437620400"/>
    <d v="2015-07-23T03:00:00"/>
    <m/>
    <n v="1389891684"/>
    <b v="0"/>
    <n v="19"/>
    <b v="1"/>
    <x v="11"/>
    <n v="13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37620400"/>
    <d v="2015-07-23T03:00:00"/>
    <m/>
    <n v="1419664341"/>
    <b v="0"/>
    <n v="0"/>
    <b v="0"/>
    <x v="18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37620400"/>
    <d v="2015-07-23T03:00:00"/>
    <m/>
    <n v="1484912974"/>
    <b v="0"/>
    <n v="16"/>
    <b v="0"/>
    <x v="18"/>
    <n v="8"/>
  </r>
  <r>
    <n v="1863"/>
    <s v="Project: 20M813"/>
    <s v="This is an Android game where you take control of the zombies and try to eat your way to world domination!"/>
    <n v="2500"/>
    <n v="10"/>
    <x v="2"/>
    <x v="0"/>
    <s v="USD"/>
    <n v="1437620400"/>
    <d v="2015-07-23T03:00:00"/>
    <m/>
    <n v="1400008085"/>
    <b v="0"/>
    <n v="2"/>
    <b v="0"/>
    <x v="18"/>
    <n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437620400"/>
    <d v="2015-07-23T03:00:00"/>
    <m/>
    <n v="1396631500"/>
    <b v="0"/>
    <n v="48"/>
    <b v="0"/>
    <x v="18"/>
    <n v="4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37620400"/>
    <d v="2015-07-23T03:00:00"/>
    <m/>
    <n v="1475398147"/>
    <b v="0"/>
    <n v="2"/>
    <b v="0"/>
    <x v="18"/>
    <n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37620400"/>
    <d v="2015-07-23T03:00:00"/>
    <m/>
    <n v="1483768497"/>
    <b v="0"/>
    <n v="2"/>
    <b v="0"/>
    <x v="18"/>
    <n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37620400"/>
    <d v="2015-07-23T03:00:00"/>
    <m/>
    <n v="1475791912"/>
    <b v="0"/>
    <n v="1"/>
    <b v="0"/>
    <x v="18"/>
    <n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37620400"/>
    <d v="2015-07-23T03:00:00"/>
    <m/>
    <n v="1448044925"/>
    <b v="0"/>
    <n v="17"/>
    <b v="0"/>
    <x v="18"/>
    <n v="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37620400"/>
    <d v="2015-07-23T03:00:00"/>
    <m/>
    <n v="1480896249"/>
    <b v="0"/>
    <n v="0"/>
    <b v="0"/>
    <x v="18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37620400"/>
    <d v="2015-07-23T03:00:00"/>
    <m/>
    <n v="1451723535"/>
    <b v="0"/>
    <n v="11"/>
    <b v="0"/>
    <x v="18"/>
    <n v="1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37620400"/>
    <d v="2015-07-23T03:00:00"/>
    <m/>
    <n v="1413053301"/>
    <b v="0"/>
    <n v="95"/>
    <b v="0"/>
    <x v="18"/>
    <n v="7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7620400"/>
    <d v="2015-07-23T03:00:00"/>
    <m/>
    <n v="1433041602"/>
    <b v="0"/>
    <n v="13"/>
    <b v="0"/>
    <x v="18"/>
    <n v="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7620400"/>
    <d v="2015-07-23T03:00:00"/>
    <m/>
    <n v="1433861210"/>
    <b v="0"/>
    <n v="2"/>
    <b v="0"/>
    <x v="18"/>
    <n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37620400"/>
    <d v="2015-07-23T03:00:00"/>
    <m/>
    <n v="1465427733"/>
    <b v="0"/>
    <n v="2"/>
    <b v="0"/>
    <x v="18"/>
    <n v="0"/>
  </r>
  <r>
    <n v="1875"/>
    <s v="Claws &amp; Fins"/>
    <s v="Sea opposition of Crab's family and angry fishes. Who is going to win, and who is going to loose ?!"/>
    <n v="10000"/>
    <n v="51"/>
    <x v="2"/>
    <x v="0"/>
    <s v="USD"/>
    <n v="1437620400"/>
    <d v="2015-07-23T03:00:00"/>
    <m/>
    <n v="1465335308"/>
    <b v="0"/>
    <n v="3"/>
    <b v="0"/>
    <x v="18"/>
    <n v="1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37620400"/>
    <d v="2015-07-23T03:00:00"/>
    <m/>
    <n v="1400309405"/>
    <b v="0"/>
    <n v="0"/>
    <b v="0"/>
    <x v="18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37620400"/>
    <d v="2015-07-23T03:00:00"/>
    <m/>
    <n v="1422664925"/>
    <b v="0"/>
    <n v="0"/>
    <b v="0"/>
    <x v="18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37620400"/>
    <d v="2015-07-23T03:00:00"/>
    <m/>
    <n v="1400026355"/>
    <b v="0"/>
    <n v="0"/>
    <b v="0"/>
    <x v="18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37620400"/>
    <d v="2015-07-23T03:00:00"/>
    <m/>
    <n v="1455377729"/>
    <b v="0"/>
    <n v="2"/>
    <b v="0"/>
    <x v="18"/>
    <n v="0"/>
  </r>
  <r>
    <n v="1880"/>
    <s v="Sim Betting Football"/>
    <s v="Sim Betting Football is the only football (soccer) betting simulation  game."/>
    <n v="5000"/>
    <n v="1004"/>
    <x v="2"/>
    <x v="1"/>
    <s v="GBP"/>
    <n v="1437620400"/>
    <d v="2015-07-23T03:00:00"/>
    <m/>
    <n v="1456839380"/>
    <b v="0"/>
    <n v="24"/>
    <b v="0"/>
    <x v="18"/>
    <n v="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37620400"/>
    <d v="2015-07-23T03:00:00"/>
    <m/>
    <n v="1423366789"/>
    <b v="0"/>
    <n v="70"/>
    <b v="1"/>
    <x v="14"/>
    <n v="17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437620400"/>
    <d v="2015-07-23T03:00:00"/>
    <m/>
    <n v="1339109212"/>
    <b v="0"/>
    <n v="81"/>
    <b v="1"/>
    <x v="14"/>
    <n v="10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437620400"/>
    <d v="2015-07-23T03:00:00"/>
    <m/>
    <n v="1331333108"/>
    <b v="0"/>
    <n v="32"/>
    <b v="1"/>
    <x v="14"/>
    <n v="10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437620400"/>
    <d v="2015-07-23T03:00:00"/>
    <m/>
    <n v="1350967535"/>
    <b v="0"/>
    <n v="26"/>
    <b v="1"/>
    <x v="14"/>
    <n v="1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437620400"/>
    <d v="2015-07-23T03:00:00"/>
    <m/>
    <n v="1341800110"/>
    <b v="0"/>
    <n v="105"/>
    <b v="1"/>
    <x v="14"/>
    <n v="1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37620400"/>
    <d v="2015-07-23T03:00:00"/>
    <m/>
    <n v="1413236738"/>
    <b v="0"/>
    <n v="29"/>
    <b v="1"/>
    <x v="14"/>
    <n v="10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37620400"/>
    <d v="2015-07-23T03:00:00"/>
    <m/>
    <n v="1447614732"/>
    <b v="0"/>
    <n v="8"/>
    <b v="1"/>
    <x v="14"/>
    <n v="1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437620400"/>
    <d v="2015-07-23T03:00:00"/>
    <m/>
    <n v="1272692732"/>
    <b v="0"/>
    <n v="89"/>
    <b v="1"/>
    <x v="14"/>
    <n v="16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437620400"/>
    <d v="2015-07-23T03:00:00"/>
    <m/>
    <n v="1359140546"/>
    <b v="0"/>
    <n v="44"/>
    <b v="1"/>
    <x v="14"/>
    <n v="10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437620400"/>
    <d v="2015-07-23T03:00:00"/>
    <m/>
    <n v="1353005528"/>
    <b v="0"/>
    <n v="246"/>
    <b v="1"/>
    <x v="14"/>
    <n v="14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437620400"/>
    <d v="2015-07-23T03:00:00"/>
    <m/>
    <n v="1275851354"/>
    <b v="0"/>
    <n v="120"/>
    <b v="1"/>
    <x v="14"/>
    <n v="10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437620400"/>
    <d v="2015-07-23T03:00:00"/>
    <m/>
    <n v="1304867881"/>
    <b v="0"/>
    <n v="26"/>
    <b v="1"/>
    <x v="14"/>
    <n v="13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437620400"/>
    <d v="2015-07-23T03:00:00"/>
    <m/>
    <n v="1301524585"/>
    <b v="0"/>
    <n v="45"/>
    <b v="1"/>
    <x v="14"/>
    <n v="104"/>
  </r>
  <r>
    <n v="1894"/>
    <s v="Help me release my first 3 song EP!!"/>
    <s v="Im trying to raise $1000 for a 3 song EP in a studio!"/>
    <n v="1000"/>
    <n v="1145"/>
    <x v="0"/>
    <x v="0"/>
    <s v="USD"/>
    <n v="1437620400"/>
    <d v="2015-07-23T03:00:00"/>
    <m/>
    <n v="1326404583"/>
    <b v="0"/>
    <n v="20"/>
    <b v="1"/>
    <x v="14"/>
    <n v="11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37620400"/>
    <d v="2015-07-23T03:00:00"/>
    <m/>
    <n v="1442771722"/>
    <b v="0"/>
    <n v="47"/>
    <b v="1"/>
    <x v="14"/>
    <n v="10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437620400"/>
    <d v="2015-07-23T03:00:00"/>
    <m/>
    <n v="1331658165"/>
    <b v="0"/>
    <n v="13"/>
    <b v="1"/>
    <x v="14"/>
    <n v="12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437620400"/>
    <d v="2015-07-23T03:00:00"/>
    <m/>
    <n v="1392040806"/>
    <b v="0"/>
    <n v="183"/>
    <b v="1"/>
    <x v="14"/>
    <n v="10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37620400"/>
    <d v="2015-07-23T03:00:00"/>
    <m/>
    <n v="1451277473"/>
    <b v="0"/>
    <n v="21"/>
    <b v="1"/>
    <x v="14"/>
    <n v="14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37620400"/>
    <d v="2015-07-23T03:00:00"/>
    <m/>
    <n v="1424730966"/>
    <b v="0"/>
    <n v="42"/>
    <b v="1"/>
    <x v="14"/>
    <n v="13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437620400"/>
    <d v="2015-07-23T03:00:00"/>
    <m/>
    <n v="1347137731"/>
    <b v="0"/>
    <n v="54"/>
    <b v="1"/>
    <x v="14"/>
    <n v="10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7620400"/>
    <d v="2015-07-23T03:00:00"/>
    <m/>
    <n v="1429707729"/>
    <b v="0"/>
    <n v="25"/>
    <b v="0"/>
    <x v="29"/>
    <n v="3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37620400"/>
    <d v="2015-07-23T03:00:00"/>
    <m/>
    <n v="1422903447"/>
    <b v="0"/>
    <n v="3"/>
    <b v="0"/>
    <x v="29"/>
    <n v="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37620400"/>
    <d v="2015-07-23T03:00:00"/>
    <m/>
    <n v="1480357791"/>
    <b v="0"/>
    <n v="41"/>
    <b v="0"/>
    <x v="29"/>
    <n v="47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37620400"/>
    <d v="2015-07-23T03:00:00"/>
    <m/>
    <n v="1447864021"/>
    <b v="0"/>
    <n v="2"/>
    <b v="0"/>
    <x v="29"/>
    <n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37620400"/>
    <d v="2015-07-23T03:00:00"/>
    <m/>
    <n v="1407535994"/>
    <b v="0"/>
    <n v="4"/>
    <b v="0"/>
    <x v="29"/>
    <n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37620400"/>
    <d v="2015-07-23T03:00:00"/>
    <m/>
    <n v="1464105983"/>
    <b v="0"/>
    <n v="99"/>
    <b v="0"/>
    <x v="29"/>
    <n v="4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37620400"/>
    <d v="2015-07-23T03:00:00"/>
    <m/>
    <n v="1399557925"/>
    <b v="0"/>
    <n v="4"/>
    <b v="0"/>
    <x v="29"/>
    <n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37620400"/>
    <d v="2015-07-23T03:00:00"/>
    <m/>
    <n v="1480456900"/>
    <b v="0"/>
    <n v="4"/>
    <b v="0"/>
    <x v="29"/>
    <n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37620400"/>
    <d v="2015-07-23T03:00:00"/>
    <m/>
    <n v="1411467479"/>
    <b v="0"/>
    <n v="38"/>
    <b v="0"/>
    <x v="29"/>
    <n v="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37620400"/>
    <d v="2015-07-23T03:00:00"/>
    <m/>
    <n v="1442531217"/>
    <b v="0"/>
    <n v="285"/>
    <b v="0"/>
    <x v="29"/>
    <n v="3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37620400"/>
    <d v="2015-07-23T03:00:00"/>
    <m/>
    <n v="1404953334"/>
    <b v="0"/>
    <n v="1"/>
    <b v="0"/>
    <x v="29"/>
    <n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7620400"/>
    <d v="2015-07-23T03:00:00"/>
    <m/>
    <n v="1430803560"/>
    <b v="0"/>
    <n v="42"/>
    <b v="0"/>
    <x v="29"/>
    <n v="59"/>
  </r>
  <r>
    <n v="1913"/>
    <s v="Tibio - Spreading warmth in everyones home"/>
    <s v="Tibio is a revolutionary new product designed to solve an age old problem."/>
    <n v="48000"/>
    <n v="637"/>
    <x v="2"/>
    <x v="1"/>
    <s v="GBP"/>
    <n v="1437620400"/>
    <d v="2015-07-23T03:00:00"/>
    <m/>
    <n v="1410178578"/>
    <b v="0"/>
    <n v="26"/>
    <b v="0"/>
    <x v="29"/>
    <n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37620400"/>
    <d v="2015-07-23T03:00:00"/>
    <m/>
    <n v="1413519073"/>
    <b v="0"/>
    <n v="2"/>
    <b v="0"/>
    <x v="29"/>
    <n v="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37620400"/>
    <d v="2015-07-23T03:00:00"/>
    <m/>
    <n v="1407892222"/>
    <b v="0"/>
    <n v="4"/>
    <b v="0"/>
    <x v="29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37620400"/>
    <d v="2015-07-23T03:00:00"/>
    <m/>
    <n v="1476378775"/>
    <b v="0"/>
    <n v="6"/>
    <b v="0"/>
    <x v="29"/>
    <n v="1"/>
  </r>
  <r>
    <n v="1917"/>
    <s v="Chronovisor:The MOST innovative watch for night time reading"/>
    <s v="Let's build a legendary brand altogether"/>
    <n v="390000"/>
    <n v="205025"/>
    <x v="2"/>
    <x v="7"/>
    <s v="HKD"/>
    <n v="1437620400"/>
    <d v="2015-07-23T03:00:00"/>
    <m/>
    <n v="1484116133"/>
    <b v="0"/>
    <n v="70"/>
    <b v="0"/>
    <x v="29"/>
    <n v="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37620400"/>
    <d v="2015-07-23T03:00:00"/>
    <m/>
    <n v="1404845851"/>
    <b v="0"/>
    <n v="9"/>
    <b v="0"/>
    <x v="29"/>
    <n v="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7620400"/>
    <d v="2015-07-23T03:00:00"/>
    <m/>
    <n v="1429477249"/>
    <b v="0"/>
    <n v="8"/>
    <b v="0"/>
    <x v="29"/>
    <n v="47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37620400"/>
    <d v="2015-07-23T03:00:00"/>
    <m/>
    <n v="1443042061"/>
    <b v="0"/>
    <n v="105"/>
    <b v="0"/>
    <x v="29"/>
    <n v="43"/>
  </r>
  <r>
    <n v="1921"/>
    <s v="The Fine Spirits are making an album!"/>
    <s v="The Fine Spirits are making an album, but we need your help!"/>
    <n v="1500"/>
    <n v="2052"/>
    <x v="0"/>
    <x v="0"/>
    <s v="USD"/>
    <n v="1437620400"/>
    <d v="2015-07-23T03:00:00"/>
    <m/>
    <n v="1339651143"/>
    <b v="0"/>
    <n v="38"/>
    <b v="1"/>
    <x v="14"/>
    <n v="137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437620400"/>
    <d v="2015-07-23T03:00:00"/>
    <m/>
    <n v="1384236507"/>
    <b v="0"/>
    <n v="64"/>
    <b v="1"/>
    <x v="14"/>
    <n v="116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437620400"/>
    <d v="2015-07-23T03:00:00"/>
    <m/>
    <n v="1313612532"/>
    <b v="0"/>
    <n v="13"/>
    <b v="1"/>
    <x v="14"/>
    <n v="24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437620400"/>
    <d v="2015-07-23T03:00:00"/>
    <m/>
    <n v="1387390555"/>
    <b v="0"/>
    <n v="33"/>
    <b v="1"/>
    <x v="14"/>
    <n v="1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437620400"/>
    <d v="2015-07-23T03:00:00"/>
    <m/>
    <n v="1379540288"/>
    <b v="0"/>
    <n v="52"/>
    <b v="1"/>
    <x v="14"/>
    <n v="1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437620400"/>
    <d v="2015-07-23T03:00:00"/>
    <m/>
    <n v="1286319256"/>
    <b v="0"/>
    <n v="107"/>
    <b v="1"/>
    <x v="14"/>
    <n v="195"/>
  </r>
  <r>
    <n v="1927"/>
    <s v="GBS Detroit Presents Hampshire"/>
    <s v="Hampshire is headed to GBS Detroit."/>
    <n v="600"/>
    <n v="620"/>
    <x v="0"/>
    <x v="0"/>
    <s v="USD"/>
    <n v="1437620400"/>
    <d v="2015-07-23T03:00:00"/>
    <m/>
    <n v="1329856839"/>
    <b v="0"/>
    <n v="11"/>
    <b v="1"/>
    <x v="14"/>
    <n v="103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437620400"/>
    <d v="2015-07-23T03:00:00"/>
    <m/>
    <n v="1365348794"/>
    <b v="0"/>
    <n v="34"/>
    <b v="1"/>
    <x v="14"/>
    <n v="10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437620400"/>
    <d v="2015-07-23T03:00:00"/>
    <m/>
    <n v="1306197066"/>
    <b v="0"/>
    <n v="75"/>
    <b v="1"/>
    <x v="14"/>
    <n v="10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437620400"/>
    <d v="2015-07-23T03:00:00"/>
    <m/>
    <n v="1368019482"/>
    <b v="0"/>
    <n v="26"/>
    <b v="1"/>
    <x v="14"/>
    <n v="12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437620400"/>
    <d v="2015-07-23T03:00:00"/>
    <m/>
    <n v="1336512309"/>
    <b v="0"/>
    <n v="50"/>
    <b v="1"/>
    <x v="14"/>
    <n v="12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437620400"/>
    <d v="2015-07-23T03:00:00"/>
    <m/>
    <n v="1325618773"/>
    <b v="0"/>
    <n v="80"/>
    <b v="1"/>
    <x v="14"/>
    <n v="10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37620400"/>
    <d v="2015-07-23T03:00:00"/>
    <m/>
    <n v="1409195307"/>
    <b v="0"/>
    <n v="110"/>
    <b v="1"/>
    <x v="14"/>
    <n v="17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437620400"/>
    <d v="2015-07-23T03:00:00"/>
    <m/>
    <n v="1321649321"/>
    <b v="0"/>
    <n v="77"/>
    <b v="1"/>
    <x v="14"/>
    <n v="12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37620400"/>
    <d v="2015-07-23T03:00:00"/>
    <m/>
    <n v="1400106171"/>
    <b v="0"/>
    <n v="50"/>
    <b v="1"/>
    <x v="14"/>
    <n v="10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437620400"/>
    <d v="2015-07-23T03:00:00"/>
    <m/>
    <n v="1320528070"/>
    <b v="0"/>
    <n v="145"/>
    <b v="1"/>
    <x v="14"/>
    <n v="11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437620400"/>
    <d v="2015-07-23T03:00:00"/>
    <m/>
    <n v="1338346281"/>
    <b v="0"/>
    <n v="29"/>
    <b v="1"/>
    <x v="14"/>
    <n v="18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437620400"/>
    <d v="2015-07-23T03:00:00"/>
    <m/>
    <n v="1370067231"/>
    <b v="0"/>
    <n v="114"/>
    <b v="1"/>
    <x v="14"/>
    <n v="1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437620400"/>
    <d v="2015-07-23T03:00:00"/>
    <m/>
    <n v="1360366708"/>
    <b v="0"/>
    <n v="96"/>
    <b v="1"/>
    <x v="14"/>
    <n v="1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437620400"/>
    <d v="2015-07-23T03:00:00"/>
    <m/>
    <n v="1304770233"/>
    <b v="0"/>
    <n v="31"/>
    <b v="1"/>
    <x v="14"/>
    <n v="17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37620400"/>
    <d v="2015-07-23T03:00:00"/>
    <m/>
    <n v="1397545131"/>
    <b v="1"/>
    <n v="4883"/>
    <b v="1"/>
    <x v="30"/>
    <n v="12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437620400"/>
    <d v="2015-07-23T03:00:00"/>
    <m/>
    <n v="1302033140"/>
    <b v="1"/>
    <n v="95"/>
    <b v="1"/>
    <x v="30"/>
    <n v="138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37620400"/>
    <d v="2015-07-23T03:00:00"/>
    <m/>
    <n v="1467008916"/>
    <b v="1"/>
    <n v="2478"/>
    <b v="1"/>
    <x v="30"/>
    <n v="170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437620400"/>
    <d v="2015-07-23T03:00:00"/>
    <m/>
    <n v="1396360890"/>
    <b v="1"/>
    <n v="1789"/>
    <b v="1"/>
    <x v="30"/>
    <n v="788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7620400"/>
    <d v="2015-07-23T03:00:00"/>
    <m/>
    <n v="1433224958"/>
    <b v="1"/>
    <n v="680"/>
    <b v="1"/>
    <x v="30"/>
    <n v="34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437620400"/>
    <d v="2015-07-23T03:00:00"/>
    <m/>
    <n v="1392780961"/>
    <b v="1"/>
    <n v="70"/>
    <b v="1"/>
    <x v="30"/>
    <n v="15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437620400"/>
    <d v="2015-07-23T03:00:00"/>
    <m/>
    <n v="1255730520"/>
    <b v="1"/>
    <n v="23"/>
    <b v="1"/>
    <x v="30"/>
    <n v="101"/>
  </r>
  <r>
    <n v="1948"/>
    <s v="UDOO X86: The Most Powerful Maker Board Ever"/>
    <s v="10 times more powerful than Raspberry Pi 3, x86 64-bit architecture"/>
    <n v="100000"/>
    <n v="800211"/>
    <x v="0"/>
    <x v="0"/>
    <s v="USD"/>
    <n v="1437620400"/>
    <d v="2015-07-23T03:00:00"/>
    <m/>
    <n v="1460557809"/>
    <b v="1"/>
    <n v="4245"/>
    <b v="1"/>
    <x v="30"/>
    <n v="8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37620400"/>
    <d v="2015-07-23T03:00:00"/>
    <m/>
    <n v="1402394951"/>
    <b v="1"/>
    <n v="943"/>
    <b v="1"/>
    <x v="30"/>
    <n v="10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437620400"/>
    <d v="2015-07-23T03:00:00"/>
    <m/>
    <n v="1300767673"/>
    <b v="1"/>
    <n v="1876"/>
    <b v="1"/>
    <x v="30"/>
    <n v="20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37620400"/>
    <d v="2015-07-23T03:00:00"/>
    <m/>
    <n v="1475921137"/>
    <b v="1"/>
    <n v="834"/>
    <b v="1"/>
    <x v="30"/>
    <n v="21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437620400"/>
    <d v="2015-07-23T03:00:00"/>
    <m/>
    <n v="1378737215"/>
    <b v="1"/>
    <n v="682"/>
    <b v="1"/>
    <x v="30"/>
    <n v="198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437620400"/>
    <d v="2015-07-23T03:00:00"/>
    <m/>
    <n v="1328158065"/>
    <b v="1"/>
    <n v="147"/>
    <b v="1"/>
    <x v="30"/>
    <n v="226"/>
  </r>
  <r>
    <n v="1954"/>
    <s v="Orison â€“ Rethink the Power of Energy"/>
    <s v="The First Home Battery System You Simply Plug in to Install"/>
    <n v="50000"/>
    <n v="349474"/>
    <x v="0"/>
    <x v="0"/>
    <s v="USD"/>
    <n v="1437620400"/>
    <d v="2015-07-23T03:00:00"/>
    <m/>
    <n v="1453730176"/>
    <b v="1"/>
    <n v="415"/>
    <b v="1"/>
    <x v="30"/>
    <n v="699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437620400"/>
    <d v="2015-07-23T03:00:00"/>
    <m/>
    <n v="1334989881"/>
    <b v="1"/>
    <n v="290"/>
    <b v="1"/>
    <x v="30"/>
    <n v="39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37620400"/>
    <d v="2015-07-23T03:00:00"/>
    <m/>
    <n v="1425507005"/>
    <b v="1"/>
    <n v="365"/>
    <b v="1"/>
    <x v="30"/>
    <n v="294"/>
  </r>
  <r>
    <n v="1957"/>
    <s v="freeSoC and freeSoC Mini"/>
    <s v="An open hardware platform for the best microcontroller in the world."/>
    <n v="30000"/>
    <n v="50251.41"/>
    <x v="0"/>
    <x v="0"/>
    <s v="USD"/>
    <n v="1437620400"/>
    <d v="2015-07-23T03:00:00"/>
    <m/>
    <n v="1348712513"/>
    <b v="1"/>
    <n v="660"/>
    <b v="1"/>
    <x v="30"/>
    <n v="16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437620400"/>
    <d v="2015-07-23T03:00:00"/>
    <m/>
    <n v="1361490161"/>
    <b v="1"/>
    <n v="1356"/>
    <b v="1"/>
    <x v="30"/>
    <n v="1436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37620400"/>
    <d v="2015-07-23T03:00:00"/>
    <m/>
    <n v="1408565860"/>
    <b v="1"/>
    <n v="424"/>
    <b v="1"/>
    <x v="30"/>
    <n v="15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37620400"/>
    <d v="2015-07-23T03:00:00"/>
    <m/>
    <n v="1416559341"/>
    <b v="1"/>
    <n v="33"/>
    <b v="1"/>
    <x v="30"/>
    <n v="11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437620400"/>
    <d v="2015-07-23T03:00:00"/>
    <m/>
    <n v="1346042417"/>
    <b v="1"/>
    <n v="1633"/>
    <b v="1"/>
    <x v="30"/>
    <n v="110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37620400"/>
    <d v="2015-07-23T03:00:00"/>
    <m/>
    <n v="1397414636"/>
    <b v="1"/>
    <n v="306"/>
    <b v="1"/>
    <x v="30"/>
    <n v="19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37620400"/>
    <d v="2015-07-23T03:00:00"/>
    <m/>
    <n v="1407838734"/>
    <b v="1"/>
    <n v="205"/>
    <b v="1"/>
    <x v="30"/>
    <n v="12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37620400"/>
    <d v="2015-07-23T03:00:00"/>
    <m/>
    <n v="1458714772"/>
    <b v="1"/>
    <n v="1281"/>
    <b v="1"/>
    <x v="30"/>
    <n v="26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437620400"/>
    <d v="2015-07-23T03:00:00"/>
    <m/>
    <n v="1324433310"/>
    <b v="1"/>
    <n v="103"/>
    <b v="1"/>
    <x v="30"/>
    <n v="26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37620400"/>
    <d v="2015-07-23T03:00:00"/>
    <m/>
    <n v="1405429098"/>
    <b v="1"/>
    <n v="1513"/>
    <b v="1"/>
    <x v="30"/>
    <n v="20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437620400"/>
    <d v="2015-07-23T03:00:00"/>
    <m/>
    <n v="1396367729"/>
    <b v="1"/>
    <n v="405"/>
    <b v="1"/>
    <x v="30"/>
    <n v="37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37620400"/>
    <d v="2015-07-23T03:00:00"/>
    <m/>
    <n v="1478095515"/>
    <b v="1"/>
    <n v="510"/>
    <b v="1"/>
    <x v="30"/>
    <n v="28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37620400"/>
    <d v="2015-07-23T03:00:00"/>
    <m/>
    <n v="1467831668"/>
    <b v="1"/>
    <n v="1887"/>
    <b v="1"/>
    <x v="30"/>
    <n v="57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437620400"/>
    <d v="2015-07-23T03:00:00"/>
    <m/>
    <n v="1361248701"/>
    <b v="1"/>
    <n v="701"/>
    <b v="1"/>
    <x v="30"/>
    <n v="113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437620400"/>
    <d v="2015-07-23T03:00:00"/>
    <m/>
    <n v="1381752061"/>
    <b v="1"/>
    <n v="3863"/>
    <b v="1"/>
    <x v="30"/>
    <n v="26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437620400"/>
    <d v="2015-07-23T03:00:00"/>
    <m/>
    <n v="1350605844"/>
    <b v="1"/>
    <n v="238"/>
    <b v="1"/>
    <x v="30"/>
    <n v="67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37620400"/>
    <d v="2015-07-23T03:00:00"/>
    <m/>
    <n v="1467134464"/>
    <b v="1"/>
    <n v="2051"/>
    <b v="1"/>
    <x v="30"/>
    <n v="25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437620400"/>
    <d v="2015-07-23T03:00:00"/>
    <m/>
    <n v="1371715269"/>
    <b v="1"/>
    <n v="402"/>
    <b v="1"/>
    <x v="30"/>
    <n v="375"/>
  </r>
  <r>
    <n v="1975"/>
    <s v="Bugle2: A DIY Phono Preamp"/>
    <s v="The Bugle2 is a second generation DIY kit phono preamplifier for vinyl playback."/>
    <n v="16000"/>
    <n v="33393.339999999997"/>
    <x v="0"/>
    <x v="0"/>
    <s v="USD"/>
    <n v="1437620400"/>
    <d v="2015-07-23T03:00:00"/>
    <m/>
    <n v="1360346851"/>
    <b v="1"/>
    <n v="253"/>
    <b v="1"/>
    <x v="30"/>
    <n v="209"/>
  </r>
  <r>
    <n v="1976"/>
    <s v="Pi Lite white - Bright white LED display for Raspberry Pi"/>
    <s v="Can you help us make an ultra bright white one a reality?"/>
    <n v="4000"/>
    <n v="13864"/>
    <x v="0"/>
    <x v="1"/>
    <s v="GBP"/>
    <n v="1437620400"/>
    <d v="2015-07-23T03:00:00"/>
    <m/>
    <n v="1371159325"/>
    <b v="1"/>
    <n v="473"/>
    <b v="1"/>
    <x v="30"/>
    <n v="347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37620400"/>
    <d v="2015-07-23T03:00:00"/>
    <m/>
    <n v="1446527540"/>
    <b v="1"/>
    <n v="821"/>
    <b v="1"/>
    <x v="30"/>
    <n v="4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437620400"/>
    <d v="2015-07-23T03:00:00"/>
    <m/>
    <n v="1336627492"/>
    <b v="1"/>
    <n v="388"/>
    <b v="1"/>
    <x v="30"/>
    <n v="102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37620400"/>
    <d v="2015-07-23T03:00:00"/>
    <m/>
    <n v="1444734146"/>
    <b v="1"/>
    <n v="813"/>
    <b v="1"/>
    <x v="30"/>
    <n v="115"/>
  </r>
  <r>
    <n v="1980"/>
    <s v="YOUMO - Your Smart Modular Power Strip"/>
    <s v="Multi-power charging that is smarter, stylish and designed for you."/>
    <n v="50000"/>
    <n v="177412.01"/>
    <x v="0"/>
    <x v="12"/>
    <s v="EUR"/>
    <n v="1437620400"/>
    <d v="2015-07-23T03:00:00"/>
    <m/>
    <n v="1456232462"/>
    <b v="1"/>
    <n v="1945"/>
    <b v="1"/>
    <x v="30"/>
    <n v="35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37620400"/>
    <d v="2015-07-23T03:00:00"/>
    <m/>
    <n v="1402334665"/>
    <b v="0"/>
    <n v="12"/>
    <b v="0"/>
    <x v="31"/>
    <n v="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37620400"/>
    <d v="2015-07-23T03:00:00"/>
    <m/>
    <n v="1478268287"/>
    <b v="0"/>
    <n v="0"/>
    <b v="0"/>
    <x v="31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37620400"/>
    <d v="2015-07-23T03:00:00"/>
    <m/>
    <n v="1470874618"/>
    <b v="0"/>
    <n v="16"/>
    <b v="0"/>
    <x v="31"/>
    <n v="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37620400"/>
    <d v="2015-07-23T03:00:00"/>
    <m/>
    <n v="1412189881"/>
    <b v="0"/>
    <n v="7"/>
    <b v="0"/>
    <x v="31"/>
    <n v="2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37620400"/>
    <d v="2015-07-23T03:00:00"/>
    <m/>
    <n v="1467650771"/>
    <b v="0"/>
    <n v="4"/>
    <b v="0"/>
    <x v="31"/>
    <n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37620400"/>
    <d v="2015-07-23T03:00:00"/>
    <m/>
    <n v="1455359083"/>
    <b v="0"/>
    <n v="1"/>
    <b v="0"/>
    <x v="31"/>
    <n v="0"/>
  </r>
  <r>
    <n v="1987"/>
    <s v="Ethiopia: Beheld"/>
    <s v="A collection of images that depicts the beauty and diversity within Ethiopia"/>
    <n v="5500"/>
    <n v="2336"/>
    <x v="2"/>
    <x v="1"/>
    <s v="GBP"/>
    <n v="1437620400"/>
    <d v="2015-07-23T03:00:00"/>
    <m/>
    <n v="1422631276"/>
    <b v="0"/>
    <n v="28"/>
    <b v="0"/>
    <x v="31"/>
    <n v="42"/>
  </r>
  <r>
    <n v="1988"/>
    <s v="Phillip Michael Photography"/>
    <s v="Expressing art in an image!"/>
    <n v="6000"/>
    <n v="25"/>
    <x v="2"/>
    <x v="0"/>
    <s v="USD"/>
    <n v="1437620400"/>
    <d v="2015-07-23T03:00:00"/>
    <m/>
    <n v="1437502742"/>
    <b v="0"/>
    <n v="1"/>
    <b v="0"/>
    <x v="31"/>
    <n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37620400"/>
    <d v="2015-07-23T03:00:00"/>
    <m/>
    <n v="1478881208"/>
    <b v="0"/>
    <n v="1"/>
    <b v="0"/>
    <x v="31"/>
    <n v="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37620400"/>
    <d v="2015-07-23T03:00:00"/>
    <m/>
    <n v="1454042532"/>
    <b v="0"/>
    <n v="5"/>
    <b v="0"/>
    <x v="31"/>
    <n v="17"/>
  </r>
  <r>
    <n v="1991"/>
    <s v="Portraits of Resilience"/>
    <s v="Taking (and giving) professional portraits of survivors of human trafficking in Myanmar."/>
    <n v="2000"/>
    <n v="140"/>
    <x v="2"/>
    <x v="0"/>
    <s v="USD"/>
    <n v="1437620400"/>
    <d v="2015-07-23T03:00:00"/>
    <m/>
    <n v="1434144386"/>
    <b v="0"/>
    <n v="3"/>
    <b v="0"/>
    <x v="31"/>
    <n v="7"/>
  </r>
  <r>
    <n v="1992"/>
    <s v="The Wonderful World of Princes &amp; Princesses"/>
    <s v="A complete revamp of all the Disney Princes &amp; Princesses!"/>
    <n v="1500"/>
    <n v="2"/>
    <x v="2"/>
    <x v="0"/>
    <s v="USD"/>
    <n v="1437620400"/>
    <d v="2015-07-23T03:00:00"/>
    <m/>
    <n v="1421637991"/>
    <b v="0"/>
    <n v="2"/>
    <b v="0"/>
    <x v="31"/>
    <n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37620400"/>
    <d v="2015-07-23T03:00:00"/>
    <m/>
    <n v="1448114837"/>
    <b v="0"/>
    <n v="0"/>
    <b v="0"/>
    <x v="31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37620400"/>
    <d v="2015-07-23T03:00:00"/>
    <m/>
    <n v="1475885342"/>
    <b v="0"/>
    <n v="0"/>
    <b v="0"/>
    <x v="31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620400"/>
    <d v="2015-07-23T03:00:00"/>
    <m/>
    <n v="1435354736"/>
    <b v="0"/>
    <n v="3"/>
    <b v="0"/>
    <x v="31"/>
    <n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37620400"/>
    <d v="2015-07-23T03:00:00"/>
    <m/>
    <n v="1402429211"/>
    <b v="0"/>
    <n v="0"/>
    <b v="0"/>
    <x v="31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37620400"/>
    <d v="2015-07-23T03:00:00"/>
    <m/>
    <n v="1406499612"/>
    <b v="0"/>
    <n v="0"/>
    <b v="0"/>
    <x v="31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37620400"/>
    <d v="2015-07-23T03:00:00"/>
    <m/>
    <n v="1402973438"/>
    <b v="0"/>
    <n v="3"/>
    <b v="0"/>
    <x v="31"/>
    <n v="26"/>
  </r>
  <r>
    <n v="1999"/>
    <s v="Planet Venus"/>
    <s v="This is a portrait photo project aiming to inspire women to explore themselves and live their passion"/>
    <n v="31000"/>
    <n v="236"/>
    <x v="2"/>
    <x v="1"/>
    <s v="GBP"/>
    <n v="1437620400"/>
    <d v="2015-07-23T03:00:00"/>
    <m/>
    <n v="1413286508"/>
    <b v="0"/>
    <n v="7"/>
    <b v="0"/>
    <x v="31"/>
    <n v="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37620400"/>
    <d v="2015-07-23T03:00:00"/>
    <m/>
    <n v="1449528613"/>
    <b v="0"/>
    <n v="25"/>
    <b v="0"/>
    <x v="31"/>
    <n v="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7620400"/>
    <d v="2015-07-23T03:00:00"/>
    <m/>
    <n v="1431406916"/>
    <b v="1"/>
    <n v="1637"/>
    <b v="1"/>
    <x v="30"/>
    <n v="38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37620400"/>
    <d v="2015-07-23T03:00:00"/>
    <m/>
    <n v="1482599143"/>
    <b v="1"/>
    <n v="1375"/>
    <b v="1"/>
    <x v="30"/>
    <n v="21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437620400"/>
    <d v="2015-07-23T03:00:00"/>
    <m/>
    <n v="1276830052"/>
    <b v="1"/>
    <n v="17"/>
    <b v="1"/>
    <x v="30"/>
    <n v="31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37620400"/>
    <d v="2015-07-23T03:00:00"/>
    <m/>
    <n v="1402410663"/>
    <b v="1"/>
    <n v="354"/>
    <b v="1"/>
    <x v="30"/>
    <n v="23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437620400"/>
    <d v="2015-07-23T03:00:00"/>
    <m/>
    <n v="1379532618"/>
    <b v="1"/>
    <n v="191"/>
    <b v="1"/>
    <x v="30"/>
    <n v="12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37620400"/>
    <d v="2015-07-23T03:00:00"/>
    <m/>
    <n v="1414584045"/>
    <b v="1"/>
    <n v="303"/>
    <b v="1"/>
    <x v="30"/>
    <n v="24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437620400"/>
    <d v="2015-07-23T03:00:00"/>
    <m/>
    <n v="1276891586"/>
    <b v="1"/>
    <n v="137"/>
    <b v="1"/>
    <x v="30"/>
    <n v="11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437620400"/>
    <d v="2015-07-23T03:00:00"/>
    <m/>
    <n v="1312641022"/>
    <b v="1"/>
    <n v="41"/>
    <b v="1"/>
    <x v="30"/>
    <n v="11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37620400"/>
    <d v="2015-07-23T03:00:00"/>
    <m/>
    <n v="1476776743"/>
    <b v="1"/>
    <n v="398"/>
    <b v="1"/>
    <x v="30"/>
    <n v="305"/>
  </r>
  <r>
    <n v="2010"/>
    <s v="Weighitz: Weigh Smarter"/>
    <s v="Weighitz are miniature smart scales designed to weigh anything in the home."/>
    <n v="30000"/>
    <n v="96015.9"/>
    <x v="0"/>
    <x v="0"/>
    <s v="USD"/>
    <n v="1437620400"/>
    <d v="2015-07-23T03:00:00"/>
    <m/>
    <n v="1468972491"/>
    <b v="1"/>
    <n v="1737"/>
    <b v="1"/>
    <x v="30"/>
    <n v="32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37620400"/>
    <d v="2015-07-23T03:00:00"/>
    <m/>
    <n v="1449650173"/>
    <b v="1"/>
    <n v="971"/>
    <b v="1"/>
    <x v="30"/>
    <n v="82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37620400"/>
    <d v="2015-07-23T03:00:00"/>
    <m/>
    <n v="1420573441"/>
    <b v="1"/>
    <n v="183"/>
    <b v="1"/>
    <x v="30"/>
    <n v="235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37620400"/>
    <d v="2015-07-23T03:00:00"/>
    <m/>
    <n v="1462835014"/>
    <b v="1"/>
    <n v="4562"/>
    <b v="1"/>
    <x v="30"/>
    <n v="49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437620400"/>
    <d v="2015-07-23T03:00:00"/>
    <m/>
    <n v="1361250539"/>
    <b v="1"/>
    <n v="26457"/>
    <b v="1"/>
    <x v="30"/>
    <n v="78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437620400"/>
    <d v="2015-07-23T03:00:00"/>
    <m/>
    <n v="1313010163"/>
    <b v="1"/>
    <n v="162"/>
    <b v="1"/>
    <x v="30"/>
    <n v="11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437620400"/>
    <d v="2015-07-23T03:00:00"/>
    <m/>
    <n v="1360271299"/>
    <b v="1"/>
    <n v="479"/>
    <b v="1"/>
    <x v="30"/>
    <n v="92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437620400"/>
    <d v="2015-07-23T03:00:00"/>
    <m/>
    <n v="1329873755"/>
    <b v="1"/>
    <n v="426"/>
    <b v="1"/>
    <x v="30"/>
    <n v="12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7620400"/>
    <d v="2015-07-23T03:00:00"/>
    <m/>
    <n v="1436863609"/>
    <b v="1"/>
    <n v="450"/>
    <b v="1"/>
    <x v="30"/>
    <n v="10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37620400"/>
    <d v="2015-07-23T03:00:00"/>
    <m/>
    <n v="1471971621"/>
    <b v="1"/>
    <n v="1780"/>
    <b v="1"/>
    <x v="30"/>
    <n v="48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37620400"/>
    <d v="2015-07-23T03:00:00"/>
    <m/>
    <n v="1396923624"/>
    <b v="1"/>
    <n v="122"/>
    <b v="1"/>
    <x v="30"/>
    <n v="19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37620400"/>
    <d v="2015-07-23T03:00:00"/>
    <m/>
    <n v="1407634897"/>
    <b v="1"/>
    <n v="95"/>
    <b v="1"/>
    <x v="30"/>
    <n v="28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37620400"/>
    <d v="2015-07-23T03:00:00"/>
    <m/>
    <n v="1463060372"/>
    <b v="1"/>
    <n v="325"/>
    <b v="1"/>
    <x v="30"/>
    <n v="12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7620400"/>
    <d v="2015-07-23T03:00:00"/>
    <m/>
    <n v="1431425153"/>
    <b v="1"/>
    <n v="353"/>
    <b v="1"/>
    <x v="30"/>
    <n v="16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437620400"/>
    <d v="2015-07-23T03:00:00"/>
    <m/>
    <n v="1341875544"/>
    <b v="1"/>
    <n v="105"/>
    <b v="1"/>
    <x v="30"/>
    <n v="58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7620400"/>
    <d v="2015-07-23T03:00:00"/>
    <m/>
    <n v="1431404746"/>
    <b v="1"/>
    <n v="729"/>
    <b v="1"/>
    <x v="30"/>
    <n v="201"/>
  </r>
  <r>
    <n v="2026"/>
    <s v="MIDI Sprout - Biodata Sonification Device"/>
    <s v="MIDI Sprout enables plants to play synthesizers in real time."/>
    <n v="25000"/>
    <n v="33370.769999999997"/>
    <x v="0"/>
    <x v="0"/>
    <s v="USD"/>
    <n v="1437620400"/>
    <d v="2015-07-23T03:00:00"/>
    <m/>
    <n v="1394127585"/>
    <b v="1"/>
    <n v="454"/>
    <b v="1"/>
    <x v="30"/>
    <n v="13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37620400"/>
    <d v="2015-07-23T03:00:00"/>
    <m/>
    <n v="1423855919"/>
    <b v="1"/>
    <n v="539"/>
    <b v="1"/>
    <x v="30"/>
    <n v="120"/>
  </r>
  <r>
    <n v="2028"/>
    <s v="Building the Open Source Bussard Fusion Reactor "/>
    <s v="Building an open source Bussard fusion reactor, aka the Polywell."/>
    <n v="3000"/>
    <n v="3785"/>
    <x v="0"/>
    <x v="0"/>
    <s v="USD"/>
    <n v="1437620400"/>
    <d v="2015-07-23T03:00:00"/>
    <m/>
    <n v="1265493806"/>
    <b v="1"/>
    <n v="79"/>
    <b v="1"/>
    <x v="30"/>
    <n v="126"/>
  </r>
  <r>
    <n v="2029"/>
    <s v="Lumin8 Pro"/>
    <s v="Lumin8 Pro is a fun and easy to use light controller that makes light dance to your favorite music."/>
    <n v="2500"/>
    <n v="9030"/>
    <x v="0"/>
    <x v="0"/>
    <s v="USD"/>
    <n v="1437620400"/>
    <d v="2015-07-23T03:00:00"/>
    <m/>
    <n v="1406507481"/>
    <b v="1"/>
    <n v="94"/>
    <b v="1"/>
    <x v="30"/>
    <n v="36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437620400"/>
    <d v="2015-07-23T03:00:00"/>
    <m/>
    <n v="1351641296"/>
    <b v="1"/>
    <n v="625"/>
    <b v="1"/>
    <x v="30"/>
    <n v="22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37620400"/>
    <d v="2015-07-23T03:00:00"/>
    <m/>
    <n v="1417506853"/>
    <b v="1"/>
    <n v="508"/>
    <b v="1"/>
    <x v="30"/>
    <n v="12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37620400"/>
    <d v="2015-07-23T03:00:00"/>
    <m/>
    <n v="1479216874"/>
    <b v="1"/>
    <n v="531"/>
    <b v="1"/>
    <x v="30"/>
    <n v="30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437620400"/>
    <d v="2015-07-23T03:00:00"/>
    <m/>
    <n v="1395885518"/>
    <b v="1"/>
    <n v="158"/>
    <b v="1"/>
    <x v="30"/>
    <n v="179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7620400"/>
    <d v="2015-07-23T03:00:00"/>
    <m/>
    <n v="1426216033"/>
    <b v="1"/>
    <n v="508"/>
    <b v="1"/>
    <x v="30"/>
    <n v="38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37620400"/>
    <d v="2015-07-23T03:00:00"/>
    <m/>
    <n v="1446562807"/>
    <b v="1"/>
    <n v="644"/>
    <b v="1"/>
    <x v="30"/>
    <n v="21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437620400"/>
    <d v="2015-07-23T03:00:00"/>
    <m/>
    <n v="1397076319"/>
    <b v="1"/>
    <n v="848"/>
    <b v="1"/>
    <x v="30"/>
    <n v="13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437620400"/>
    <d v="2015-07-23T03:00:00"/>
    <m/>
    <n v="1383195753"/>
    <b v="1"/>
    <n v="429"/>
    <b v="1"/>
    <x v="30"/>
    <n v="30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437620400"/>
    <d v="2015-07-23T03:00:00"/>
    <m/>
    <n v="1369895421"/>
    <b v="1"/>
    <n v="204"/>
    <b v="1"/>
    <x v="30"/>
    <n v="4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37620400"/>
    <d v="2015-07-23T03:00:00"/>
    <m/>
    <n v="1477996325"/>
    <b v="1"/>
    <n v="379"/>
    <b v="1"/>
    <x v="30"/>
    <n v="136"/>
  </r>
  <r>
    <n v="2040"/>
    <s v="Programmable Capacitor"/>
    <s v="4.29 Billion+ Capacitor Combinations._x000a_No Coding Required."/>
    <n v="3000"/>
    <n v="7445.14"/>
    <x v="0"/>
    <x v="0"/>
    <s v="USD"/>
    <n v="1437620400"/>
    <d v="2015-07-23T03:00:00"/>
    <m/>
    <n v="1383257703"/>
    <b v="1"/>
    <n v="271"/>
    <b v="1"/>
    <x v="30"/>
    <n v="24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37620400"/>
    <d v="2015-07-23T03:00:00"/>
    <m/>
    <n v="1476189427"/>
    <b v="0"/>
    <n v="120"/>
    <b v="1"/>
    <x v="30"/>
    <n v="18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37620400"/>
    <d v="2015-07-23T03:00:00"/>
    <m/>
    <n v="1448297974"/>
    <b v="0"/>
    <n v="140"/>
    <b v="1"/>
    <x v="30"/>
    <n v="1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37620400"/>
    <d v="2015-07-23T03:00:00"/>
    <m/>
    <n v="1476764077"/>
    <b v="0"/>
    <n v="193"/>
    <b v="1"/>
    <x v="30"/>
    <n v="506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7620400"/>
    <d v="2015-07-23T03:00:00"/>
    <m/>
    <n v="1431620714"/>
    <b v="0"/>
    <n v="180"/>
    <b v="1"/>
    <x v="30"/>
    <n v="10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437620400"/>
    <d v="2015-07-23T03:00:00"/>
    <m/>
    <n v="1339207647"/>
    <b v="0"/>
    <n v="263"/>
    <b v="1"/>
    <x v="30"/>
    <n v="81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437620400"/>
    <d v="2015-07-23T03:00:00"/>
    <m/>
    <n v="1366690044"/>
    <b v="0"/>
    <n v="217"/>
    <b v="1"/>
    <x v="30"/>
    <n v="12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37620400"/>
    <d v="2015-07-23T03:00:00"/>
    <m/>
    <n v="1426714870"/>
    <b v="0"/>
    <n v="443"/>
    <b v="1"/>
    <x v="30"/>
    <n v="10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437620400"/>
    <d v="2015-07-23T03:00:00"/>
    <m/>
    <n v="1366731491"/>
    <b v="0"/>
    <n v="1373"/>
    <b v="1"/>
    <x v="30"/>
    <n v="148"/>
  </r>
  <r>
    <n v="2049"/>
    <s v="LOCK8 - the World's First Smart Bike Lock"/>
    <s v="Keyless. Alarm secured. GPS tracking."/>
    <n v="50000"/>
    <n v="60095.35"/>
    <x v="0"/>
    <x v="1"/>
    <s v="GBP"/>
    <n v="1437620400"/>
    <d v="2015-07-23T03:00:00"/>
    <m/>
    <n v="1382963963"/>
    <b v="0"/>
    <n v="742"/>
    <b v="1"/>
    <x v="30"/>
    <n v="12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7620400"/>
    <d v="2015-07-23T03:00:00"/>
    <m/>
    <n v="1429580578"/>
    <b v="0"/>
    <n v="170"/>
    <b v="1"/>
    <x v="30"/>
    <n v="47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437620400"/>
    <d v="2015-07-23T03:00:00"/>
    <m/>
    <n v="1385425937"/>
    <b v="0"/>
    <n v="242"/>
    <b v="1"/>
    <x v="30"/>
    <n v="1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37620400"/>
    <d v="2015-07-23T03:00:00"/>
    <m/>
    <n v="1452045653"/>
    <b v="0"/>
    <n v="541"/>
    <b v="1"/>
    <x v="30"/>
    <n v="3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37620400"/>
    <d v="2015-07-23T03:00:00"/>
    <m/>
    <n v="1445870951"/>
    <b v="0"/>
    <n v="121"/>
    <b v="1"/>
    <x v="30"/>
    <n v="10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437620400"/>
    <d v="2015-07-23T03:00:00"/>
    <m/>
    <n v="1396441810"/>
    <b v="0"/>
    <n v="621"/>
    <b v="1"/>
    <x v="30"/>
    <n v="114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37620400"/>
    <d v="2015-07-23T03:00:00"/>
    <m/>
    <n v="1415031043"/>
    <b v="0"/>
    <n v="101"/>
    <b v="1"/>
    <x v="30"/>
    <n v="16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437620400"/>
    <d v="2015-07-23T03:00:00"/>
    <m/>
    <n v="1363630542"/>
    <b v="0"/>
    <n v="554"/>
    <b v="1"/>
    <x v="30"/>
    <n v="15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37620400"/>
    <d v="2015-07-23T03:00:00"/>
    <m/>
    <n v="1453895532"/>
    <b v="0"/>
    <n v="666"/>
    <b v="1"/>
    <x v="30"/>
    <n v="202"/>
  </r>
  <r>
    <n v="2058"/>
    <s v="Raspberry Pi Debug Clip"/>
    <s v="Making using the serial terminal on the Raspberry Pi as easy as Pi!"/>
    <n v="2560"/>
    <n v="4308"/>
    <x v="0"/>
    <x v="1"/>
    <s v="GBP"/>
    <n v="1437620400"/>
    <d v="2015-07-23T03:00:00"/>
    <m/>
    <n v="1421916830"/>
    <b v="0"/>
    <n v="410"/>
    <b v="1"/>
    <x v="30"/>
    <n v="16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37620400"/>
    <d v="2015-07-23T03:00:00"/>
    <m/>
    <n v="1450880854"/>
    <b v="0"/>
    <n v="375"/>
    <b v="1"/>
    <x v="30"/>
    <n v="14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37620400"/>
    <d v="2015-07-23T03:00:00"/>
    <m/>
    <n v="1400945150"/>
    <b v="0"/>
    <n v="1364"/>
    <b v="1"/>
    <x v="30"/>
    <n v="19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37620400"/>
    <d v="2015-07-23T03:00:00"/>
    <m/>
    <n v="1480616454"/>
    <b v="0"/>
    <n v="35"/>
    <b v="1"/>
    <x v="30"/>
    <n v="10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37620400"/>
    <d v="2015-07-23T03:00:00"/>
    <m/>
    <n v="1456218698"/>
    <b v="0"/>
    <n v="203"/>
    <b v="1"/>
    <x v="30"/>
    <n v="115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37620400"/>
    <d v="2015-07-23T03:00:00"/>
    <m/>
    <n v="1460482501"/>
    <b v="0"/>
    <n v="49"/>
    <b v="1"/>
    <x v="30"/>
    <n v="14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437620400"/>
    <d v="2015-07-23T03:00:00"/>
    <m/>
    <n v="1366879523"/>
    <b v="0"/>
    <n v="5812"/>
    <b v="1"/>
    <x v="30"/>
    <n v="19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437620400"/>
    <d v="2015-07-23T03:00:00"/>
    <m/>
    <n v="1385366429"/>
    <b v="0"/>
    <n v="1556"/>
    <b v="1"/>
    <x v="30"/>
    <n v="19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37620400"/>
    <d v="2015-07-23T03:00:00"/>
    <m/>
    <n v="1406226683"/>
    <b v="0"/>
    <n v="65"/>
    <b v="1"/>
    <x v="30"/>
    <n v="219"/>
  </r>
  <r>
    <n v="2067"/>
    <s v="Luminite (LED lighting)"/>
    <s v="The next generation of premium quality LED lighting. Extreme power efficiency in a small package."/>
    <n v="495"/>
    <n v="628"/>
    <x v="0"/>
    <x v="1"/>
    <s v="GBP"/>
    <n v="1437620400"/>
    <d v="2015-07-23T03:00:00"/>
    <m/>
    <n v="1429648176"/>
    <b v="0"/>
    <n v="10"/>
    <b v="1"/>
    <x v="30"/>
    <n v="12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37620400"/>
    <d v="2015-07-23T03:00:00"/>
    <m/>
    <n v="1474402315"/>
    <b v="0"/>
    <n v="76"/>
    <b v="1"/>
    <x v="30"/>
    <n v="10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37620400"/>
    <d v="2015-07-23T03:00:00"/>
    <m/>
    <n v="1449098391"/>
    <b v="0"/>
    <n v="263"/>
    <b v="1"/>
    <x v="30"/>
    <n v="12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37620400"/>
    <d v="2015-07-23T03:00:00"/>
    <m/>
    <n v="1464536723"/>
    <b v="0"/>
    <n v="1530"/>
    <b v="1"/>
    <x v="30"/>
    <n v="31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37620400"/>
    <d v="2015-07-23T03:00:00"/>
    <m/>
    <n v="1471502484"/>
    <b v="0"/>
    <n v="278"/>
    <b v="1"/>
    <x v="30"/>
    <n v="28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37620400"/>
    <d v="2015-07-23T03:00:00"/>
    <m/>
    <n v="1460037432"/>
    <b v="0"/>
    <n v="350"/>
    <b v="1"/>
    <x v="30"/>
    <n v="11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7620400"/>
    <d v="2015-07-23T03:00:00"/>
    <m/>
    <n v="1427212918"/>
    <b v="0"/>
    <n v="470"/>
    <b v="1"/>
    <x v="30"/>
    <n v="15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37620400"/>
    <d v="2015-07-23T03:00:00"/>
    <m/>
    <n v="1459972182"/>
    <b v="0"/>
    <n v="3"/>
    <b v="1"/>
    <x v="30"/>
    <n v="10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437620400"/>
    <d v="2015-07-23T03:00:00"/>
    <m/>
    <n v="1372177288"/>
    <b v="0"/>
    <n v="8200"/>
    <b v="1"/>
    <x v="30"/>
    <n v="167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37620400"/>
    <d v="2015-07-23T03:00:00"/>
    <m/>
    <n v="1402693689"/>
    <b v="0"/>
    <n v="8359"/>
    <b v="1"/>
    <x v="30"/>
    <n v="54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7620400"/>
    <d v="2015-07-23T03:00:00"/>
    <m/>
    <n v="1428541276"/>
    <b v="0"/>
    <n v="188"/>
    <b v="1"/>
    <x v="30"/>
    <n v="1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37620400"/>
    <d v="2015-07-23T03:00:00"/>
    <m/>
    <n v="1479493857"/>
    <b v="0"/>
    <n v="48"/>
    <b v="1"/>
    <x v="30"/>
    <n v="13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7620400"/>
    <d v="2015-07-23T03:00:00"/>
    <m/>
    <n v="1432659793"/>
    <b v="0"/>
    <n v="607"/>
    <b v="1"/>
    <x v="30"/>
    <n v="28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37620400"/>
    <d v="2015-07-23T03:00:00"/>
    <m/>
    <n v="1444690700"/>
    <b v="0"/>
    <n v="50"/>
    <b v="1"/>
    <x v="30"/>
    <n v="50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437620400"/>
    <d v="2015-07-23T03:00:00"/>
    <m/>
    <n v="1333597555"/>
    <b v="0"/>
    <n v="55"/>
    <b v="1"/>
    <x v="14"/>
    <n v="11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437620400"/>
    <d v="2015-07-23T03:00:00"/>
    <m/>
    <n v="1316919196"/>
    <b v="0"/>
    <n v="38"/>
    <b v="1"/>
    <x v="14"/>
    <n v="11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437620400"/>
    <d v="2015-07-23T03:00:00"/>
    <m/>
    <n v="1336238395"/>
    <b v="0"/>
    <n v="25"/>
    <b v="1"/>
    <x v="14"/>
    <n v="11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437620400"/>
    <d v="2015-07-23T03:00:00"/>
    <m/>
    <n v="1396468782"/>
    <b v="0"/>
    <n v="46"/>
    <b v="1"/>
    <x v="14"/>
    <n v="108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437620400"/>
    <d v="2015-07-23T03:00:00"/>
    <m/>
    <n v="1339790587"/>
    <b v="0"/>
    <n v="83"/>
    <b v="1"/>
    <x v="14"/>
    <n v="12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437620400"/>
    <d v="2015-07-23T03:00:00"/>
    <m/>
    <n v="1321200332"/>
    <b v="0"/>
    <n v="35"/>
    <b v="1"/>
    <x v="14"/>
    <n v="10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437620400"/>
    <d v="2015-07-23T03:00:00"/>
    <m/>
    <n v="1312865658"/>
    <b v="0"/>
    <n v="25"/>
    <b v="1"/>
    <x v="14"/>
    <n v="10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437620400"/>
    <d v="2015-07-23T03:00:00"/>
    <m/>
    <n v="1281028152"/>
    <b v="0"/>
    <n v="75"/>
    <b v="1"/>
    <x v="14"/>
    <n v="116"/>
  </r>
  <r>
    <n v="2089"/>
    <s v="Little Moses EP"/>
    <s v="Little Moses is trying to record their first EP, and we can't do it without your help!"/>
    <n v="2500"/>
    <n v="3010.01"/>
    <x v="0"/>
    <x v="0"/>
    <s v="USD"/>
    <n v="1437620400"/>
    <d v="2015-07-23T03:00:00"/>
    <m/>
    <n v="1372384194"/>
    <b v="0"/>
    <n v="62"/>
    <b v="1"/>
    <x v="14"/>
    <n v="12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437620400"/>
    <d v="2015-07-23T03:00:00"/>
    <m/>
    <n v="1359104955"/>
    <b v="0"/>
    <n v="160"/>
    <b v="1"/>
    <x v="14"/>
    <n v="1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437620400"/>
    <d v="2015-07-23T03:00:00"/>
    <m/>
    <n v="1294818278"/>
    <b v="0"/>
    <n v="246"/>
    <b v="1"/>
    <x v="14"/>
    <n v="12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437620400"/>
    <d v="2015-07-23T03:00:00"/>
    <m/>
    <n v="1312822732"/>
    <b v="0"/>
    <n v="55"/>
    <b v="1"/>
    <x v="14"/>
    <n v="10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437620400"/>
    <d v="2015-07-23T03:00:00"/>
    <m/>
    <n v="1351024232"/>
    <b v="0"/>
    <n v="23"/>
    <b v="1"/>
    <x v="14"/>
    <n v="10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437620400"/>
    <d v="2015-07-23T03:00:00"/>
    <m/>
    <n v="1327969730"/>
    <b v="0"/>
    <n v="72"/>
    <b v="1"/>
    <x v="14"/>
    <n v="1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437620400"/>
    <d v="2015-07-23T03:00:00"/>
    <m/>
    <n v="1312392973"/>
    <b v="0"/>
    <n v="22"/>
    <b v="1"/>
    <x v="14"/>
    <n v="10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437620400"/>
    <d v="2015-07-23T03:00:00"/>
    <m/>
    <n v="1349892735"/>
    <b v="0"/>
    <n v="14"/>
    <b v="1"/>
    <x v="14"/>
    <n v="102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437620400"/>
    <d v="2015-07-23T03:00:00"/>
    <m/>
    <n v="1317564135"/>
    <b v="0"/>
    <n v="38"/>
    <b v="1"/>
    <x v="14"/>
    <n v="10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437620400"/>
    <d v="2015-07-23T03:00:00"/>
    <m/>
    <n v="1328582635"/>
    <b v="0"/>
    <n v="32"/>
    <b v="1"/>
    <x v="14"/>
    <n v="100"/>
  </r>
  <r>
    <n v="2099"/>
    <s v="Roosevelt Died."/>
    <s v="Our tour van died, we need help!"/>
    <n v="3000"/>
    <n v="3971"/>
    <x v="0"/>
    <x v="0"/>
    <s v="USD"/>
    <n v="1437620400"/>
    <d v="2015-07-23T03:00:00"/>
    <m/>
    <n v="1434650084"/>
    <b v="0"/>
    <n v="63"/>
    <b v="1"/>
    <x v="14"/>
    <n v="1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437620400"/>
    <d v="2015-07-23T03:00:00"/>
    <m/>
    <n v="1339704141"/>
    <b v="0"/>
    <n v="27"/>
    <b v="1"/>
    <x v="14"/>
    <n v="1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437620400"/>
    <d v="2015-07-23T03:00:00"/>
    <m/>
    <n v="1323920114"/>
    <b v="0"/>
    <n v="44"/>
    <b v="1"/>
    <x v="14"/>
    <n v="11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437620400"/>
    <d v="2015-07-23T03:00:00"/>
    <m/>
    <n v="1302036648"/>
    <b v="0"/>
    <n v="38"/>
    <b v="1"/>
    <x v="14"/>
    <n v="136"/>
  </r>
  <r>
    <n v="2103"/>
    <s v="Matthew Moon's New Album"/>
    <s v="Indie rocker, Matthew Moon, has something to share with you..."/>
    <n v="7777"/>
    <n v="11364"/>
    <x v="0"/>
    <x v="0"/>
    <s v="USD"/>
    <n v="1437620400"/>
    <d v="2015-07-23T03:00:00"/>
    <m/>
    <n v="1349892427"/>
    <b v="0"/>
    <n v="115"/>
    <b v="1"/>
    <x v="14"/>
    <n v="14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437620400"/>
    <d v="2015-07-23T03:00:00"/>
    <m/>
    <n v="1367286434"/>
    <b v="0"/>
    <n v="37"/>
    <b v="1"/>
    <x v="14"/>
    <n v="13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37620400"/>
    <d v="2015-07-23T03:00:00"/>
    <m/>
    <n v="1415472953"/>
    <b v="0"/>
    <n v="99"/>
    <b v="1"/>
    <x v="14"/>
    <n v="25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437620400"/>
    <d v="2015-07-23T03:00:00"/>
    <m/>
    <n v="1356584974"/>
    <b v="0"/>
    <n v="44"/>
    <b v="1"/>
    <x v="14"/>
    <n v="107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37620400"/>
    <d v="2015-07-23T03:00:00"/>
    <m/>
    <n v="1413997393"/>
    <b v="0"/>
    <n v="58"/>
    <b v="1"/>
    <x v="14"/>
    <n v="10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437620400"/>
    <d v="2015-07-23T03:00:00"/>
    <m/>
    <n v="1344917580"/>
    <b v="0"/>
    <n v="191"/>
    <b v="1"/>
    <x v="14"/>
    <n v="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7620400"/>
    <d v="2015-07-23T03:00:00"/>
    <m/>
    <n v="1433523617"/>
    <b v="0"/>
    <n v="40"/>
    <b v="1"/>
    <x v="14"/>
    <n v="10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37620400"/>
    <d v="2015-07-23T03:00:00"/>
    <m/>
    <n v="1398873969"/>
    <b v="0"/>
    <n v="38"/>
    <b v="1"/>
    <x v="14"/>
    <n v="1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437620400"/>
    <d v="2015-07-23T03:00:00"/>
    <m/>
    <n v="1307594625"/>
    <b v="0"/>
    <n v="39"/>
    <b v="1"/>
    <x v="14"/>
    <n v="10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437620400"/>
    <d v="2015-07-23T03:00:00"/>
    <m/>
    <n v="1364854593"/>
    <b v="0"/>
    <n v="11"/>
    <b v="1"/>
    <x v="14"/>
    <n v="100"/>
  </r>
  <r>
    <n v="2113"/>
    <s v="Summer Underground // Honeycomb LP"/>
    <s v="Help us fund our second full-length album Honeycomb!"/>
    <n v="7000"/>
    <n v="7340"/>
    <x v="0"/>
    <x v="0"/>
    <s v="USD"/>
    <n v="1437620400"/>
    <d v="2015-07-23T03:00:00"/>
    <m/>
    <n v="1408481176"/>
    <b v="0"/>
    <n v="107"/>
    <b v="1"/>
    <x v="14"/>
    <n v="10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437620400"/>
    <d v="2015-07-23T03:00:00"/>
    <m/>
    <n v="1286480070"/>
    <b v="0"/>
    <n v="147"/>
    <b v="1"/>
    <x v="14"/>
    <n v="105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437620400"/>
    <d v="2015-07-23T03:00:00"/>
    <m/>
    <n v="1295575001"/>
    <b v="0"/>
    <n v="36"/>
    <b v="1"/>
    <x v="14"/>
    <n v="22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437620400"/>
    <d v="2015-07-23T03:00:00"/>
    <m/>
    <n v="1345056003"/>
    <b v="0"/>
    <n v="92"/>
    <b v="1"/>
    <x v="14"/>
    <n v="10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37620400"/>
    <d v="2015-07-23T03:00:00"/>
    <m/>
    <n v="1444699549"/>
    <b v="0"/>
    <n v="35"/>
    <b v="1"/>
    <x v="14"/>
    <n v="148"/>
  </r>
  <r>
    <n v="2118"/>
    <s v="PORCHES. vs. THE U.S.A."/>
    <s v="PORCHES.  and Documentarians tour from New York to San Francisco and back."/>
    <n v="1000"/>
    <n v="1346.11"/>
    <x v="0"/>
    <x v="0"/>
    <s v="USD"/>
    <n v="1437620400"/>
    <d v="2015-07-23T03:00:00"/>
    <m/>
    <n v="1308946136"/>
    <b v="0"/>
    <n v="17"/>
    <b v="1"/>
    <x v="14"/>
    <n v="135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437620400"/>
    <d v="2015-07-23T03:00:00"/>
    <m/>
    <n v="1342494445"/>
    <b v="0"/>
    <n v="22"/>
    <b v="1"/>
    <x v="14"/>
    <n v="101"/>
  </r>
  <r>
    <n v="2120"/>
    <s v="Hearty Har Full Length Album"/>
    <s v="&lt;3_x000a_Coming in from outer space. Help Hearty Har record their 1st album!!"/>
    <n v="8000"/>
    <n v="8070.43"/>
    <x v="0"/>
    <x v="0"/>
    <s v="USD"/>
    <n v="1437620400"/>
    <d v="2015-07-23T03:00:00"/>
    <m/>
    <n v="1384384136"/>
    <b v="0"/>
    <n v="69"/>
    <b v="1"/>
    <x v="14"/>
    <n v="101"/>
  </r>
  <r>
    <n v="2121"/>
    <s v="Legend of Decay"/>
    <s v="Join us on an epic journey to discover a millennia old secret which will change the world forever."/>
    <n v="50000"/>
    <n v="284"/>
    <x v="2"/>
    <x v="16"/>
    <s v="CHF"/>
    <n v="1437620400"/>
    <d v="2015-07-23T03:00:00"/>
    <m/>
    <n v="1481564948"/>
    <b v="0"/>
    <n v="10"/>
    <b v="0"/>
    <x v="17"/>
    <n v="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37620400"/>
    <d v="2015-07-23T03:00:00"/>
    <m/>
    <n v="1481181169"/>
    <b v="0"/>
    <n v="3"/>
    <b v="0"/>
    <x v="17"/>
    <n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437620400"/>
    <d v="2015-07-23T03:00:00"/>
    <m/>
    <n v="1263982307"/>
    <b v="0"/>
    <n v="5"/>
    <b v="0"/>
    <x v="17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437620400"/>
    <d v="2015-07-23T03:00:00"/>
    <m/>
    <n v="1286930435"/>
    <b v="0"/>
    <n v="5"/>
    <b v="0"/>
    <x v="17"/>
    <n v="1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7620400"/>
    <d v="2015-07-23T03:00:00"/>
    <m/>
    <n v="1436142833"/>
    <b v="0"/>
    <n v="27"/>
    <b v="0"/>
    <x v="17"/>
    <n v="1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37620400"/>
    <d v="2015-07-23T03:00:00"/>
    <m/>
    <n v="1415488887"/>
    <b v="0"/>
    <n v="2"/>
    <b v="0"/>
    <x v="17"/>
    <n v="0"/>
  </r>
  <r>
    <n v="2127"/>
    <s v="Three Monkeys - Part 1: Into the Abyss"/>
    <s v="Three Monkeys is an audio adventure game for PC."/>
    <n v="28000"/>
    <n v="8076"/>
    <x v="2"/>
    <x v="1"/>
    <s v="GBP"/>
    <n v="1437620400"/>
    <d v="2015-07-23T03:00:00"/>
    <m/>
    <n v="1423570063"/>
    <b v="0"/>
    <n v="236"/>
    <b v="0"/>
    <x v="17"/>
    <n v="29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37620400"/>
    <d v="2015-07-23T03:00:00"/>
    <m/>
    <n v="1406140369"/>
    <b v="0"/>
    <n v="1"/>
    <b v="0"/>
    <x v="17"/>
    <n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37620400"/>
    <d v="2015-07-23T03:00:00"/>
    <m/>
    <n v="1454978100"/>
    <b v="0"/>
    <n v="12"/>
    <b v="0"/>
    <x v="17"/>
    <n v="12"/>
  </r>
  <r>
    <n v="2130"/>
    <s v="Wondrous Adventures: A Kid's Game"/>
    <s v="You are the hero tasked to save your home from the villainous Sanword."/>
    <n v="42000"/>
    <n v="85"/>
    <x v="2"/>
    <x v="0"/>
    <s v="USD"/>
    <n v="1437620400"/>
    <d v="2015-07-23T03:00:00"/>
    <m/>
    <n v="1405130663"/>
    <b v="0"/>
    <n v="4"/>
    <b v="0"/>
    <x v="17"/>
    <n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7620400"/>
    <d v="2015-07-23T03:00:00"/>
    <m/>
    <n v="1434085091"/>
    <b v="0"/>
    <n v="3"/>
    <b v="0"/>
    <x v="17"/>
    <n v="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437620400"/>
    <d v="2015-07-23T03:00:00"/>
    <m/>
    <n v="1388835692"/>
    <b v="0"/>
    <n v="99"/>
    <b v="0"/>
    <x v="17"/>
    <n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437620400"/>
    <d v="2015-07-23T03:00:00"/>
    <m/>
    <n v="1300328399"/>
    <b v="0"/>
    <n v="3"/>
    <b v="0"/>
    <x v="17"/>
    <n v="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437620400"/>
    <d v="2015-07-23T03:00:00"/>
    <m/>
    <n v="1364505391"/>
    <b v="0"/>
    <n v="3"/>
    <b v="0"/>
    <x v="17"/>
    <n v="2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437620400"/>
    <d v="2015-07-23T03:00:00"/>
    <m/>
    <n v="1346800033"/>
    <b v="0"/>
    <n v="22"/>
    <b v="0"/>
    <x v="17"/>
    <n v="1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437620400"/>
    <d v="2015-07-23T03:00:00"/>
    <m/>
    <n v="1379592786"/>
    <b v="0"/>
    <n v="4"/>
    <b v="0"/>
    <x v="17"/>
    <n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37620400"/>
    <d v="2015-07-23T03:00:00"/>
    <m/>
    <n v="1415212229"/>
    <b v="0"/>
    <n v="534"/>
    <b v="0"/>
    <x v="17"/>
    <n v="28"/>
  </r>
  <r>
    <n v="2138"/>
    <s v="Tales Of Tameria - Dawning Light"/>
    <s v="A game with a mixture of a few genres from RPG, Simulation and to adventure elements."/>
    <n v="1000"/>
    <n v="128"/>
    <x v="2"/>
    <x v="1"/>
    <s v="GBP"/>
    <n v="1437620400"/>
    <d v="2015-07-23T03:00:00"/>
    <m/>
    <n v="1381364339"/>
    <b v="0"/>
    <n v="12"/>
    <b v="0"/>
    <x v="17"/>
    <n v="13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37620400"/>
    <d v="2015-07-23T03:00:00"/>
    <m/>
    <n v="1475604008"/>
    <b v="0"/>
    <n v="56"/>
    <b v="0"/>
    <x v="17"/>
    <n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437620400"/>
    <d v="2015-07-23T03:00:00"/>
    <m/>
    <n v="1355342424"/>
    <b v="0"/>
    <n v="11"/>
    <b v="0"/>
    <x v="17"/>
    <n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37620400"/>
    <d v="2015-07-23T03:00:00"/>
    <m/>
    <n v="1413351559"/>
    <b v="0"/>
    <n v="0"/>
    <b v="0"/>
    <x v="17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37620400"/>
    <d v="2015-07-23T03:00:00"/>
    <m/>
    <n v="1449075010"/>
    <b v="0"/>
    <n v="12"/>
    <b v="0"/>
    <x v="17"/>
    <n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437620400"/>
    <d v="2015-07-23T03:00:00"/>
    <m/>
    <n v="1275599812"/>
    <b v="0"/>
    <n v="5"/>
    <b v="0"/>
    <x v="17"/>
    <n v="11"/>
  </r>
  <r>
    <n v="2144"/>
    <s v="Project Starborn"/>
    <s v="A thousand community-built sandbox games (and more!) with a fully-customizable game engine."/>
    <n v="35500"/>
    <n v="607"/>
    <x v="2"/>
    <x v="0"/>
    <s v="USD"/>
    <n v="1437620400"/>
    <d v="2015-07-23T03:00:00"/>
    <m/>
    <n v="1376399240"/>
    <b v="0"/>
    <n v="24"/>
    <b v="0"/>
    <x v="17"/>
    <n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437620400"/>
    <d v="2015-07-23T03:00:00"/>
    <m/>
    <n v="1382938914"/>
    <b v="0"/>
    <n v="89"/>
    <b v="0"/>
    <x v="17"/>
    <n v="3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37620400"/>
    <d v="2015-07-23T03:00:00"/>
    <m/>
    <n v="1453997910"/>
    <b v="0"/>
    <n v="1"/>
    <b v="0"/>
    <x v="17"/>
    <n v="0"/>
  </r>
  <r>
    <n v="2147"/>
    <s v="Johnny Rocketfingers 3"/>
    <s v="A Point and Click Adventure on Steroids."/>
    <n v="390000"/>
    <n v="2716"/>
    <x v="2"/>
    <x v="0"/>
    <s v="USD"/>
    <n v="1437620400"/>
    <d v="2015-07-23T03:00:00"/>
    <m/>
    <n v="1413356748"/>
    <b v="0"/>
    <n v="55"/>
    <b v="0"/>
    <x v="17"/>
    <n v="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37620400"/>
    <d v="2015-07-23T03:00:00"/>
    <m/>
    <n v="1425404182"/>
    <b v="0"/>
    <n v="2"/>
    <b v="0"/>
    <x v="17"/>
    <n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437620400"/>
    <d v="2015-07-23T03:00:00"/>
    <m/>
    <n v="1277512556"/>
    <b v="0"/>
    <n v="0"/>
    <b v="0"/>
    <x v="17"/>
    <n v="0"/>
  </r>
  <r>
    <n v="2150"/>
    <s v="The Unknown Door"/>
    <s v="A pixel styled open world detective game."/>
    <n v="50000"/>
    <n v="405"/>
    <x v="2"/>
    <x v="10"/>
    <s v="NOK"/>
    <n v="1437620400"/>
    <d v="2015-07-23T03:00:00"/>
    <m/>
    <n v="1465800599"/>
    <b v="0"/>
    <n v="4"/>
    <b v="0"/>
    <x v="17"/>
    <n v="1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37620400"/>
    <d v="2015-07-23T03:00:00"/>
    <m/>
    <n v="1464639614"/>
    <b v="0"/>
    <n v="6"/>
    <b v="0"/>
    <x v="17"/>
    <n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437620400"/>
    <d v="2015-07-23T03:00:00"/>
    <m/>
    <n v="1392321509"/>
    <b v="0"/>
    <n v="4"/>
    <b v="0"/>
    <x v="17"/>
    <n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37620400"/>
    <d v="2015-07-23T03:00:00"/>
    <m/>
    <n v="1417470718"/>
    <b v="0"/>
    <n v="4"/>
    <b v="0"/>
    <x v="17"/>
    <n v="0"/>
  </r>
  <r>
    <n v="2154"/>
    <s v="Demigods - Rise of the Children - Part 1 (Design)"/>
    <s v="A Real Time Strategy game based on Greek mythology in a fictional world."/>
    <n v="250"/>
    <n v="2"/>
    <x v="2"/>
    <x v="0"/>
    <s v="USD"/>
    <n v="1437620400"/>
    <d v="2015-07-23T03:00:00"/>
    <m/>
    <n v="1389193827"/>
    <b v="0"/>
    <n v="2"/>
    <b v="0"/>
    <x v="17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37620400"/>
    <d v="2015-07-23T03:00:00"/>
    <m/>
    <n v="1456854985"/>
    <b v="0"/>
    <n v="5"/>
    <b v="0"/>
    <x v="17"/>
    <n v="2"/>
  </r>
  <r>
    <n v="2156"/>
    <s v="Beyond Black Space"/>
    <s v="Captain and manage your ship along with your crew in this deep space adventure! (PC/Linux/Mac)"/>
    <n v="56000"/>
    <n v="1493"/>
    <x v="2"/>
    <x v="0"/>
    <s v="USD"/>
    <n v="1437620400"/>
    <d v="2015-07-23T03:00:00"/>
    <m/>
    <n v="1375475406"/>
    <b v="0"/>
    <n v="83"/>
    <b v="0"/>
    <x v="17"/>
    <n v="3"/>
  </r>
  <r>
    <n v="2157"/>
    <s v="Nin"/>
    <s v="Gamers and 90's fans unite in this small tale of epic proportions!"/>
    <n v="75000"/>
    <n v="21144"/>
    <x v="2"/>
    <x v="0"/>
    <s v="USD"/>
    <n v="1437620400"/>
    <d v="2015-07-23T03:00:00"/>
    <m/>
    <n v="1479684783"/>
    <b v="0"/>
    <n v="57"/>
    <b v="0"/>
    <x v="17"/>
    <n v="28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437620400"/>
    <d v="2015-07-23T03:00:00"/>
    <m/>
    <n v="1356121774"/>
    <b v="0"/>
    <n v="311"/>
    <b v="0"/>
    <x v="17"/>
    <n v="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437620400"/>
    <d v="2015-07-23T03:00:00"/>
    <m/>
    <n v="1308245574"/>
    <b v="0"/>
    <n v="2"/>
    <b v="0"/>
    <x v="17"/>
    <n v="1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437620400"/>
    <d v="2015-07-23T03:00:00"/>
    <m/>
    <n v="1334855105"/>
    <b v="0"/>
    <n v="16"/>
    <b v="0"/>
    <x v="17"/>
    <n v="1"/>
  </r>
  <r>
    <n v="2161"/>
    <s v="CallMeGhost DEBUT ALBUM preorder!"/>
    <s v="We're trying to fund hard copies of our debut album!"/>
    <n v="400"/>
    <n v="463"/>
    <x v="0"/>
    <x v="0"/>
    <s v="USD"/>
    <n v="1437620400"/>
    <d v="2015-07-23T03:00:00"/>
    <m/>
    <n v="1440448059"/>
    <b v="0"/>
    <n v="13"/>
    <b v="1"/>
    <x v="11"/>
    <n v="11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37620400"/>
    <d v="2015-07-23T03:00:00"/>
    <m/>
    <n v="1403547791"/>
    <b v="0"/>
    <n v="58"/>
    <b v="1"/>
    <x v="11"/>
    <n v="112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7620400"/>
    <d v="2015-07-23T03:00:00"/>
    <m/>
    <n v="1429306520"/>
    <b v="0"/>
    <n v="44"/>
    <b v="1"/>
    <x v="11"/>
    <n v="132"/>
  </r>
  <r>
    <n v="2164"/>
    <s v="Rosaline debut record"/>
    <s v="South Florida roots country/rock outfit's long awaited debut record"/>
    <n v="5500"/>
    <n v="5645"/>
    <x v="0"/>
    <x v="0"/>
    <s v="USD"/>
    <n v="1437620400"/>
    <d v="2015-07-23T03:00:00"/>
    <m/>
    <n v="1464196414"/>
    <b v="0"/>
    <n v="83"/>
    <b v="1"/>
    <x v="11"/>
    <n v="10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37620400"/>
    <d v="2015-07-23T03:00:00"/>
    <m/>
    <n v="1457539235"/>
    <b v="0"/>
    <n v="117"/>
    <b v="1"/>
    <x v="11"/>
    <n v="13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37620400"/>
    <d v="2015-07-23T03:00:00"/>
    <m/>
    <n v="1413922018"/>
    <b v="0"/>
    <n v="32"/>
    <b v="1"/>
    <x v="11"/>
    <n v="147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437620400"/>
    <d v="2015-07-23T03:00:00"/>
    <m/>
    <n v="1346463337"/>
    <b v="0"/>
    <n v="8"/>
    <b v="1"/>
    <x v="11"/>
    <n v="12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37620400"/>
    <d v="2015-07-23T03:00:00"/>
    <m/>
    <n v="1484058261"/>
    <b v="0"/>
    <n v="340"/>
    <b v="1"/>
    <x v="11"/>
    <n v="12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37620400"/>
    <d v="2015-07-23T03:00:00"/>
    <m/>
    <n v="1488214151"/>
    <b v="0"/>
    <n v="7"/>
    <b v="1"/>
    <x v="11"/>
    <n v="10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37620400"/>
    <d v="2015-07-23T03:00:00"/>
    <m/>
    <n v="1436810422"/>
    <b v="0"/>
    <n v="19"/>
    <b v="1"/>
    <x v="11"/>
    <n v="18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7620400"/>
    <d v="2015-07-23T03:00:00"/>
    <m/>
    <n v="1431903495"/>
    <b v="0"/>
    <n v="47"/>
    <b v="1"/>
    <x v="11"/>
    <n v="106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37620400"/>
    <d v="2015-07-23T03:00:00"/>
    <m/>
    <n v="1426773320"/>
    <b v="0"/>
    <n v="13"/>
    <b v="1"/>
    <x v="11"/>
    <n v="1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437620400"/>
    <d v="2015-07-23T03:00:00"/>
    <m/>
    <n v="1376066243"/>
    <b v="0"/>
    <n v="90"/>
    <b v="1"/>
    <x v="11"/>
    <n v="127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37620400"/>
    <d v="2015-07-23T03:00:00"/>
    <m/>
    <n v="1459861307"/>
    <b v="0"/>
    <n v="63"/>
    <b v="1"/>
    <x v="11"/>
    <n v="10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37620400"/>
    <d v="2015-07-23T03:00:00"/>
    <m/>
    <n v="1468455186"/>
    <b v="0"/>
    <n v="26"/>
    <b v="1"/>
    <x v="11"/>
    <n v="25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7620400"/>
    <d v="2015-07-23T03:00:00"/>
    <m/>
    <n v="1427987509"/>
    <b v="0"/>
    <n v="71"/>
    <b v="1"/>
    <x v="11"/>
    <n v="12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37620400"/>
    <d v="2015-07-23T03:00:00"/>
    <m/>
    <n v="1463032867"/>
    <b v="0"/>
    <n v="38"/>
    <b v="1"/>
    <x v="11"/>
    <n v="10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37620400"/>
    <d v="2015-07-23T03:00:00"/>
    <m/>
    <n v="1482160597"/>
    <b v="0"/>
    <n v="859"/>
    <b v="1"/>
    <x v="11"/>
    <n v="139"/>
  </r>
  <r>
    <n v="2179"/>
    <s v="Woodhouse EP"/>
    <s v="Woodhouse is making an EP!  If you are a fan of whiskey and loud guitars, contribute to the cause!"/>
    <n v="1000"/>
    <n v="1614"/>
    <x v="0"/>
    <x v="0"/>
    <s v="USD"/>
    <n v="1437620400"/>
    <d v="2015-07-23T03:00:00"/>
    <m/>
    <n v="1426133192"/>
    <b v="0"/>
    <n v="21"/>
    <b v="1"/>
    <x v="11"/>
    <n v="1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37620400"/>
    <d v="2015-07-23T03:00:00"/>
    <m/>
    <n v="1443801868"/>
    <b v="0"/>
    <n v="78"/>
    <b v="1"/>
    <x v="11"/>
    <n v="10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37620400"/>
    <d v="2015-07-23T03:00:00"/>
    <m/>
    <n v="1486426053"/>
    <b v="0"/>
    <n v="53"/>
    <b v="1"/>
    <x v="32"/>
    <n v="15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37620400"/>
    <d v="2015-07-23T03:00:00"/>
    <m/>
    <n v="1409261825"/>
    <b v="0"/>
    <n v="356"/>
    <b v="1"/>
    <x v="32"/>
    <n v="52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37620400"/>
    <d v="2015-07-23T03:00:00"/>
    <m/>
    <n v="1484037977"/>
    <b v="0"/>
    <n v="279"/>
    <b v="1"/>
    <x v="32"/>
    <n v="489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37620400"/>
    <d v="2015-07-23T03:00:00"/>
    <m/>
    <n v="1452530041"/>
    <b v="1"/>
    <n v="266"/>
    <b v="1"/>
    <x v="32"/>
    <n v="28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437620400"/>
    <d v="2015-07-23T03:00:00"/>
    <m/>
    <n v="1360830239"/>
    <b v="0"/>
    <n v="623"/>
    <b v="1"/>
    <x v="32"/>
    <n v="1857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37620400"/>
    <d v="2015-07-23T03:00:00"/>
    <m/>
    <n v="1470062743"/>
    <b v="0"/>
    <n v="392"/>
    <b v="1"/>
    <x v="32"/>
    <n v="11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37620400"/>
    <d v="2015-07-23T03:00:00"/>
    <m/>
    <n v="1425531666"/>
    <b v="1"/>
    <n v="3562"/>
    <b v="1"/>
    <x v="32"/>
    <n v="1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37620400"/>
    <d v="2015-07-23T03:00:00"/>
    <m/>
    <n v="1474380241"/>
    <b v="0"/>
    <n v="514"/>
    <b v="1"/>
    <x v="32"/>
    <n v="41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37620400"/>
    <d v="2015-07-23T03:00:00"/>
    <m/>
    <n v="1460055300"/>
    <b v="0"/>
    <n v="88"/>
    <b v="1"/>
    <x v="32"/>
    <n v="50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37620400"/>
    <d v="2015-07-23T03:00:00"/>
    <m/>
    <n v="1455721204"/>
    <b v="0"/>
    <n v="537"/>
    <b v="1"/>
    <x v="32"/>
    <n v="18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37620400"/>
    <d v="2015-07-23T03:00:00"/>
    <m/>
    <n v="1486065627"/>
    <b v="0"/>
    <n v="25"/>
    <b v="1"/>
    <x v="32"/>
    <n v="12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37620400"/>
    <d v="2015-07-23T03:00:00"/>
    <m/>
    <n v="1479414344"/>
    <b v="0"/>
    <n v="3238"/>
    <b v="1"/>
    <x v="32"/>
    <n v="108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37620400"/>
    <d v="2015-07-23T03:00:00"/>
    <m/>
    <n v="1477043072"/>
    <b v="0"/>
    <n v="897"/>
    <b v="1"/>
    <x v="32"/>
    <n v="45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37620400"/>
    <d v="2015-07-23T03:00:00"/>
    <m/>
    <n v="1456423890"/>
    <b v="0"/>
    <n v="878"/>
    <b v="1"/>
    <x v="32"/>
    <n v="537"/>
  </r>
  <r>
    <n v="2195"/>
    <s v="Purgatoria: City of Angels"/>
    <s v="A gritty, noir tabletop RPG with a fast-paced combo-based battle system."/>
    <n v="4600"/>
    <n v="5535"/>
    <x v="0"/>
    <x v="0"/>
    <s v="USD"/>
    <n v="1437620400"/>
    <d v="2015-07-23T03:00:00"/>
    <m/>
    <n v="1436725900"/>
    <b v="0"/>
    <n v="115"/>
    <b v="1"/>
    <x v="32"/>
    <n v="120"/>
  </r>
  <r>
    <n v="2196"/>
    <s v="LACORSA Grand Prix Game (relaunch)"/>
    <s v="Race your friends in style with this classic Grand Prix game."/>
    <n v="14000"/>
    <n v="15937"/>
    <x v="0"/>
    <x v="0"/>
    <s v="USD"/>
    <n v="1437620400"/>
    <d v="2015-07-23T03:00:00"/>
    <m/>
    <n v="1478000502"/>
    <b v="0"/>
    <n v="234"/>
    <b v="1"/>
    <x v="32"/>
    <n v="114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37620400"/>
    <d v="2015-07-23T03:00:00"/>
    <m/>
    <n v="1422540059"/>
    <b v="0"/>
    <n v="4330"/>
    <b v="1"/>
    <x v="32"/>
    <n v="95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37620400"/>
    <d v="2015-07-23T03:00:00"/>
    <m/>
    <n v="1444911600"/>
    <b v="0"/>
    <n v="651"/>
    <b v="1"/>
    <x v="32"/>
    <n v="133"/>
  </r>
  <r>
    <n v="2199"/>
    <s v="Decadolo. Flip it!"/>
    <s v="A new strategic board game designed to flip out your opponent."/>
    <n v="9000"/>
    <n v="13228"/>
    <x v="0"/>
    <x v="17"/>
    <s v="EUR"/>
    <n v="1437620400"/>
    <d v="2015-07-23T03:00:00"/>
    <m/>
    <n v="1442311198"/>
    <b v="1"/>
    <n v="251"/>
    <b v="1"/>
    <x v="32"/>
    <n v="14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7620400"/>
    <d v="2015-07-23T03:00:00"/>
    <m/>
    <n v="1433775668"/>
    <b v="0"/>
    <n v="263"/>
    <b v="1"/>
    <x v="32"/>
    <n v="54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437620400"/>
    <d v="2015-07-23T03:00:00"/>
    <m/>
    <n v="1357157965"/>
    <b v="0"/>
    <n v="28"/>
    <b v="1"/>
    <x v="15"/>
    <n v="383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437620400"/>
    <d v="2015-07-23T03:00:00"/>
    <m/>
    <n v="1349209368"/>
    <b v="0"/>
    <n v="721"/>
    <b v="1"/>
    <x v="15"/>
    <n v="70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37620400"/>
    <d v="2015-07-23T03:00:00"/>
    <m/>
    <n v="1440535082"/>
    <b v="0"/>
    <n v="50"/>
    <b v="1"/>
    <x v="15"/>
    <n v="1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437620400"/>
    <d v="2015-07-23T03:00:00"/>
    <m/>
    <n v="1360222119"/>
    <b v="0"/>
    <n v="73"/>
    <b v="1"/>
    <x v="15"/>
    <n v="13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437620400"/>
    <d v="2015-07-23T03:00:00"/>
    <m/>
    <n v="1335987789"/>
    <b v="0"/>
    <n v="27"/>
    <b v="1"/>
    <x v="15"/>
    <n v="15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437620400"/>
    <d v="2015-07-23T03:00:00"/>
    <m/>
    <n v="1333001424"/>
    <b v="0"/>
    <n v="34"/>
    <b v="1"/>
    <x v="15"/>
    <n v="103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437620400"/>
    <d v="2015-07-23T03:00:00"/>
    <m/>
    <n v="1381984773"/>
    <b v="0"/>
    <n v="7"/>
    <b v="1"/>
    <x v="15"/>
    <n v="1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437620400"/>
    <d v="2015-07-23T03:00:00"/>
    <m/>
    <n v="1328649026"/>
    <b v="0"/>
    <n v="24"/>
    <b v="1"/>
    <x v="15"/>
    <n v="10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437620400"/>
    <d v="2015-07-23T03:00:00"/>
    <m/>
    <n v="1396524644"/>
    <b v="0"/>
    <n v="15"/>
    <b v="1"/>
    <x v="15"/>
    <n v="151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437620400"/>
    <d v="2015-07-23T03:00:00"/>
    <m/>
    <n v="1329442510"/>
    <b v="0"/>
    <n v="72"/>
    <b v="1"/>
    <x v="15"/>
    <n v="1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437620400"/>
    <d v="2015-07-23T03:00:00"/>
    <m/>
    <n v="1395168625"/>
    <b v="0"/>
    <n v="120"/>
    <b v="1"/>
    <x v="15"/>
    <n v="19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437620400"/>
    <d v="2015-07-23T03:00:00"/>
    <m/>
    <n v="1380650177"/>
    <b v="0"/>
    <n v="123"/>
    <b v="1"/>
    <x v="15"/>
    <n v="11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7620400"/>
    <d v="2015-07-23T03:00:00"/>
    <m/>
    <n v="1429127379"/>
    <b v="0"/>
    <n v="1"/>
    <b v="1"/>
    <x v="15"/>
    <n v="20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437620400"/>
    <d v="2015-07-23T03:00:00"/>
    <m/>
    <n v="1389121248"/>
    <b v="0"/>
    <n v="24"/>
    <b v="1"/>
    <x v="15"/>
    <n v="293"/>
  </r>
  <r>
    <n v="2215"/>
    <s v="&quot;Something to See, Not to Say&quot; - Anemometer's First EP Album"/>
    <s v="Ambient Electro Grind-fest!"/>
    <n v="550"/>
    <n v="860"/>
    <x v="0"/>
    <x v="0"/>
    <s v="USD"/>
    <n v="1437620400"/>
    <d v="2015-07-23T03:00:00"/>
    <m/>
    <n v="1329671572"/>
    <b v="0"/>
    <n v="33"/>
    <b v="1"/>
    <x v="15"/>
    <n v="15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20400"/>
    <d v="2015-07-23T03:00:00"/>
    <m/>
    <n v="1436464945"/>
    <b v="0"/>
    <n v="14"/>
    <b v="1"/>
    <x v="15"/>
    <n v="10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37620400"/>
    <d v="2015-07-23T03:00:00"/>
    <m/>
    <n v="1445539113"/>
    <b v="0"/>
    <n v="9"/>
    <b v="1"/>
    <x v="15"/>
    <n v="10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437620400"/>
    <d v="2015-07-23T03:00:00"/>
    <m/>
    <n v="1344281383"/>
    <b v="0"/>
    <n v="76"/>
    <b v="1"/>
    <x v="15"/>
    <n v="12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37620400"/>
    <d v="2015-07-23T03:00:00"/>
    <m/>
    <n v="1437412512"/>
    <b v="0"/>
    <n v="19"/>
    <b v="1"/>
    <x v="15"/>
    <n v="10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437620400"/>
    <d v="2015-07-23T03:00:00"/>
    <m/>
    <n v="1372296436"/>
    <b v="0"/>
    <n v="69"/>
    <b v="1"/>
    <x v="15"/>
    <n v="10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37620400"/>
    <d v="2015-07-23T03:00:00"/>
    <m/>
    <n v="1458748809"/>
    <b v="0"/>
    <n v="218"/>
    <b v="1"/>
    <x v="32"/>
    <n v="10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437620400"/>
    <d v="2015-07-23T03:00:00"/>
    <m/>
    <n v="1325184847"/>
    <b v="0"/>
    <n v="30"/>
    <b v="1"/>
    <x v="32"/>
    <n v="16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7620400"/>
    <d v="2015-07-23T03:00:00"/>
    <m/>
    <n v="1432826568"/>
    <b v="0"/>
    <n v="100"/>
    <b v="1"/>
    <x v="32"/>
    <n v="10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37620400"/>
    <d v="2015-07-23T03:00:00"/>
    <m/>
    <n v="1475337675"/>
    <b v="0"/>
    <n v="296"/>
    <b v="1"/>
    <x v="32"/>
    <n v="24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37620400"/>
    <d v="2015-07-23T03:00:00"/>
    <m/>
    <n v="1408734015"/>
    <b v="0"/>
    <n v="1204"/>
    <b v="1"/>
    <x v="32"/>
    <n v="94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37620400"/>
    <d v="2015-07-23T03:00:00"/>
    <m/>
    <n v="1452625822"/>
    <b v="0"/>
    <n v="321"/>
    <b v="1"/>
    <x v="32"/>
    <n v="10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437620400"/>
    <d v="2015-07-23T03:00:00"/>
    <m/>
    <n v="1381778555"/>
    <b v="0"/>
    <n v="301"/>
    <b v="1"/>
    <x v="32"/>
    <n v="15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7620400"/>
    <d v="2015-07-23T03:00:00"/>
    <m/>
    <n v="1437115236"/>
    <b v="0"/>
    <n v="144"/>
    <b v="1"/>
    <x v="32"/>
    <n v="117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437620400"/>
    <d v="2015-07-23T03:00:00"/>
    <m/>
    <n v="1375113391"/>
    <b v="0"/>
    <n v="539"/>
    <b v="1"/>
    <x v="32"/>
    <n v="17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437620400"/>
    <d v="2015-07-23T03:00:00"/>
    <m/>
    <n v="1395868127"/>
    <b v="0"/>
    <n v="498"/>
    <b v="1"/>
    <x v="32"/>
    <n v="12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437620400"/>
    <d v="2015-07-23T03:00:00"/>
    <m/>
    <n v="1369864301"/>
    <b v="0"/>
    <n v="1113"/>
    <b v="1"/>
    <x v="32"/>
    <n v="121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37620400"/>
    <d v="2015-07-23T03:00:00"/>
    <m/>
    <n v="1402945408"/>
    <b v="0"/>
    <n v="988"/>
    <b v="1"/>
    <x v="32"/>
    <n v="49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37620400"/>
    <d v="2015-07-23T03:00:00"/>
    <m/>
    <n v="1448269539"/>
    <b v="0"/>
    <n v="391"/>
    <b v="1"/>
    <x v="32"/>
    <n v="3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37620400"/>
    <d v="2015-07-23T03:00:00"/>
    <m/>
    <n v="1481053647"/>
    <b v="0"/>
    <n v="28"/>
    <b v="1"/>
    <x v="32"/>
    <n v="1165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37620400"/>
    <d v="2015-07-23T03:00:00"/>
    <m/>
    <n v="1424997111"/>
    <b v="0"/>
    <n v="147"/>
    <b v="1"/>
    <x v="32"/>
    <n v="153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37620400"/>
    <d v="2015-07-23T03:00:00"/>
    <m/>
    <n v="1451746123"/>
    <b v="0"/>
    <n v="680"/>
    <b v="1"/>
    <x v="32"/>
    <n v="537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37620400"/>
    <d v="2015-07-23T03:00:00"/>
    <m/>
    <n v="1412294683"/>
    <b v="0"/>
    <n v="983"/>
    <b v="1"/>
    <x v="32"/>
    <n v="353"/>
  </r>
  <r>
    <n v="2238"/>
    <s v="28mm Fantasy Miniature range Feral Orcs!"/>
    <s v="28mm Fantasy Miniature Range in leadfree white metal: Orcs, wolves and more."/>
    <n v="4000"/>
    <n v="5496"/>
    <x v="0"/>
    <x v="12"/>
    <s v="EUR"/>
    <n v="1437620400"/>
    <d v="2015-07-23T03:00:00"/>
    <m/>
    <n v="1486565716"/>
    <b v="0"/>
    <n v="79"/>
    <b v="1"/>
    <x v="32"/>
    <n v="1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437620400"/>
    <d v="2015-07-23T03:00:00"/>
    <m/>
    <n v="1382742014"/>
    <b v="0"/>
    <n v="426"/>
    <b v="1"/>
    <x v="32"/>
    <n v="12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37620400"/>
    <d v="2015-07-23T03:00:00"/>
    <m/>
    <n v="1458762544"/>
    <b v="0"/>
    <n v="96"/>
    <b v="1"/>
    <x v="32"/>
    <n v="271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37620400"/>
    <d v="2015-07-23T03:00:00"/>
    <m/>
    <n v="1485892300"/>
    <b v="0"/>
    <n v="163"/>
    <b v="1"/>
    <x v="32"/>
    <n v="80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437620400"/>
    <d v="2015-07-23T03:00:00"/>
    <m/>
    <n v="1382449733"/>
    <b v="0"/>
    <n v="2525"/>
    <b v="1"/>
    <x v="32"/>
    <n v="136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37620400"/>
    <d v="2015-07-23T03:00:00"/>
    <m/>
    <n v="1488823290"/>
    <b v="0"/>
    <n v="2035"/>
    <b v="1"/>
    <x v="32"/>
    <n v="93025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37620400"/>
    <d v="2015-07-23T03:00:00"/>
    <m/>
    <n v="1475609946"/>
    <b v="0"/>
    <n v="290"/>
    <b v="1"/>
    <x v="32"/>
    <n v="37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437620400"/>
    <d v="2015-07-23T03:00:00"/>
    <m/>
    <n v="1390323617"/>
    <b v="0"/>
    <n v="1980"/>
    <b v="1"/>
    <x v="32"/>
    <n v="264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37620400"/>
    <d v="2015-07-23T03:00:00"/>
    <m/>
    <n v="1438801210"/>
    <b v="0"/>
    <n v="57"/>
    <b v="1"/>
    <x v="32"/>
    <n v="100"/>
  </r>
  <r>
    <n v="2247"/>
    <s v="Foragers"/>
    <s v="Take on the role of an ancient forager in this fun strategy game from the designer of Biblios."/>
    <n v="18500"/>
    <n v="19324"/>
    <x v="0"/>
    <x v="0"/>
    <s v="USD"/>
    <n v="1437620400"/>
    <d v="2015-07-23T03:00:00"/>
    <m/>
    <n v="1436975965"/>
    <b v="0"/>
    <n v="380"/>
    <b v="1"/>
    <x v="32"/>
    <n v="10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37620400"/>
    <d v="2015-07-23T03:00:00"/>
    <m/>
    <n v="1479157278"/>
    <b v="0"/>
    <n v="128"/>
    <b v="1"/>
    <x v="32"/>
    <n v="10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437620400"/>
    <d v="2015-07-23T03:00:00"/>
    <m/>
    <n v="1362329565"/>
    <b v="0"/>
    <n v="180"/>
    <b v="1"/>
    <x v="32"/>
    <n v="16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37620400"/>
    <d v="2015-07-23T03:00:00"/>
    <m/>
    <n v="1478131673"/>
    <b v="0"/>
    <n v="571"/>
    <b v="1"/>
    <x v="32"/>
    <n v="975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37620400"/>
    <d v="2015-07-23T03:00:00"/>
    <m/>
    <n v="1406362677"/>
    <b v="0"/>
    <n v="480"/>
    <b v="1"/>
    <x v="32"/>
    <n v="13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37620400"/>
    <d v="2015-07-23T03:00:00"/>
    <m/>
    <n v="1469173938"/>
    <b v="0"/>
    <n v="249"/>
    <b v="1"/>
    <x v="32"/>
    <n v="27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37620400"/>
    <d v="2015-07-23T03:00:00"/>
    <m/>
    <n v="1445267347"/>
    <b v="0"/>
    <n v="84"/>
    <b v="1"/>
    <x v="32"/>
    <n v="113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37620400"/>
    <d v="2015-07-23T03:00:00"/>
    <m/>
    <n v="1484667168"/>
    <b v="0"/>
    <n v="197"/>
    <b v="1"/>
    <x v="32"/>
    <n v="460"/>
  </r>
  <r>
    <n v="2255"/>
    <s v="Jumbo Jets - Jet Set Expansion Set #2"/>
    <s v="This is the second set of 5 expansions for our route-building game, Jet Set!"/>
    <n v="3950"/>
    <n v="11323"/>
    <x v="0"/>
    <x v="0"/>
    <s v="USD"/>
    <n v="1437620400"/>
    <d v="2015-07-23T03:00:00"/>
    <m/>
    <n v="1460069451"/>
    <b v="0"/>
    <n v="271"/>
    <b v="1"/>
    <x v="32"/>
    <n v="287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37620400"/>
    <d v="2015-07-23T03:00:00"/>
    <m/>
    <n v="1478602246"/>
    <b v="0"/>
    <n v="50"/>
    <b v="1"/>
    <x v="32"/>
    <n v="22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37620400"/>
    <d v="2015-07-23T03:00:00"/>
    <m/>
    <n v="1463351329"/>
    <b v="0"/>
    <n v="169"/>
    <b v="1"/>
    <x v="32"/>
    <n v="636"/>
  </r>
  <r>
    <n v="2258"/>
    <s v="A Sundered World"/>
    <s v="A Dungeon World campaign setting that takes place after the end of the worlds."/>
    <n v="2200"/>
    <n v="3223"/>
    <x v="0"/>
    <x v="0"/>
    <s v="USD"/>
    <n v="1437620400"/>
    <d v="2015-07-23T03:00:00"/>
    <m/>
    <n v="1431453687"/>
    <b v="0"/>
    <n v="205"/>
    <b v="1"/>
    <x v="32"/>
    <n v="14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37620400"/>
    <d v="2015-07-23T03:00:00"/>
    <m/>
    <n v="1480360736"/>
    <b v="0"/>
    <n v="206"/>
    <b v="1"/>
    <x v="32"/>
    <n v="1867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437620400"/>
    <d v="2015-07-23T03:00:00"/>
    <m/>
    <n v="1393287850"/>
    <b v="0"/>
    <n v="84"/>
    <b v="1"/>
    <x v="32"/>
    <n v="327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37620400"/>
    <d v="2015-07-23T03:00:00"/>
    <m/>
    <n v="1485278620"/>
    <b v="0"/>
    <n v="210"/>
    <b v="1"/>
    <x v="32"/>
    <n v="78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37620400"/>
    <d v="2015-07-23T03:00:00"/>
    <m/>
    <n v="1413295358"/>
    <b v="0"/>
    <n v="181"/>
    <b v="1"/>
    <x v="32"/>
    <n v="154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37620400"/>
    <d v="2015-07-23T03:00:00"/>
    <m/>
    <n v="1420919913"/>
    <b v="0"/>
    <n v="60"/>
    <b v="1"/>
    <x v="32"/>
    <n v="11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37620400"/>
    <d v="2015-07-23T03:00:00"/>
    <m/>
    <n v="1462543114"/>
    <b v="0"/>
    <n v="445"/>
    <b v="1"/>
    <x v="32"/>
    <n v="18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37620400"/>
    <d v="2015-07-23T03:00:00"/>
    <m/>
    <n v="1479241707"/>
    <b v="0"/>
    <n v="17"/>
    <b v="1"/>
    <x v="32"/>
    <n v="299"/>
  </r>
  <r>
    <n v="2266"/>
    <s v="GOAT LORDS."/>
    <s v="Want to be LORD OF THE GOATS? Start building your herd using thievery, magic, bombs and mostly goats."/>
    <n v="1500"/>
    <n v="4804"/>
    <x v="0"/>
    <x v="0"/>
    <s v="USD"/>
    <n v="1437620400"/>
    <d v="2015-07-23T03:00:00"/>
    <m/>
    <n v="1460235592"/>
    <b v="0"/>
    <n v="194"/>
    <b v="1"/>
    <x v="32"/>
    <n v="32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37620400"/>
    <d v="2015-07-23T03:00:00"/>
    <m/>
    <n v="1416945297"/>
    <b v="0"/>
    <n v="404"/>
    <b v="1"/>
    <x v="32"/>
    <n v="381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37620400"/>
    <d v="2015-07-23T03:00:00"/>
    <m/>
    <n v="1486691915"/>
    <b v="0"/>
    <n v="194"/>
    <b v="1"/>
    <x v="32"/>
    <n v="1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37620400"/>
    <d v="2015-07-23T03:00:00"/>
    <m/>
    <n v="1486745663"/>
    <b v="0"/>
    <n v="902"/>
    <b v="1"/>
    <x v="32"/>
    <n v="180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37620400"/>
    <d v="2015-07-23T03:00:00"/>
    <m/>
    <n v="1482353513"/>
    <b v="0"/>
    <n v="1670"/>
    <b v="1"/>
    <x v="32"/>
    <n v="72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37620400"/>
    <d v="2015-07-23T03:00:00"/>
    <m/>
    <n v="1478736004"/>
    <b v="0"/>
    <n v="1328"/>
    <b v="1"/>
    <x v="32"/>
    <n v="28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37620400"/>
    <d v="2015-07-23T03:00:00"/>
    <m/>
    <n v="1446914836"/>
    <b v="0"/>
    <n v="944"/>
    <b v="1"/>
    <x v="32"/>
    <n v="135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37620400"/>
    <d v="2015-07-23T03:00:00"/>
    <m/>
    <n v="1487164242"/>
    <b v="0"/>
    <n v="147"/>
    <b v="1"/>
    <x v="32"/>
    <n v="22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437620400"/>
    <d v="2015-07-23T03:00:00"/>
    <m/>
    <n v="1390564857"/>
    <b v="0"/>
    <n v="99"/>
    <b v="1"/>
    <x v="32"/>
    <n v="12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37620400"/>
    <d v="2015-07-23T03:00:00"/>
    <m/>
    <n v="1416667679"/>
    <b v="0"/>
    <n v="79"/>
    <b v="1"/>
    <x v="32"/>
    <n v="40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437620400"/>
    <d v="2015-07-23T03:00:00"/>
    <m/>
    <n v="1386344289"/>
    <b v="0"/>
    <n v="75"/>
    <b v="1"/>
    <x v="32"/>
    <n v="10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437620400"/>
    <d v="2015-07-23T03:00:00"/>
    <m/>
    <n v="1327767423"/>
    <b v="0"/>
    <n v="207"/>
    <b v="1"/>
    <x v="32"/>
    <n v="141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37620400"/>
    <d v="2015-07-23T03:00:00"/>
    <m/>
    <n v="1448902867"/>
    <b v="0"/>
    <n v="102"/>
    <b v="1"/>
    <x v="32"/>
    <n v="27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37620400"/>
    <d v="2015-07-23T03:00:00"/>
    <m/>
    <n v="1421436099"/>
    <b v="0"/>
    <n v="32"/>
    <b v="1"/>
    <x v="32"/>
    <n v="15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37620400"/>
    <d v="2015-07-23T03:00:00"/>
    <m/>
    <n v="1439909991"/>
    <b v="0"/>
    <n v="480"/>
    <b v="1"/>
    <x v="32"/>
    <n v="40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437620400"/>
    <d v="2015-07-23T03:00:00"/>
    <m/>
    <n v="1306219897"/>
    <b v="0"/>
    <n v="11"/>
    <b v="1"/>
    <x v="11"/>
    <n v="185"/>
  </r>
  <r>
    <n v="2282"/>
    <s v="Sage King's Debut Album"/>
    <s v="Sage King is recording his debut album and wants YOU to be a part of the creation process"/>
    <n v="750"/>
    <n v="1390"/>
    <x v="0"/>
    <x v="0"/>
    <s v="USD"/>
    <n v="1437620400"/>
    <d v="2015-07-23T03:00:00"/>
    <m/>
    <n v="1447560686"/>
    <b v="0"/>
    <n v="12"/>
    <b v="1"/>
    <x v="11"/>
    <n v="18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437620400"/>
    <d v="2015-07-23T03:00:00"/>
    <m/>
    <n v="1331348404"/>
    <b v="0"/>
    <n v="48"/>
    <b v="1"/>
    <x v="11"/>
    <n v="101"/>
  </r>
  <r>
    <n v="2284"/>
    <s v="Make a record, write a song, take the Vinyl Skyway. "/>
    <s v="The Vinyl Skyway reunite to make a third album. "/>
    <n v="6000"/>
    <n v="6373.27"/>
    <x v="0"/>
    <x v="0"/>
    <s v="USD"/>
    <n v="1437620400"/>
    <d v="2015-07-23T03:00:00"/>
    <m/>
    <n v="1297451245"/>
    <b v="0"/>
    <n v="59"/>
    <b v="1"/>
    <x v="11"/>
    <n v="10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437620400"/>
    <d v="2015-07-23T03:00:00"/>
    <m/>
    <n v="1338352043"/>
    <b v="0"/>
    <n v="79"/>
    <b v="1"/>
    <x v="11"/>
    <n v="12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437620400"/>
    <d v="2015-07-23T03:00:00"/>
    <m/>
    <n v="1376003254"/>
    <b v="0"/>
    <n v="14"/>
    <b v="1"/>
    <x v="11"/>
    <n v="1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37620400"/>
    <d v="2015-07-23T03:00:00"/>
    <m/>
    <n v="1401724860"/>
    <b v="0"/>
    <n v="106"/>
    <b v="1"/>
    <x v="11"/>
    <n v="12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437620400"/>
    <d v="2015-07-23T03:00:00"/>
    <m/>
    <n v="1339098689"/>
    <b v="0"/>
    <n v="25"/>
    <b v="1"/>
    <x v="11"/>
    <n v="1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437620400"/>
    <d v="2015-07-23T03:00:00"/>
    <m/>
    <n v="1382659060"/>
    <b v="0"/>
    <n v="25"/>
    <b v="1"/>
    <x v="11"/>
    <n v="10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437620400"/>
    <d v="2015-07-23T03:00:00"/>
    <m/>
    <n v="1252908330"/>
    <b v="0"/>
    <n v="29"/>
    <b v="1"/>
    <x v="11"/>
    <n v="10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437620400"/>
    <d v="2015-07-23T03:00:00"/>
    <m/>
    <n v="1332199618"/>
    <b v="0"/>
    <n v="43"/>
    <b v="1"/>
    <x v="11"/>
    <n v="17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437620400"/>
    <d v="2015-07-23T03:00:00"/>
    <m/>
    <n v="1332175476"/>
    <b v="0"/>
    <n v="46"/>
    <b v="1"/>
    <x v="11"/>
    <n v="107"/>
  </r>
  <r>
    <n v="2293"/>
    <s v="&quot;Hurt N' Wrong&quot; New Album Fundraiser!"/>
    <s v="Donate here to be a part of the upcoming album. Every little bit helps!"/>
    <n v="850"/>
    <n v="920"/>
    <x v="0"/>
    <x v="0"/>
    <s v="USD"/>
    <n v="1437620400"/>
    <d v="2015-07-23T03:00:00"/>
    <m/>
    <n v="1346345999"/>
    <b v="0"/>
    <n v="27"/>
    <b v="1"/>
    <x v="11"/>
    <n v="108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437620400"/>
    <d v="2015-07-23T03:00:00"/>
    <m/>
    <n v="1356110480"/>
    <b v="0"/>
    <n v="112"/>
    <b v="1"/>
    <x v="11"/>
    <n v="14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437620400"/>
    <d v="2015-07-23T03:00:00"/>
    <m/>
    <n v="1356648856"/>
    <b v="0"/>
    <n v="34"/>
    <b v="1"/>
    <x v="11"/>
    <n v="12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437620400"/>
    <d v="2015-07-23T03:00:00"/>
    <m/>
    <n v="1326994426"/>
    <b v="0"/>
    <n v="145"/>
    <b v="1"/>
    <x v="11"/>
    <n v="149"/>
  </r>
  <r>
    <n v="2297"/>
    <s v="Company Company: Debut EP"/>
    <s v="New Jersey Alternative Rock band COCO needs YOUR help self-releasing debut EP!"/>
    <n v="1000"/>
    <n v="1006"/>
    <x v="0"/>
    <x v="0"/>
    <s v="USD"/>
    <n v="1437620400"/>
    <d v="2015-07-23T03:00:00"/>
    <m/>
    <n v="1328749249"/>
    <b v="0"/>
    <n v="19"/>
    <b v="1"/>
    <x v="11"/>
    <n v="10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437620400"/>
    <d v="2015-07-23T03:00:00"/>
    <m/>
    <n v="1393272633"/>
    <b v="0"/>
    <n v="288"/>
    <b v="1"/>
    <x v="11"/>
    <n v="10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437620400"/>
    <d v="2015-07-23T03:00:00"/>
    <m/>
    <n v="1295657209"/>
    <b v="0"/>
    <n v="14"/>
    <b v="1"/>
    <x v="11"/>
    <n v="35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437620400"/>
    <d v="2015-07-23T03:00:00"/>
    <m/>
    <n v="1339694816"/>
    <b v="0"/>
    <n v="7"/>
    <b v="1"/>
    <x v="11"/>
    <n v="101"/>
  </r>
  <r>
    <n v="2301"/>
    <s v="Time Crash"/>
    <s v="We are America's first trock band, and we're ready to bring you our first album!"/>
    <n v="5000"/>
    <n v="6680.22"/>
    <x v="0"/>
    <x v="0"/>
    <s v="USD"/>
    <n v="1437620400"/>
    <d v="2015-07-23T03:00:00"/>
    <m/>
    <n v="1369193496"/>
    <b v="1"/>
    <n v="211"/>
    <b v="1"/>
    <x v="14"/>
    <n v="13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437620400"/>
    <d v="2015-07-23T03:00:00"/>
    <m/>
    <n v="1385585434"/>
    <b v="1"/>
    <n v="85"/>
    <b v="1"/>
    <x v="14"/>
    <n v="17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437620400"/>
    <d v="2015-07-23T03:00:00"/>
    <m/>
    <n v="1320287996"/>
    <b v="1"/>
    <n v="103"/>
    <b v="1"/>
    <x v="14"/>
    <n v="10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437620400"/>
    <d v="2015-07-23T03:00:00"/>
    <m/>
    <n v="1290281691"/>
    <b v="1"/>
    <n v="113"/>
    <b v="1"/>
    <x v="14"/>
    <n v="10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37620400"/>
    <d v="2015-07-23T03:00:00"/>
    <m/>
    <n v="1405356072"/>
    <b v="1"/>
    <n v="167"/>
    <b v="1"/>
    <x v="14"/>
    <n v="10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437620400"/>
    <d v="2015-07-23T03:00:00"/>
    <m/>
    <n v="1328760129"/>
    <b v="1"/>
    <n v="73"/>
    <b v="1"/>
    <x v="14"/>
    <n v="107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437620400"/>
    <d v="2015-07-23T03:00:00"/>
    <m/>
    <n v="1333653333"/>
    <b v="1"/>
    <n v="75"/>
    <b v="1"/>
    <x v="14"/>
    <n v="1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37620400"/>
    <d v="2015-07-23T03:00:00"/>
    <m/>
    <n v="1406847996"/>
    <b v="1"/>
    <n v="614"/>
    <b v="1"/>
    <x v="14"/>
    <n v="10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437620400"/>
    <d v="2015-07-23T03:00:00"/>
    <m/>
    <n v="1359848537"/>
    <b v="1"/>
    <n v="107"/>
    <b v="1"/>
    <x v="14"/>
    <n v="1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437620400"/>
    <d v="2015-07-23T03:00:00"/>
    <m/>
    <n v="1361300615"/>
    <b v="1"/>
    <n v="1224"/>
    <b v="1"/>
    <x v="14"/>
    <n v="429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437620400"/>
    <d v="2015-07-23T03:00:00"/>
    <m/>
    <n v="1396829189"/>
    <b v="1"/>
    <n v="104"/>
    <b v="1"/>
    <x v="14"/>
    <n v="10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437620400"/>
    <d v="2015-07-23T03:00:00"/>
    <m/>
    <n v="1395155478"/>
    <b v="1"/>
    <n v="79"/>
    <b v="1"/>
    <x v="14"/>
    <n v="108"/>
  </r>
  <r>
    <n v="2313"/>
    <s v="A SUNNY DAY IN GLASGOW"/>
    <s v="A Sunny Day in Glasgow are recording a new album and we need your help!"/>
    <n v="5000"/>
    <n v="8792.02"/>
    <x v="0"/>
    <x v="0"/>
    <s v="USD"/>
    <n v="1437620400"/>
    <d v="2015-07-23T03:00:00"/>
    <m/>
    <n v="1333494026"/>
    <b v="1"/>
    <n v="157"/>
    <b v="1"/>
    <x v="14"/>
    <n v="17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437620400"/>
    <d v="2015-07-23T03:00:00"/>
    <m/>
    <n v="1336482857"/>
    <b v="1"/>
    <n v="50"/>
    <b v="1"/>
    <x v="14"/>
    <n v="15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437620400"/>
    <d v="2015-07-23T03:00:00"/>
    <m/>
    <n v="1333646743"/>
    <b v="1"/>
    <n v="64"/>
    <b v="1"/>
    <x v="14"/>
    <n v="10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437620400"/>
    <d v="2015-07-23T03:00:00"/>
    <m/>
    <n v="1253726650"/>
    <b v="1"/>
    <n v="200"/>
    <b v="1"/>
    <x v="14"/>
    <n v="10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437620400"/>
    <d v="2015-07-23T03:00:00"/>
    <m/>
    <n v="1263474049"/>
    <b v="1"/>
    <n v="22"/>
    <b v="1"/>
    <x v="14"/>
    <n v="10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437620400"/>
    <d v="2015-07-23T03:00:00"/>
    <m/>
    <n v="1251214014"/>
    <b v="1"/>
    <n v="163"/>
    <b v="1"/>
    <x v="14"/>
    <n v="12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437620400"/>
    <d v="2015-07-23T03:00:00"/>
    <m/>
    <n v="1384480685"/>
    <b v="1"/>
    <n v="77"/>
    <b v="1"/>
    <x v="14"/>
    <n v="10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437620400"/>
    <d v="2015-07-23T03:00:00"/>
    <m/>
    <n v="1393443400"/>
    <b v="1"/>
    <n v="89"/>
    <b v="1"/>
    <x v="14"/>
    <n v="109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37620400"/>
    <d v="2015-07-23T03:00:00"/>
    <m/>
    <n v="1488694501"/>
    <b v="0"/>
    <n v="64"/>
    <b v="0"/>
    <x v="33"/>
    <n v="3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37620400"/>
    <d v="2015-07-23T03:00:00"/>
    <m/>
    <n v="1489181369"/>
    <b v="0"/>
    <n v="4"/>
    <b v="0"/>
    <x v="33"/>
    <n v="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37620400"/>
    <d v="2015-07-23T03:00:00"/>
    <m/>
    <n v="1489428447"/>
    <b v="0"/>
    <n v="4"/>
    <b v="0"/>
    <x v="33"/>
    <n v="48"/>
  </r>
  <r>
    <n v="2324"/>
    <s v="Pies not Lies"/>
    <s v="A city centre shop selling great locally made food with room to chat and learn about eachother."/>
    <n v="7500"/>
    <n v="1555"/>
    <x v="3"/>
    <x v="1"/>
    <s v="GBP"/>
    <n v="1437620400"/>
    <d v="2015-07-23T03:00:00"/>
    <m/>
    <n v="1487970885"/>
    <b v="0"/>
    <n v="61"/>
    <b v="0"/>
    <x v="33"/>
    <n v="2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37620400"/>
    <d v="2015-07-23T03:00:00"/>
    <m/>
    <n v="1488241931"/>
    <b v="0"/>
    <n v="7"/>
    <b v="0"/>
    <x v="33"/>
    <n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37620400"/>
    <d v="2015-07-23T03:00:00"/>
    <m/>
    <n v="1489106948"/>
    <b v="0"/>
    <n v="1"/>
    <b v="0"/>
    <x v="33"/>
    <n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37620400"/>
    <d v="2015-07-23T03:00:00"/>
    <m/>
    <n v="1406066440"/>
    <b v="1"/>
    <n v="3355"/>
    <b v="1"/>
    <x v="33"/>
    <n v="52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7620400"/>
    <d v="2015-07-23T03:00:00"/>
    <m/>
    <n v="1431715537"/>
    <b v="1"/>
    <n v="537"/>
    <b v="1"/>
    <x v="33"/>
    <n v="25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37620400"/>
    <d v="2015-07-23T03:00:00"/>
    <m/>
    <n v="1403017146"/>
    <b v="1"/>
    <n v="125"/>
    <b v="1"/>
    <x v="33"/>
    <n v="1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37620400"/>
    <d v="2015-07-23T03:00:00"/>
    <m/>
    <n v="1448400943"/>
    <b v="1"/>
    <n v="163"/>
    <b v="1"/>
    <x v="33"/>
    <n v="10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37620400"/>
    <d v="2015-07-23T03:00:00"/>
    <m/>
    <n v="1405728490"/>
    <b v="1"/>
    <n v="283"/>
    <b v="1"/>
    <x v="33"/>
    <n v="14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37620400"/>
    <d v="2015-07-23T03:00:00"/>
    <m/>
    <n v="1420643071"/>
    <b v="1"/>
    <n v="352"/>
    <b v="1"/>
    <x v="33"/>
    <n v="10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37620400"/>
    <d v="2015-07-23T03:00:00"/>
    <m/>
    <n v="1399563390"/>
    <b v="1"/>
    <n v="94"/>
    <b v="1"/>
    <x v="33"/>
    <n v="212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37620400"/>
    <d v="2015-07-23T03:00:00"/>
    <m/>
    <n v="1412611498"/>
    <b v="1"/>
    <n v="67"/>
    <b v="1"/>
    <x v="33"/>
    <n v="10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37620400"/>
    <d v="2015-07-23T03:00:00"/>
    <m/>
    <n v="1399902243"/>
    <b v="1"/>
    <n v="221"/>
    <b v="1"/>
    <x v="33"/>
    <n v="10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437620400"/>
    <d v="2015-07-23T03:00:00"/>
    <m/>
    <n v="1390860695"/>
    <b v="1"/>
    <n v="2165"/>
    <b v="1"/>
    <x v="33"/>
    <n v="52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37620400"/>
    <d v="2015-07-23T03:00:00"/>
    <m/>
    <n v="1401204143"/>
    <b v="1"/>
    <n v="179"/>
    <b v="1"/>
    <x v="33"/>
    <n v="1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37620400"/>
    <d v="2015-07-23T03:00:00"/>
    <m/>
    <n v="1401485484"/>
    <b v="1"/>
    <n v="123"/>
    <b v="1"/>
    <x v="33"/>
    <n v="101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37620400"/>
    <d v="2015-07-23T03:00:00"/>
    <m/>
    <n v="1479496309"/>
    <b v="1"/>
    <n v="1104"/>
    <b v="1"/>
    <x v="33"/>
    <n v="2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37620400"/>
    <d v="2015-07-23T03:00:00"/>
    <m/>
    <n v="1475249138"/>
    <b v="1"/>
    <n v="403"/>
    <b v="1"/>
    <x v="33"/>
    <n v="106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7620400"/>
    <d v="2015-07-23T03:00:00"/>
    <m/>
    <n v="1434137504"/>
    <b v="0"/>
    <n v="0"/>
    <b v="0"/>
    <x v="7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37620400"/>
    <d v="2015-07-23T03:00:00"/>
    <m/>
    <n v="1410799870"/>
    <b v="0"/>
    <n v="0"/>
    <b v="0"/>
    <x v="7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37620400"/>
    <d v="2015-07-23T03:00:00"/>
    <m/>
    <n v="1447962505"/>
    <b v="0"/>
    <n v="1"/>
    <b v="0"/>
    <x v="7"/>
    <n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37620400"/>
    <d v="2015-07-23T03:00:00"/>
    <m/>
    <n v="1464197269"/>
    <b v="0"/>
    <n v="1"/>
    <b v="0"/>
    <x v="7"/>
    <n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37620400"/>
    <d v="2015-07-23T03:00:00"/>
    <m/>
    <n v="1424822556"/>
    <b v="0"/>
    <n v="0"/>
    <b v="0"/>
    <x v="7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37620400"/>
    <d v="2015-07-23T03:00:00"/>
    <m/>
    <n v="1472843431"/>
    <b v="0"/>
    <n v="3"/>
    <b v="0"/>
    <x v="7"/>
    <n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37620400"/>
    <d v="2015-07-23T03:00:00"/>
    <m/>
    <n v="1469543676"/>
    <b v="0"/>
    <n v="1"/>
    <b v="0"/>
    <x v="7"/>
    <n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37620400"/>
    <d v="2015-07-23T03:00:00"/>
    <m/>
    <n v="1450822938"/>
    <b v="0"/>
    <n v="5"/>
    <b v="0"/>
    <x v="7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7620400"/>
    <d v="2015-07-23T03:00:00"/>
    <m/>
    <n v="1436812628"/>
    <b v="0"/>
    <n v="0"/>
    <b v="0"/>
    <x v="7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37620400"/>
    <d v="2015-07-23T03:00:00"/>
    <m/>
    <n v="1480882370"/>
    <b v="0"/>
    <n v="0"/>
    <b v="0"/>
    <x v="7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7620400"/>
    <d v="2015-07-23T03:00:00"/>
    <m/>
    <n v="1427768739"/>
    <b v="0"/>
    <n v="7"/>
    <b v="0"/>
    <x v="7"/>
    <n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7620400"/>
    <d v="2015-07-23T03:00:00"/>
    <m/>
    <n v="1428419552"/>
    <b v="0"/>
    <n v="0"/>
    <b v="0"/>
    <x v="7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37620400"/>
    <d v="2015-07-23T03:00:00"/>
    <m/>
    <n v="1428596022"/>
    <b v="0"/>
    <n v="0"/>
    <b v="0"/>
    <x v="7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37620400"/>
    <d v="2015-07-23T03:00:00"/>
    <m/>
    <n v="1415726460"/>
    <b v="0"/>
    <n v="1"/>
    <b v="0"/>
    <x v="7"/>
    <n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7620400"/>
    <d v="2015-07-23T03:00:00"/>
    <m/>
    <n v="1428012136"/>
    <b v="0"/>
    <n v="2"/>
    <b v="0"/>
    <x v="7"/>
    <n v="1"/>
  </r>
  <r>
    <n v="2356"/>
    <s v="HardstyleUnited.com (Canceled)"/>
    <s v="HardstyleUnited.com The Global Hardstyle community. Your Hardstyle community."/>
    <n v="10000"/>
    <n v="0"/>
    <x v="1"/>
    <x v="9"/>
    <s v="EUR"/>
    <n v="1437620400"/>
    <d v="2015-07-23T03:00:00"/>
    <m/>
    <n v="1430938104"/>
    <b v="0"/>
    <n v="0"/>
    <b v="0"/>
    <x v="7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37620400"/>
    <d v="2015-07-23T03:00:00"/>
    <m/>
    <n v="1442501578"/>
    <b v="0"/>
    <n v="0"/>
    <b v="0"/>
    <x v="7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37620400"/>
    <d v="2015-07-23T03:00:00"/>
    <m/>
    <n v="1417818036"/>
    <b v="0"/>
    <n v="0"/>
    <b v="0"/>
    <x v="7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7620400"/>
    <d v="2015-07-23T03:00:00"/>
    <m/>
    <n v="1433432124"/>
    <b v="0"/>
    <n v="3"/>
    <b v="0"/>
    <x v="7"/>
    <n v="15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37620400"/>
    <d v="2015-07-23T03:00:00"/>
    <m/>
    <n v="1452272280"/>
    <b v="0"/>
    <n v="1"/>
    <b v="0"/>
    <x v="7"/>
    <n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37620400"/>
    <d v="2015-07-23T03:00:00"/>
    <m/>
    <n v="1459975008"/>
    <b v="0"/>
    <n v="0"/>
    <b v="0"/>
    <x v="7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37620400"/>
    <d v="2015-07-23T03:00:00"/>
    <m/>
    <n v="1415723470"/>
    <b v="0"/>
    <n v="2"/>
    <b v="0"/>
    <x v="7"/>
    <n v="2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37620400"/>
    <d v="2015-07-23T03:00:00"/>
    <m/>
    <n v="1447460200"/>
    <b v="0"/>
    <n v="0"/>
    <b v="0"/>
    <x v="7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37620400"/>
    <d v="2015-07-23T03:00:00"/>
    <m/>
    <n v="1441146356"/>
    <b v="0"/>
    <n v="0"/>
    <b v="0"/>
    <x v="7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37620400"/>
    <d v="2015-07-23T03:00:00"/>
    <m/>
    <n v="1449596425"/>
    <b v="0"/>
    <n v="0"/>
    <b v="0"/>
    <x v="7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37620400"/>
    <d v="2015-07-23T03:00:00"/>
    <m/>
    <n v="1442839533"/>
    <b v="0"/>
    <n v="27"/>
    <b v="0"/>
    <x v="7"/>
    <n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37620400"/>
    <d v="2015-07-23T03:00:00"/>
    <m/>
    <n v="1456442216"/>
    <b v="0"/>
    <n v="14"/>
    <b v="0"/>
    <x v="7"/>
    <n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37620400"/>
    <d v="2015-07-23T03:00:00"/>
    <m/>
    <n v="1425143965"/>
    <b v="0"/>
    <n v="2"/>
    <b v="0"/>
    <x v="7"/>
    <n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37620400"/>
    <d v="2015-07-23T03:00:00"/>
    <m/>
    <n v="1452540611"/>
    <b v="0"/>
    <n v="0"/>
    <b v="0"/>
    <x v="7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37620400"/>
    <d v="2015-07-23T03:00:00"/>
    <m/>
    <n v="1416285141"/>
    <b v="0"/>
    <n v="4"/>
    <b v="0"/>
    <x v="7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7620400"/>
    <d v="2015-07-23T03:00:00"/>
    <m/>
    <n v="1432665596"/>
    <b v="0"/>
    <n v="0"/>
    <b v="0"/>
    <x v="7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37620400"/>
    <d v="2015-07-23T03:00:00"/>
    <m/>
    <n v="1427247571"/>
    <b v="0"/>
    <n v="6"/>
    <b v="0"/>
    <x v="7"/>
    <n v="3"/>
  </r>
  <r>
    <n v="2373"/>
    <s v="Cykelauktion.com (Canceled)"/>
    <s v="We want to create a safe marketplace for buying and selling bicycles."/>
    <n v="850000"/>
    <n v="50"/>
    <x v="1"/>
    <x v="11"/>
    <s v="SEK"/>
    <n v="1437620400"/>
    <d v="2015-07-23T03:00:00"/>
    <m/>
    <n v="1438271624"/>
    <b v="0"/>
    <n v="1"/>
    <b v="0"/>
    <x v="7"/>
    <n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37620400"/>
    <d v="2015-07-23T03:00:00"/>
    <m/>
    <n v="1421180060"/>
    <b v="0"/>
    <n v="1"/>
    <b v="0"/>
    <x v="7"/>
    <n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37620400"/>
    <d v="2015-07-23T03:00:00"/>
    <m/>
    <n v="1470859437"/>
    <b v="0"/>
    <n v="0"/>
    <b v="0"/>
    <x v="7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37620400"/>
    <d v="2015-07-23T03:00:00"/>
    <m/>
    <n v="1447193566"/>
    <b v="0"/>
    <n v="4"/>
    <b v="0"/>
    <x v="7"/>
    <n v="1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37620400"/>
    <d v="2015-07-23T03:00:00"/>
    <m/>
    <n v="1477515183"/>
    <b v="0"/>
    <n v="0"/>
    <b v="0"/>
    <x v="7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37620400"/>
    <d v="2015-07-23T03:00:00"/>
    <m/>
    <n v="1438042730"/>
    <b v="0"/>
    <n v="0"/>
    <b v="0"/>
    <x v="7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37620400"/>
    <d v="2015-07-23T03:00:00"/>
    <m/>
    <n v="1440116616"/>
    <b v="0"/>
    <n v="0"/>
    <b v="0"/>
    <x v="7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37620400"/>
    <d v="2015-07-23T03:00:00"/>
    <m/>
    <n v="1441134142"/>
    <b v="0"/>
    <n v="3"/>
    <b v="0"/>
    <x v="7"/>
    <n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37620400"/>
    <d v="2015-07-23T03:00:00"/>
    <m/>
    <n v="1426112848"/>
    <b v="0"/>
    <n v="7"/>
    <b v="0"/>
    <x v="7"/>
    <n v="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7620400"/>
    <d v="2015-07-23T03:00:00"/>
    <m/>
    <n v="1436502603"/>
    <b v="0"/>
    <n v="2"/>
    <b v="0"/>
    <x v="7"/>
    <n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37620400"/>
    <d v="2015-07-23T03:00:00"/>
    <m/>
    <n v="1421976107"/>
    <b v="0"/>
    <n v="3"/>
    <b v="0"/>
    <x v="7"/>
    <n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37620400"/>
    <d v="2015-07-23T03:00:00"/>
    <m/>
    <n v="1413337043"/>
    <b v="0"/>
    <n v="8"/>
    <b v="0"/>
    <x v="7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7620400"/>
    <d v="2015-07-23T03:00:00"/>
    <m/>
    <n v="1436201432"/>
    <b v="0"/>
    <n v="7"/>
    <b v="0"/>
    <x v="7"/>
    <n v="1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37620400"/>
    <d v="2015-07-23T03:00:00"/>
    <m/>
    <n v="1415736424"/>
    <b v="0"/>
    <n v="0"/>
    <b v="0"/>
    <x v="7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37620400"/>
    <d v="2015-07-23T03:00:00"/>
    <m/>
    <n v="1465311740"/>
    <b v="0"/>
    <n v="3"/>
    <b v="0"/>
    <x v="7"/>
    <n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37620400"/>
    <d v="2015-07-23T03:00:00"/>
    <m/>
    <n v="1418761759"/>
    <b v="0"/>
    <n v="8"/>
    <b v="0"/>
    <x v="7"/>
    <n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620400"/>
    <d v="2015-07-23T03:00:00"/>
    <m/>
    <n v="1435160452"/>
    <b v="0"/>
    <n v="1"/>
    <b v="0"/>
    <x v="7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37620400"/>
    <d v="2015-07-23T03:00:00"/>
    <m/>
    <n v="1416896264"/>
    <b v="0"/>
    <n v="0"/>
    <b v="0"/>
    <x v="7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37620400"/>
    <d v="2015-07-23T03:00:00"/>
    <m/>
    <n v="1425236644"/>
    <b v="0"/>
    <n v="1"/>
    <b v="0"/>
    <x v="7"/>
    <n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37620400"/>
    <d v="2015-07-23T03:00:00"/>
    <m/>
    <n v="1443495223"/>
    <b v="0"/>
    <n v="0"/>
    <b v="0"/>
    <x v="7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7620400"/>
    <d v="2015-07-23T03:00:00"/>
    <m/>
    <n v="1436456017"/>
    <b v="0"/>
    <n v="1"/>
    <b v="0"/>
    <x v="7"/>
    <n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37620400"/>
    <d v="2015-07-23T03:00:00"/>
    <m/>
    <n v="1422348093"/>
    <b v="0"/>
    <n v="2"/>
    <b v="0"/>
    <x v="7"/>
    <n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37620400"/>
    <d v="2015-07-23T03:00:00"/>
    <m/>
    <n v="1481597687"/>
    <b v="0"/>
    <n v="0"/>
    <b v="0"/>
    <x v="7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37620400"/>
    <d v="2015-07-23T03:00:00"/>
    <m/>
    <n v="1442348558"/>
    <b v="0"/>
    <n v="1"/>
    <b v="0"/>
    <x v="7"/>
    <n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37620400"/>
    <d v="2015-07-23T03:00:00"/>
    <m/>
    <n v="1417641256"/>
    <b v="0"/>
    <n v="0"/>
    <b v="0"/>
    <x v="7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7620400"/>
    <d v="2015-07-23T03:00:00"/>
    <m/>
    <n v="1433282384"/>
    <b v="0"/>
    <n v="0"/>
    <b v="0"/>
    <x v="7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37620400"/>
    <d v="2015-07-23T03:00:00"/>
    <m/>
    <n v="1415910506"/>
    <b v="0"/>
    <n v="0"/>
    <b v="0"/>
    <x v="7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37620400"/>
    <d v="2015-07-23T03:00:00"/>
    <m/>
    <n v="1458023164"/>
    <b v="0"/>
    <n v="0"/>
    <b v="0"/>
    <x v="7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37620400"/>
    <d v="2015-07-23T03:00:00"/>
    <m/>
    <n v="1452023096"/>
    <b v="0"/>
    <n v="9"/>
    <b v="0"/>
    <x v="19"/>
    <n v="1"/>
  </r>
  <r>
    <n v="2402"/>
    <s v="Cupcake Truck Unite"/>
    <s v="Small town, delicious treats, and a mobile truck"/>
    <n v="12000"/>
    <n v="52"/>
    <x v="2"/>
    <x v="0"/>
    <s v="USD"/>
    <n v="1437620400"/>
    <d v="2015-07-23T03:00:00"/>
    <m/>
    <n v="1428941931"/>
    <b v="0"/>
    <n v="1"/>
    <b v="0"/>
    <x v="19"/>
    <n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37620400"/>
    <d v="2015-07-23T03:00:00"/>
    <m/>
    <n v="1454188258"/>
    <b v="0"/>
    <n v="12"/>
    <b v="0"/>
    <x v="19"/>
    <n v="1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37620400"/>
    <d v="2015-07-23T03:00:00"/>
    <m/>
    <n v="1449190607"/>
    <b v="0"/>
    <n v="0"/>
    <b v="0"/>
    <x v="19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37620400"/>
    <d v="2015-07-23T03:00:00"/>
    <m/>
    <n v="1471096975"/>
    <b v="0"/>
    <n v="20"/>
    <b v="0"/>
    <x v="19"/>
    <n v="2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37620400"/>
    <d v="2015-07-23T03:00:00"/>
    <m/>
    <n v="1418179190"/>
    <b v="0"/>
    <n v="16"/>
    <b v="0"/>
    <x v="19"/>
    <n v="4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37620400"/>
    <d v="2015-07-23T03:00:00"/>
    <m/>
    <n v="1426772928"/>
    <b v="0"/>
    <n v="33"/>
    <b v="0"/>
    <x v="19"/>
    <n v="25"/>
  </r>
  <r>
    <n v="2408"/>
    <s v="Sabroso On Wheels"/>
    <s v="A US Army Vet trying to get a Peruvian food truck going! Really good Peruvian food now mobile!"/>
    <n v="15000"/>
    <n v="30"/>
    <x v="2"/>
    <x v="0"/>
    <s v="USD"/>
    <n v="1437620400"/>
    <d v="2015-07-23T03:00:00"/>
    <m/>
    <n v="1412652157"/>
    <b v="0"/>
    <n v="2"/>
    <b v="0"/>
    <x v="19"/>
    <n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7620400"/>
    <d v="2015-07-23T03:00:00"/>
    <m/>
    <n v="1437339675"/>
    <b v="0"/>
    <n v="6"/>
    <b v="0"/>
    <x v="19"/>
    <n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37620400"/>
    <d v="2015-07-23T03:00:00"/>
    <m/>
    <n v="1439027275"/>
    <b v="0"/>
    <n v="0"/>
    <b v="0"/>
    <x v="19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37620400"/>
    <d v="2015-07-23T03:00:00"/>
    <m/>
    <n v="1437932082"/>
    <b v="0"/>
    <n v="3"/>
    <b v="0"/>
    <x v="19"/>
    <n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37620400"/>
    <d v="2015-07-23T03:00:00"/>
    <m/>
    <n v="1476294073"/>
    <b v="0"/>
    <n v="0"/>
    <b v="0"/>
    <x v="19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37620400"/>
    <d v="2015-07-23T03:00:00"/>
    <m/>
    <n v="1398911882"/>
    <b v="0"/>
    <n v="3"/>
    <b v="0"/>
    <x v="19"/>
    <n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37620400"/>
    <d v="2015-07-23T03:00:00"/>
    <m/>
    <n v="1436805660"/>
    <b v="0"/>
    <n v="13"/>
    <b v="0"/>
    <x v="19"/>
    <n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37620400"/>
    <d v="2015-07-23T03:00:00"/>
    <m/>
    <n v="1466023346"/>
    <b v="0"/>
    <n v="6"/>
    <b v="0"/>
    <x v="19"/>
    <n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37620400"/>
    <d v="2015-07-23T03:00:00"/>
    <m/>
    <n v="1421343743"/>
    <b v="0"/>
    <n v="1"/>
    <b v="0"/>
    <x v="19"/>
    <n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37620400"/>
    <d v="2015-07-23T03:00:00"/>
    <m/>
    <n v="1405113187"/>
    <b v="0"/>
    <n v="0"/>
    <b v="0"/>
    <x v="19"/>
    <n v="0"/>
  </r>
  <r>
    <n v="2418"/>
    <s v="Mexican food truck"/>
    <s v="I want to start my food truck business."/>
    <n v="25000"/>
    <n v="5"/>
    <x v="2"/>
    <x v="0"/>
    <s v="USD"/>
    <n v="1437620400"/>
    <d v="2015-07-23T03:00:00"/>
    <m/>
    <n v="1422045244"/>
    <b v="0"/>
    <n v="5"/>
    <b v="0"/>
    <x v="19"/>
    <n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37620400"/>
    <d v="2015-07-23T03:00:00"/>
    <m/>
    <n v="1419097389"/>
    <b v="0"/>
    <n v="0"/>
    <b v="0"/>
    <x v="19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37620400"/>
    <d v="2015-07-23T03:00:00"/>
    <m/>
    <n v="1410396095"/>
    <b v="0"/>
    <n v="36"/>
    <b v="0"/>
    <x v="19"/>
    <n v="15"/>
  </r>
  <r>
    <n v="2421"/>
    <s v="hot dog cart"/>
    <s v="help me start Merrill's first hot dog cart in this empty lot"/>
    <n v="6000"/>
    <n v="1"/>
    <x v="2"/>
    <x v="0"/>
    <s v="USD"/>
    <n v="1437620400"/>
    <d v="2015-07-23T03:00:00"/>
    <m/>
    <n v="1421944196"/>
    <b v="0"/>
    <n v="1"/>
    <b v="0"/>
    <x v="19"/>
    <n v="0"/>
  </r>
  <r>
    <n v="2422"/>
    <s v="Help starting a family owned food truck"/>
    <s v="Family owned business serving BBQ and seafood to the public"/>
    <n v="500"/>
    <n v="1"/>
    <x v="2"/>
    <x v="0"/>
    <s v="USD"/>
    <n v="1437620400"/>
    <d v="2015-07-23T03:00:00"/>
    <m/>
    <n v="1423502636"/>
    <b v="0"/>
    <n v="1"/>
    <b v="0"/>
    <x v="19"/>
    <n v="0"/>
  </r>
  <r>
    <n v="2423"/>
    <s v="FBTR BBQ"/>
    <s v="FBTR is a Texas-style, North Carolina based, homemade BBQ company looking to bring good meat to the masses."/>
    <n v="60000"/>
    <n v="8"/>
    <x v="2"/>
    <x v="0"/>
    <s v="USD"/>
    <n v="1437620400"/>
    <d v="2015-07-23T03:00:00"/>
    <m/>
    <n v="1417452890"/>
    <b v="0"/>
    <n v="1"/>
    <b v="0"/>
    <x v="19"/>
    <n v="0"/>
  </r>
  <r>
    <n v="2424"/>
    <s v="Lily and Memphs"/>
    <s v="Great and creative food from the heart in the form of a sweet food truck!"/>
    <n v="25000"/>
    <n v="310"/>
    <x v="2"/>
    <x v="0"/>
    <s v="USD"/>
    <n v="1437620400"/>
    <d v="2015-07-23T03:00:00"/>
    <m/>
    <n v="1411853108"/>
    <b v="0"/>
    <n v="9"/>
    <b v="0"/>
    <x v="19"/>
    <n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37620400"/>
    <d v="2015-07-23T03:00:00"/>
    <m/>
    <n v="1463090149"/>
    <b v="0"/>
    <n v="1"/>
    <b v="0"/>
    <x v="19"/>
    <n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7620400"/>
    <d v="2015-07-23T03:00:00"/>
    <m/>
    <n v="1433822692"/>
    <b v="0"/>
    <n v="0"/>
    <b v="0"/>
    <x v="19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37620400"/>
    <d v="2015-07-23T03:00:00"/>
    <m/>
    <n v="1455262733"/>
    <b v="0"/>
    <n v="1"/>
    <b v="0"/>
    <x v="19"/>
    <n v="0"/>
  </r>
  <r>
    <n v="2428"/>
    <s v="Premium Burgers"/>
    <s v="From Moo 2 You! We want to offer premium burgers to a taco flooded environment."/>
    <n v="35000"/>
    <n v="1"/>
    <x v="2"/>
    <x v="0"/>
    <s v="USD"/>
    <n v="1437620400"/>
    <d v="2015-07-23T03:00:00"/>
    <m/>
    <n v="1423594151"/>
    <b v="0"/>
    <n v="1"/>
    <b v="0"/>
    <x v="19"/>
    <n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37620400"/>
    <d v="2015-07-23T03:00:00"/>
    <m/>
    <n v="1483131966"/>
    <b v="0"/>
    <n v="4"/>
    <b v="0"/>
    <x v="19"/>
    <n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37620400"/>
    <d v="2015-07-23T03:00:00"/>
    <m/>
    <n v="1452654504"/>
    <b v="0"/>
    <n v="2"/>
    <b v="0"/>
    <x v="19"/>
    <n v="1"/>
  </r>
  <r>
    <n v="2431"/>
    <s v="Murphy's good eatin'"/>
    <s v="Go to Colorado and run a food truck with homemade food of all kinds."/>
    <n v="100000"/>
    <n v="2"/>
    <x v="2"/>
    <x v="0"/>
    <s v="USD"/>
    <n v="1437620400"/>
    <d v="2015-07-23T03:00:00"/>
    <m/>
    <n v="1461896613"/>
    <b v="0"/>
    <n v="2"/>
    <b v="0"/>
    <x v="19"/>
    <n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37620400"/>
    <d v="2015-07-23T03:00:00"/>
    <m/>
    <n v="1423199697"/>
    <b v="0"/>
    <n v="2"/>
    <b v="0"/>
    <x v="19"/>
    <n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37620400"/>
    <d v="2015-07-23T03:00:00"/>
    <m/>
    <n v="1454016943"/>
    <b v="0"/>
    <n v="0"/>
    <b v="0"/>
    <x v="19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7620400"/>
    <d v="2015-07-23T03:00:00"/>
    <m/>
    <n v="1435206474"/>
    <b v="0"/>
    <n v="2"/>
    <b v="0"/>
    <x v="19"/>
    <n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37620400"/>
    <d v="2015-07-23T03:00:00"/>
    <m/>
    <n v="1441435186"/>
    <b v="0"/>
    <n v="4"/>
    <b v="0"/>
    <x v="19"/>
    <n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37620400"/>
    <d v="2015-07-23T03:00:00"/>
    <m/>
    <n v="1448894770"/>
    <b v="0"/>
    <n v="2"/>
    <b v="0"/>
    <x v="19"/>
    <n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37620400"/>
    <d v="2015-07-23T03:00:00"/>
    <m/>
    <n v="1422400188"/>
    <b v="0"/>
    <n v="0"/>
    <b v="0"/>
    <x v="19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37620400"/>
    <d v="2015-07-23T03:00:00"/>
    <m/>
    <n v="1444341462"/>
    <b v="0"/>
    <n v="1"/>
    <b v="0"/>
    <x v="19"/>
    <n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37620400"/>
    <d v="2015-07-23T03:00:00"/>
    <m/>
    <n v="1442605129"/>
    <b v="0"/>
    <n v="0"/>
    <b v="0"/>
    <x v="19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37620400"/>
    <d v="2015-07-23T03:00:00"/>
    <m/>
    <n v="1452807313"/>
    <b v="0"/>
    <n v="2"/>
    <b v="0"/>
    <x v="19"/>
    <n v="0"/>
  </r>
  <r>
    <n v="2441"/>
    <s v="Bring Alchemy Pops to the People!"/>
    <s v="YOU can help Alchemy Pops POP up on a street near you!"/>
    <n v="7500"/>
    <n v="8091"/>
    <x v="0"/>
    <x v="0"/>
    <s v="USD"/>
    <n v="1437620400"/>
    <d v="2015-07-23T03:00:00"/>
    <m/>
    <n v="1435806054"/>
    <b v="0"/>
    <n v="109"/>
    <b v="1"/>
    <x v="33"/>
    <n v="10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37620400"/>
    <d v="2015-07-23T03:00:00"/>
    <m/>
    <n v="1424188828"/>
    <b v="0"/>
    <n v="372"/>
    <b v="1"/>
    <x v="33"/>
    <n v="126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37620400"/>
    <d v="2015-07-23T03:00:00"/>
    <m/>
    <n v="1405522822"/>
    <b v="0"/>
    <n v="311"/>
    <b v="1"/>
    <x v="33"/>
    <n v="20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37620400"/>
    <d v="2015-07-23T03:00:00"/>
    <m/>
    <n v="1461607591"/>
    <b v="0"/>
    <n v="61"/>
    <b v="1"/>
    <x v="33"/>
    <n v="109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37620400"/>
    <d v="2015-07-23T03:00:00"/>
    <m/>
    <n v="1440650021"/>
    <b v="0"/>
    <n v="115"/>
    <b v="1"/>
    <x v="33"/>
    <n v="17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37620400"/>
    <d v="2015-07-23T03:00:00"/>
    <m/>
    <n v="1477578471"/>
    <b v="0"/>
    <n v="111"/>
    <b v="1"/>
    <x v="33"/>
    <n v="16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37620400"/>
    <d v="2015-07-23T03:00:00"/>
    <m/>
    <n v="1476184593"/>
    <b v="0"/>
    <n v="337"/>
    <b v="1"/>
    <x v="33"/>
    <n v="42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37620400"/>
    <d v="2015-07-23T03:00:00"/>
    <m/>
    <n v="1472110513"/>
    <b v="0"/>
    <n v="9"/>
    <b v="1"/>
    <x v="33"/>
    <n v="10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37620400"/>
    <d v="2015-07-23T03:00:00"/>
    <m/>
    <n v="1414725915"/>
    <b v="0"/>
    <n v="120"/>
    <b v="1"/>
    <x v="33"/>
    <n v="10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37620400"/>
    <d v="2015-07-23T03:00:00"/>
    <m/>
    <n v="1411177456"/>
    <b v="0"/>
    <n v="102"/>
    <b v="1"/>
    <x v="33"/>
    <n v="102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37620400"/>
    <d v="2015-07-23T03:00:00"/>
    <m/>
    <n v="1487022490"/>
    <b v="0"/>
    <n v="186"/>
    <b v="1"/>
    <x v="33"/>
    <n v="1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37620400"/>
    <d v="2015-07-23T03:00:00"/>
    <m/>
    <n v="1448914500"/>
    <b v="0"/>
    <n v="15"/>
    <b v="1"/>
    <x v="33"/>
    <n v="13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37620400"/>
    <d v="2015-07-23T03:00:00"/>
    <m/>
    <n v="1483461409"/>
    <b v="0"/>
    <n v="67"/>
    <b v="1"/>
    <x v="33"/>
    <n v="155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37620400"/>
    <d v="2015-07-23T03:00:00"/>
    <m/>
    <n v="1486183808"/>
    <b v="0"/>
    <n v="130"/>
    <b v="1"/>
    <x v="33"/>
    <n v="10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37620400"/>
    <d v="2015-07-23T03:00:00"/>
    <m/>
    <n v="1458758750"/>
    <b v="0"/>
    <n v="16"/>
    <b v="1"/>
    <x v="33"/>
    <n v="18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37620400"/>
    <d v="2015-07-23T03:00:00"/>
    <m/>
    <n v="1485471839"/>
    <b v="0"/>
    <n v="67"/>
    <b v="1"/>
    <x v="33"/>
    <n v="18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37620400"/>
    <d v="2015-07-23T03:00:00"/>
    <m/>
    <n v="1456237656"/>
    <b v="0"/>
    <n v="124"/>
    <b v="1"/>
    <x v="33"/>
    <n v="1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37620400"/>
    <d v="2015-07-23T03:00:00"/>
    <m/>
    <n v="1462481718"/>
    <b v="0"/>
    <n v="80"/>
    <b v="1"/>
    <x v="33"/>
    <n v="11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37620400"/>
    <d v="2015-07-23T03:00:00"/>
    <m/>
    <n v="1454858285"/>
    <b v="0"/>
    <n v="282"/>
    <b v="1"/>
    <x v="33"/>
    <n v="10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37620400"/>
    <d v="2015-07-23T03:00:00"/>
    <m/>
    <n v="1480480167"/>
    <b v="0"/>
    <n v="68"/>
    <b v="1"/>
    <x v="33"/>
    <n v="10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437620400"/>
    <d v="2015-07-23T03:00:00"/>
    <m/>
    <n v="1314577097"/>
    <b v="0"/>
    <n v="86"/>
    <b v="1"/>
    <x v="14"/>
    <n v="10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437620400"/>
    <d v="2015-07-23T03:00:00"/>
    <m/>
    <n v="1340944096"/>
    <b v="0"/>
    <n v="115"/>
    <b v="1"/>
    <x v="14"/>
    <n v="111"/>
  </r>
  <r>
    <n v="2463"/>
    <s v="Emma Ate the Lion &quot;Songs Two Count Too&quot;"/>
    <s v="Emma Ate The Lion's debut full length album"/>
    <n v="2000"/>
    <n v="2325"/>
    <x v="0"/>
    <x v="0"/>
    <s v="USD"/>
    <n v="1437620400"/>
    <d v="2015-07-23T03:00:00"/>
    <m/>
    <n v="1362710425"/>
    <b v="0"/>
    <n v="75"/>
    <b v="1"/>
    <x v="14"/>
    <n v="116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37620400"/>
    <d v="2015-07-23T03:00:00"/>
    <m/>
    <n v="1441143397"/>
    <b v="0"/>
    <n v="43"/>
    <b v="1"/>
    <x v="14"/>
    <n v="11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437620400"/>
    <d v="2015-07-23T03:00:00"/>
    <m/>
    <n v="1345828548"/>
    <b v="0"/>
    <n v="48"/>
    <b v="1"/>
    <x v="14"/>
    <n v="18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437620400"/>
    <d v="2015-07-23T03:00:00"/>
    <m/>
    <n v="1365474453"/>
    <b v="0"/>
    <n v="52"/>
    <b v="1"/>
    <x v="14"/>
    <n v="10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437620400"/>
    <d v="2015-07-23T03:00:00"/>
    <m/>
    <n v="1335473931"/>
    <b v="0"/>
    <n v="43"/>
    <b v="1"/>
    <x v="14"/>
    <n v="119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437620400"/>
    <d v="2015-07-23T03:00:00"/>
    <m/>
    <n v="1348285321"/>
    <b v="0"/>
    <n v="58"/>
    <b v="1"/>
    <x v="14"/>
    <n v="10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437620400"/>
    <d v="2015-07-23T03:00:00"/>
    <m/>
    <n v="1295000329"/>
    <b v="0"/>
    <n v="47"/>
    <b v="1"/>
    <x v="14"/>
    <n v="1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437620400"/>
    <d v="2015-07-23T03:00:00"/>
    <m/>
    <n v="1335232055"/>
    <b v="0"/>
    <n v="36"/>
    <b v="1"/>
    <x v="14"/>
    <n v="10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437620400"/>
    <d v="2015-07-23T03:00:00"/>
    <m/>
    <n v="1324079392"/>
    <b v="0"/>
    <n v="17"/>
    <b v="1"/>
    <x v="14"/>
    <n v="12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437620400"/>
    <d v="2015-07-23T03:00:00"/>
    <m/>
    <n v="1277433980"/>
    <b v="0"/>
    <n v="104"/>
    <b v="1"/>
    <x v="14"/>
    <n v="13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437620400"/>
    <d v="2015-07-23T03:00:00"/>
    <m/>
    <n v="1349978269"/>
    <b v="0"/>
    <n v="47"/>
    <b v="1"/>
    <x v="14"/>
    <n v="1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437620400"/>
    <d v="2015-07-23T03:00:00"/>
    <m/>
    <n v="1282868176"/>
    <b v="0"/>
    <n v="38"/>
    <b v="1"/>
    <x v="14"/>
    <n v="10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437620400"/>
    <d v="2015-07-23T03:00:00"/>
    <m/>
    <n v="1273647255"/>
    <b v="0"/>
    <n v="81"/>
    <b v="1"/>
    <x v="14"/>
    <n v="10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37620400"/>
    <d v="2015-07-23T03:00:00"/>
    <m/>
    <n v="1412149970"/>
    <b v="0"/>
    <n v="55"/>
    <b v="1"/>
    <x v="14"/>
    <n v="105"/>
  </r>
  <r>
    <n v="2477"/>
    <s v="Debut Album"/>
    <s v="Releasing my first album in August, and I need your help in order to get it done!"/>
    <n v="750"/>
    <n v="1285"/>
    <x v="0"/>
    <x v="0"/>
    <s v="USD"/>
    <n v="1437620400"/>
    <d v="2015-07-23T03:00:00"/>
    <m/>
    <n v="1340901345"/>
    <b v="0"/>
    <n v="41"/>
    <b v="1"/>
    <x v="14"/>
    <n v="17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437620400"/>
    <d v="2015-07-23T03:00:00"/>
    <m/>
    <n v="1355525313"/>
    <b v="0"/>
    <n v="79"/>
    <b v="1"/>
    <x v="14"/>
    <n v="128"/>
  </r>
  <r>
    <n v="2479"/>
    <s v="FUEL FAKE NATIVES"/>
    <s v="Fake Natives is headed on tour this summer. Help them fill their tank with fossil fuels."/>
    <n v="300"/>
    <n v="400.33"/>
    <x v="0"/>
    <x v="0"/>
    <s v="USD"/>
    <n v="1437620400"/>
    <d v="2015-07-23T03:00:00"/>
    <m/>
    <n v="1342545994"/>
    <b v="0"/>
    <n v="16"/>
    <b v="1"/>
    <x v="14"/>
    <n v="13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37620400"/>
    <d v="2015-07-23T03:00:00"/>
    <m/>
    <n v="1439332084"/>
    <b v="0"/>
    <n v="8"/>
    <b v="1"/>
    <x v="14"/>
    <n v="1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437620400"/>
    <d v="2015-07-23T03:00:00"/>
    <m/>
    <n v="1333207808"/>
    <b v="0"/>
    <n v="95"/>
    <b v="1"/>
    <x v="14"/>
    <n v="11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437620400"/>
    <d v="2015-07-23T03:00:00"/>
    <m/>
    <n v="1308336383"/>
    <b v="0"/>
    <n v="25"/>
    <b v="1"/>
    <x v="14"/>
    <n v="10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437620400"/>
    <d v="2015-07-23T03:00:00"/>
    <m/>
    <n v="1330711203"/>
    <b v="0"/>
    <n v="19"/>
    <b v="1"/>
    <x v="14"/>
    <n v="1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437620400"/>
    <d v="2015-07-23T03:00:00"/>
    <m/>
    <n v="1313532003"/>
    <b v="0"/>
    <n v="90"/>
    <b v="1"/>
    <x v="14"/>
    <n v="1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437620400"/>
    <d v="2015-07-23T03:00:00"/>
    <m/>
    <n v="1315439879"/>
    <b v="0"/>
    <n v="41"/>
    <b v="1"/>
    <x v="14"/>
    <n v="10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437620400"/>
    <d v="2015-07-23T03:00:00"/>
    <m/>
    <n v="1332521976"/>
    <b v="0"/>
    <n v="30"/>
    <b v="1"/>
    <x v="14"/>
    <n v="2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437620400"/>
    <d v="2015-07-23T03:00:00"/>
    <m/>
    <n v="1335491997"/>
    <b v="0"/>
    <n v="38"/>
    <b v="1"/>
    <x v="14"/>
    <n v="1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437620400"/>
    <d v="2015-07-23T03:00:00"/>
    <m/>
    <n v="1318864308"/>
    <b v="0"/>
    <n v="65"/>
    <b v="1"/>
    <x v="14"/>
    <n v="10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437620400"/>
    <d v="2015-07-23T03:00:00"/>
    <m/>
    <n v="1365525239"/>
    <b v="0"/>
    <n v="75"/>
    <b v="1"/>
    <x v="14"/>
    <n v="13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437620400"/>
    <d v="2015-07-23T03:00:00"/>
    <m/>
    <n v="1335245276"/>
    <b v="0"/>
    <n v="16"/>
    <b v="1"/>
    <x v="14"/>
    <n v="12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437620400"/>
    <d v="2015-07-23T03:00:00"/>
    <m/>
    <n v="1293739714"/>
    <b v="0"/>
    <n v="10"/>
    <b v="1"/>
    <x v="14"/>
    <n v="103"/>
  </r>
  <r>
    <n v="2492"/>
    <s v="SUPER NICE EP 2012"/>
    <s v="We're a band from Hawaii trying to produce our first EP and we need help!"/>
    <n v="600"/>
    <n v="750"/>
    <x v="0"/>
    <x v="0"/>
    <s v="USD"/>
    <n v="1437620400"/>
    <d v="2015-07-23T03:00:00"/>
    <m/>
    <n v="1335397188"/>
    <b v="0"/>
    <n v="27"/>
    <b v="1"/>
    <x v="14"/>
    <n v="12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437620400"/>
    <d v="2015-07-23T03:00:00"/>
    <m/>
    <n v="1363320140"/>
    <b v="0"/>
    <n v="259"/>
    <b v="1"/>
    <x v="14"/>
    <n v="12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437620400"/>
    <d v="2015-07-23T03:00:00"/>
    <m/>
    <n v="1335194944"/>
    <b v="0"/>
    <n v="39"/>
    <b v="1"/>
    <x v="14"/>
    <n v="10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437620400"/>
    <d v="2015-07-23T03:00:00"/>
    <m/>
    <n v="1336430575"/>
    <b v="0"/>
    <n v="42"/>
    <b v="1"/>
    <x v="14"/>
    <n v="128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437620400"/>
    <d v="2015-07-23T03:00:00"/>
    <m/>
    <n v="1361577292"/>
    <b v="0"/>
    <n v="10"/>
    <b v="1"/>
    <x v="14"/>
    <n v="1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437620400"/>
    <d v="2015-07-23T03:00:00"/>
    <m/>
    <n v="1309986338"/>
    <b v="0"/>
    <n v="56"/>
    <b v="1"/>
    <x v="14"/>
    <n v="113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37620400"/>
    <d v="2015-07-23T03:00:00"/>
    <m/>
    <n v="1421190787"/>
    <b v="0"/>
    <n v="20"/>
    <b v="1"/>
    <x v="14"/>
    <n v="10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437620400"/>
    <d v="2015-07-23T03:00:00"/>
    <m/>
    <n v="1352820837"/>
    <b v="0"/>
    <n v="170"/>
    <b v="1"/>
    <x v="14"/>
    <n v="20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437620400"/>
    <d v="2015-07-23T03:00:00"/>
    <m/>
    <n v="1337884375"/>
    <b v="0"/>
    <n v="29"/>
    <b v="1"/>
    <x v="14"/>
    <n v="11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37620400"/>
    <d v="2015-07-23T03:00:00"/>
    <m/>
    <n v="1440787104"/>
    <b v="0"/>
    <n v="7"/>
    <b v="0"/>
    <x v="34"/>
    <n v="3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37620400"/>
    <d v="2015-07-23T03:00:00"/>
    <m/>
    <n v="1407440918"/>
    <b v="0"/>
    <n v="5"/>
    <b v="0"/>
    <x v="34"/>
    <n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37620400"/>
    <d v="2015-07-23T03:00:00"/>
    <m/>
    <n v="1462743308"/>
    <b v="0"/>
    <n v="0"/>
    <b v="0"/>
    <x v="34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37620400"/>
    <d v="2015-07-23T03:00:00"/>
    <m/>
    <n v="1413418934"/>
    <b v="0"/>
    <n v="0"/>
    <b v="0"/>
    <x v="34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37620400"/>
    <d v="2015-07-23T03:00:00"/>
    <m/>
    <n v="1423704016"/>
    <b v="0"/>
    <n v="0"/>
    <b v="0"/>
    <x v="34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37620400"/>
    <d v="2015-07-23T03:00:00"/>
    <m/>
    <n v="1441955269"/>
    <b v="0"/>
    <n v="2"/>
    <b v="0"/>
    <x v="34"/>
    <n v="1"/>
  </r>
  <r>
    <n v="2507"/>
    <s v="Help Cafe Talavera get a New Kitchen!"/>
    <s v="Unique dishes for a unique city!."/>
    <n v="42850"/>
    <n v="0"/>
    <x v="2"/>
    <x v="0"/>
    <s v="USD"/>
    <n v="1437620400"/>
    <d v="2015-07-23T03:00:00"/>
    <m/>
    <n v="1428716704"/>
    <b v="0"/>
    <n v="0"/>
    <b v="0"/>
    <x v="34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37620400"/>
    <d v="2015-07-23T03:00:00"/>
    <m/>
    <n v="1405464634"/>
    <b v="0"/>
    <n v="0"/>
    <b v="0"/>
    <x v="34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37620400"/>
    <d v="2015-07-23T03:00:00"/>
    <m/>
    <n v="1424719549"/>
    <b v="0"/>
    <n v="28"/>
    <b v="0"/>
    <x v="34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7620400"/>
    <d v="2015-07-23T03:00:00"/>
    <m/>
    <n v="1426463772"/>
    <b v="0"/>
    <n v="2"/>
    <b v="0"/>
    <x v="34"/>
    <n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37620400"/>
    <d v="2015-07-23T03:00:00"/>
    <m/>
    <n v="1451731413"/>
    <b v="0"/>
    <n v="0"/>
    <b v="0"/>
    <x v="34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37620400"/>
    <d v="2015-07-23T03:00:00"/>
    <m/>
    <n v="1417208561"/>
    <b v="0"/>
    <n v="0"/>
    <b v="0"/>
    <x v="34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37620400"/>
    <d v="2015-07-23T03:00:00"/>
    <m/>
    <n v="1482883789"/>
    <b v="0"/>
    <n v="0"/>
    <b v="0"/>
    <x v="34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37620400"/>
    <d v="2015-07-23T03:00:00"/>
    <m/>
    <n v="1407057677"/>
    <b v="0"/>
    <n v="4"/>
    <b v="0"/>
    <x v="34"/>
    <n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37620400"/>
    <d v="2015-07-23T03:00:00"/>
    <m/>
    <n v="1422043753"/>
    <b v="0"/>
    <n v="12"/>
    <b v="0"/>
    <x v="34"/>
    <n v="19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37620400"/>
    <d v="2015-07-23T03:00:00"/>
    <m/>
    <n v="1414683652"/>
    <b v="0"/>
    <n v="0"/>
    <b v="0"/>
    <x v="34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37620400"/>
    <d v="2015-07-23T03:00:00"/>
    <m/>
    <n v="1424200530"/>
    <b v="0"/>
    <n v="33"/>
    <b v="0"/>
    <x v="34"/>
    <n v="1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37620400"/>
    <d v="2015-07-23T03:00:00"/>
    <m/>
    <n v="1413303628"/>
    <b v="0"/>
    <n v="0"/>
    <b v="0"/>
    <x v="34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37620400"/>
    <d v="2015-07-23T03:00:00"/>
    <m/>
    <n v="1403149404"/>
    <b v="0"/>
    <n v="4"/>
    <b v="0"/>
    <x v="34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37620400"/>
    <d v="2015-07-23T03:00:00"/>
    <m/>
    <n v="1472567085"/>
    <b v="0"/>
    <n v="0"/>
    <b v="0"/>
    <x v="34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37620400"/>
    <d v="2015-07-23T03:00:00"/>
    <m/>
    <n v="1442963621"/>
    <b v="0"/>
    <n v="132"/>
    <b v="1"/>
    <x v="35"/>
    <n v="109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37620400"/>
    <d v="2015-07-23T03:00:00"/>
    <m/>
    <n v="1459431960"/>
    <b v="0"/>
    <n v="27"/>
    <b v="1"/>
    <x v="35"/>
    <n v="1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37620400"/>
    <d v="2015-07-23T03:00:00"/>
    <m/>
    <n v="1413674692"/>
    <b v="0"/>
    <n v="26"/>
    <b v="1"/>
    <x v="35"/>
    <n v="156"/>
  </r>
  <r>
    <n v="2524"/>
    <s v="Les Bostonades' First CD"/>
    <s v="We're bringing some of our favorite music from the past 10 years to disc for the first time ever."/>
    <n v="7500"/>
    <n v="7620"/>
    <x v="0"/>
    <x v="0"/>
    <s v="USD"/>
    <n v="1437620400"/>
    <d v="2015-07-23T03:00:00"/>
    <m/>
    <n v="1416338557"/>
    <b v="0"/>
    <n v="43"/>
    <b v="1"/>
    <x v="35"/>
    <n v="102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437620400"/>
    <d v="2015-07-23T03:00:00"/>
    <m/>
    <n v="1338322571"/>
    <b v="0"/>
    <n v="80"/>
    <b v="1"/>
    <x v="35"/>
    <n v="1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37620400"/>
    <d v="2015-07-23T03:00:00"/>
    <m/>
    <n v="1415585474"/>
    <b v="0"/>
    <n v="33"/>
    <b v="1"/>
    <x v="35"/>
    <n v="11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437620400"/>
    <d v="2015-07-23T03:00:00"/>
    <m/>
    <n v="1380477691"/>
    <b v="0"/>
    <n v="71"/>
    <b v="1"/>
    <x v="35"/>
    <n v="10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37620400"/>
    <d v="2015-07-23T03:00:00"/>
    <m/>
    <n v="1438459303"/>
    <b v="0"/>
    <n v="81"/>
    <b v="1"/>
    <x v="35"/>
    <n v="107"/>
  </r>
  <r>
    <n v="2529"/>
    <s v="UrbanArias is DC's Contemporary Opera Company"/>
    <s v="Opera. Short. New."/>
    <n v="6000"/>
    <n v="6257"/>
    <x v="0"/>
    <x v="0"/>
    <s v="USD"/>
    <n v="1437620400"/>
    <d v="2015-07-23T03:00:00"/>
    <m/>
    <n v="1328752575"/>
    <b v="0"/>
    <n v="76"/>
    <b v="1"/>
    <x v="35"/>
    <n v="10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37620400"/>
    <d v="2015-07-23T03:00:00"/>
    <m/>
    <n v="1426711505"/>
    <b v="0"/>
    <n v="48"/>
    <b v="1"/>
    <x v="35"/>
    <n v="1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7620400"/>
    <d v="2015-07-23T03:00:00"/>
    <m/>
    <n v="1437668354"/>
    <b v="0"/>
    <n v="61"/>
    <b v="1"/>
    <x v="35"/>
    <n v="1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437620400"/>
    <d v="2015-07-23T03:00:00"/>
    <m/>
    <n v="1342556566"/>
    <b v="0"/>
    <n v="60"/>
    <b v="1"/>
    <x v="35"/>
    <n v="12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437620400"/>
    <d v="2015-07-23T03:00:00"/>
    <m/>
    <n v="1359568911"/>
    <b v="0"/>
    <n v="136"/>
    <b v="1"/>
    <x v="35"/>
    <n v="1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437620400"/>
    <d v="2015-07-23T03:00:00"/>
    <m/>
    <n v="1257871712"/>
    <b v="0"/>
    <n v="14"/>
    <b v="1"/>
    <x v="35"/>
    <n v="105"/>
  </r>
  <r>
    <n v="2535"/>
    <s v="Mark Hayes Requiem Recording"/>
    <s v="Mark Hayes: Requiem Recording"/>
    <n v="20000"/>
    <n v="20755"/>
    <x v="0"/>
    <x v="0"/>
    <s v="USD"/>
    <n v="1437620400"/>
    <d v="2015-07-23T03:00:00"/>
    <m/>
    <n v="1414781945"/>
    <b v="0"/>
    <n v="78"/>
    <b v="1"/>
    <x v="35"/>
    <n v="10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437620400"/>
    <d v="2015-07-23T03:00:00"/>
    <m/>
    <n v="1373337166"/>
    <b v="0"/>
    <n v="4"/>
    <b v="1"/>
    <x v="35"/>
    <n v="11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437620400"/>
    <d v="2015-07-23T03:00:00"/>
    <m/>
    <n v="1307028855"/>
    <b v="0"/>
    <n v="11"/>
    <b v="1"/>
    <x v="35"/>
    <n v="11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437620400"/>
    <d v="2015-07-23T03:00:00"/>
    <m/>
    <n v="1359029661"/>
    <b v="0"/>
    <n v="185"/>
    <b v="1"/>
    <x v="35"/>
    <n v="113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37620400"/>
    <d v="2015-07-23T03:00:00"/>
    <m/>
    <n v="1417729152"/>
    <b v="0"/>
    <n v="59"/>
    <b v="1"/>
    <x v="35"/>
    <n v="1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437620400"/>
    <d v="2015-07-23T03:00:00"/>
    <m/>
    <n v="1314720721"/>
    <b v="0"/>
    <n v="27"/>
    <b v="1"/>
    <x v="35"/>
    <n v="10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437620400"/>
    <d v="2015-07-23T03:00:00"/>
    <m/>
    <n v="1375008418"/>
    <b v="0"/>
    <n v="63"/>
    <b v="1"/>
    <x v="35"/>
    <n v="107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437620400"/>
    <d v="2015-07-23T03:00:00"/>
    <m/>
    <n v="1377252857"/>
    <b v="0"/>
    <n v="13"/>
    <b v="1"/>
    <x v="35"/>
    <n v="10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437620400"/>
    <d v="2015-07-23T03:00:00"/>
    <m/>
    <n v="1291257298"/>
    <b v="0"/>
    <n v="13"/>
    <b v="1"/>
    <x v="35"/>
    <n v="156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437620400"/>
    <d v="2015-07-23T03:00:00"/>
    <m/>
    <n v="1339158569"/>
    <b v="0"/>
    <n v="57"/>
    <b v="1"/>
    <x v="35"/>
    <n v="10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37620400"/>
    <d v="2015-07-23T03:00:00"/>
    <m/>
    <n v="1421983138"/>
    <b v="0"/>
    <n v="61"/>
    <b v="1"/>
    <x v="35"/>
    <n v="19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437620400"/>
    <d v="2015-07-23T03:00:00"/>
    <m/>
    <n v="1378586179"/>
    <b v="0"/>
    <n v="65"/>
    <b v="1"/>
    <x v="35"/>
    <n v="11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437620400"/>
    <d v="2015-07-23T03:00:00"/>
    <m/>
    <n v="1330972403"/>
    <b v="0"/>
    <n v="134"/>
    <b v="1"/>
    <x v="35"/>
    <n v="12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37620400"/>
    <d v="2015-07-23T03:00:00"/>
    <m/>
    <n v="1473087637"/>
    <b v="0"/>
    <n v="37"/>
    <b v="1"/>
    <x v="35"/>
    <n v="10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437620400"/>
    <d v="2015-07-23T03:00:00"/>
    <m/>
    <n v="1366999870"/>
    <b v="0"/>
    <n v="37"/>
    <b v="1"/>
    <x v="35"/>
    <n v="10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37620400"/>
    <d v="2015-07-23T03:00:00"/>
    <m/>
    <n v="1439392406"/>
    <b v="0"/>
    <n v="150"/>
    <b v="1"/>
    <x v="35"/>
    <n v="10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437620400"/>
    <d v="2015-07-23T03:00:00"/>
    <m/>
    <n v="1329890585"/>
    <b v="0"/>
    <n v="56"/>
    <b v="1"/>
    <x v="35"/>
    <n v="10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37620400"/>
    <d v="2015-07-23T03:00:00"/>
    <m/>
    <n v="1486149981"/>
    <b v="0"/>
    <n v="18"/>
    <b v="1"/>
    <x v="35"/>
    <n v="10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437620400"/>
    <d v="2015-07-23T03:00:00"/>
    <m/>
    <n v="1343018807"/>
    <b v="0"/>
    <n v="60"/>
    <b v="1"/>
    <x v="35"/>
    <n v="15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7620400"/>
    <d v="2015-07-23T03:00:00"/>
    <m/>
    <n v="1430445163"/>
    <b v="0"/>
    <n v="67"/>
    <b v="1"/>
    <x v="35"/>
    <n v="12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437620400"/>
    <d v="2015-07-23T03:00:00"/>
    <m/>
    <n v="1335541393"/>
    <b v="0"/>
    <n v="35"/>
    <b v="1"/>
    <x v="35"/>
    <n v="1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437620400"/>
    <d v="2015-07-23T03:00:00"/>
    <m/>
    <n v="1352504857"/>
    <b v="0"/>
    <n v="34"/>
    <b v="1"/>
    <x v="35"/>
    <n v="106"/>
  </r>
  <r>
    <n v="2557"/>
    <s v="European Tour"/>
    <s v="Raising money for our concert tour of Switzerland and Germany in June/July 2014"/>
    <n v="900"/>
    <n v="1066"/>
    <x v="0"/>
    <x v="1"/>
    <s v="GBP"/>
    <n v="1437620400"/>
    <d v="2015-07-23T03:00:00"/>
    <m/>
    <n v="1397584386"/>
    <b v="0"/>
    <n v="36"/>
    <b v="1"/>
    <x v="35"/>
    <n v="118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7620400"/>
    <d v="2015-07-23T03:00:00"/>
    <m/>
    <n v="1427747906"/>
    <b v="0"/>
    <n v="18"/>
    <b v="1"/>
    <x v="35"/>
    <n v="109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437620400"/>
    <d v="2015-07-23T03:00:00"/>
    <m/>
    <n v="1318539484"/>
    <b v="0"/>
    <n v="25"/>
    <b v="1"/>
    <x v="35"/>
    <n v="1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37620400"/>
    <d v="2015-07-23T03:00:00"/>
    <m/>
    <n v="1423090174"/>
    <b v="0"/>
    <n v="21"/>
    <b v="1"/>
    <x v="35"/>
    <n v="1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37620400"/>
    <d v="2015-07-23T03:00:00"/>
    <m/>
    <n v="1442148089"/>
    <b v="0"/>
    <n v="0"/>
    <b v="0"/>
    <x v="19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37620400"/>
    <d v="2015-07-23T03:00:00"/>
    <m/>
    <n v="1471005339"/>
    <b v="0"/>
    <n v="3"/>
    <b v="0"/>
    <x v="19"/>
    <n v="1"/>
  </r>
  <r>
    <n v="2563"/>
    <s v="Phoenix Pearl Boba Tea Truck (Canceled)"/>
    <s v="Michigan based bubble tea and specialty ice cream food truck"/>
    <n v="20000"/>
    <n v="0"/>
    <x v="1"/>
    <x v="0"/>
    <s v="USD"/>
    <n v="1437620400"/>
    <d v="2015-07-23T03:00:00"/>
    <m/>
    <n v="1433042451"/>
    <b v="0"/>
    <n v="0"/>
    <b v="0"/>
    <x v="19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37620400"/>
    <d v="2015-07-23T03:00:00"/>
    <m/>
    <n v="1404262699"/>
    <b v="0"/>
    <n v="0"/>
    <b v="0"/>
    <x v="19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37620400"/>
    <d v="2015-07-23T03:00:00"/>
    <m/>
    <n v="1457710589"/>
    <b v="0"/>
    <n v="1"/>
    <b v="0"/>
    <x v="19"/>
    <n v="1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37620400"/>
    <d v="2015-07-23T03:00:00"/>
    <m/>
    <n v="1406071948"/>
    <b v="0"/>
    <n v="0"/>
    <b v="0"/>
    <x v="19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37620400"/>
    <d v="2015-07-23T03:00:00"/>
    <m/>
    <n v="1427231138"/>
    <b v="0"/>
    <n v="2"/>
    <b v="0"/>
    <x v="19"/>
    <n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37620400"/>
    <d v="2015-07-23T03:00:00"/>
    <m/>
    <n v="1470153594"/>
    <b v="0"/>
    <n v="1"/>
    <b v="0"/>
    <x v="19"/>
    <n v="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37620400"/>
    <d v="2015-07-23T03:00:00"/>
    <m/>
    <n v="1439865112"/>
    <b v="0"/>
    <n v="2"/>
    <b v="0"/>
    <x v="19"/>
    <n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37620400"/>
    <d v="2015-07-23T03:00:00"/>
    <m/>
    <n v="1483998035"/>
    <b v="0"/>
    <n v="2"/>
    <b v="0"/>
    <x v="19"/>
    <n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37620400"/>
    <d v="2015-07-23T03:00:00"/>
    <m/>
    <n v="1458461521"/>
    <b v="0"/>
    <n v="4"/>
    <b v="0"/>
    <x v="19"/>
    <n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37620400"/>
    <d v="2015-07-23T03:00:00"/>
    <m/>
    <n v="1426301517"/>
    <b v="0"/>
    <n v="0"/>
    <b v="0"/>
    <x v="19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37620400"/>
    <d v="2015-07-23T03:00:00"/>
    <m/>
    <n v="1404915149"/>
    <b v="0"/>
    <n v="0"/>
    <b v="0"/>
    <x v="19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37620400"/>
    <d v="2015-07-23T03:00:00"/>
    <m/>
    <n v="1461786545"/>
    <b v="0"/>
    <n v="0"/>
    <b v="0"/>
    <x v="19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37620400"/>
    <d v="2015-07-23T03:00:00"/>
    <m/>
    <n v="1418438194"/>
    <b v="0"/>
    <n v="0"/>
    <b v="0"/>
    <x v="19"/>
    <n v="0"/>
  </r>
  <r>
    <n v="2576"/>
    <s v="2 Go Fast Food (Canceled)"/>
    <s v="A New Twist with an American and Philippine fast food Mobile Trailer."/>
    <n v="10000"/>
    <n v="0"/>
    <x v="1"/>
    <x v="0"/>
    <s v="USD"/>
    <n v="1437620400"/>
    <d v="2015-07-23T03:00:00"/>
    <m/>
    <n v="1424823247"/>
    <b v="0"/>
    <n v="0"/>
    <b v="0"/>
    <x v="19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37620400"/>
    <d v="2015-07-23T03:00:00"/>
    <m/>
    <n v="1405021297"/>
    <b v="0"/>
    <n v="0"/>
    <b v="0"/>
    <x v="19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37620400"/>
    <d v="2015-07-23T03:00:00"/>
    <m/>
    <n v="1440203579"/>
    <b v="0"/>
    <n v="0"/>
    <b v="0"/>
    <x v="19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37620400"/>
    <d v="2015-07-23T03:00:00"/>
    <m/>
    <n v="1405626903"/>
    <b v="0"/>
    <n v="12"/>
    <b v="0"/>
    <x v="19"/>
    <n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7620400"/>
    <d v="2015-07-23T03:00:00"/>
    <m/>
    <n v="1429170603"/>
    <b v="0"/>
    <n v="2"/>
    <b v="0"/>
    <x v="19"/>
    <n v="1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37620400"/>
    <d v="2015-07-23T03:00:00"/>
    <m/>
    <n v="1445094298"/>
    <b v="0"/>
    <n v="11"/>
    <b v="0"/>
    <x v="19"/>
    <n v="11"/>
  </r>
  <r>
    <n v="2582"/>
    <s v="Drunken Wings"/>
    <s v="The place where chicken meets liquor for the first time!"/>
    <n v="90000"/>
    <n v="1"/>
    <x v="2"/>
    <x v="0"/>
    <s v="USD"/>
    <n v="1437620400"/>
    <d v="2015-07-23T03:00:00"/>
    <m/>
    <n v="1475192634"/>
    <b v="0"/>
    <n v="1"/>
    <b v="0"/>
    <x v="19"/>
    <n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37620400"/>
    <d v="2015-07-23T03:00:00"/>
    <m/>
    <n v="1421346480"/>
    <b v="0"/>
    <n v="5"/>
    <b v="0"/>
    <x v="19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7620400"/>
    <d v="2015-07-23T03:00:00"/>
    <m/>
    <n v="1431749369"/>
    <b v="0"/>
    <n v="0"/>
    <b v="0"/>
    <x v="19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37620400"/>
    <d v="2015-07-23T03:00:00"/>
    <m/>
    <n v="1402009632"/>
    <b v="0"/>
    <n v="1"/>
    <b v="0"/>
    <x v="19"/>
    <n v="0"/>
  </r>
  <r>
    <n v="2586"/>
    <s v="Inspire Healthy Eating"/>
    <s v="I would like to bring fresh salad and food to the streets of London at a reasonable price."/>
    <n v="3000"/>
    <n v="5"/>
    <x v="2"/>
    <x v="1"/>
    <s v="GBP"/>
    <n v="1437620400"/>
    <d v="2015-07-23T03:00:00"/>
    <m/>
    <n v="1448438136"/>
    <b v="0"/>
    <n v="1"/>
    <b v="0"/>
    <x v="19"/>
    <n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37620400"/>
    <d v="2015-07-23T03:00:00"/>
    <m/>
    <n v="1448899953"/>
    <b v="0"/>
    <n v="6"/>
    <b v="0"/>
    <x v="19"/>
    <n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37620400"/>
    <d v="2015-07-23T03:00:00"/>
    <m/>
    <n v="1423325626"/>
    <b v="0"/>
    <n v="8"/>
    <b v="0"/>
    <x v="19"/>
    <n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37620400"/>
    <d v="2015-07-23T03:00:00"/>
    <m/>
    <n v="1456145527"/>
    <b v="0"/>
    <n v="1"/>
    <b v="0"/>
    <x v="19"/>
    <n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37620400"/>
    <d v="2015-07-23T03:00:00"/>
    <m/>
    <n v="1453212497"/>
    <b v="0"/>
    <n v="0"/>
    <b v="0"/>
    <x v="19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37620400"/>
    <d v="2015-07-23T03:00:00"/>
    <m/>
    <n v="1452721524"/>
    <b v="0"/>
    <n v="2"/>
    <b v="0"/>
    <x v="19"/>
    <n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37620400"/>
    <d v="2015-07-23T03:00:00"/>
    <m/>
    <n v="1409944421"/>
    <b v="0"/>
    <n v="1"/>
    <b v="0"/>
    <x v="19"/>
    <n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37620400"/>
    <d v="2015-07-23T03:00:00"/>
    <m/>
    <n v="1427401026"/>
    <b v="0"/>
    <n v="0"/>
    <b v="0"/>
    <x v="19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37620400"/>
    <d v="2015-07-23T03:00:00"/>
    <m/>
    <n v="1404861228"/>
    <b v="0"/>
    <n v="1"/>
    <b v="0"/>
    <x v="19"/>
    <n v="0"/>
  </r>
  <r>
    <n v="2595"/>
    <s v="Food Truck for Little Fox Bakery"/>
    <s v="Looking to put the best baked goods in Bowling Green on wheels"/>
    <n v="15000"/>
    <n v="1825"/>
    <x v="2"/>
    <x v="0"/>
    <s v="USD"/>
    <n v="1437620400"/>
    <d v="2015-07-23T03:00:00"/>
    <m/>
    <n v="1485323500"/>
    <b v="0"/>
    <n v="19"/>
    <b v="0"/>
    <x v="19"/>
    <n v="1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37620400"/>
    <d v="2015-07-23T03:00:00"/>
    <m/>
    <n v="1404835009"/>
    <b v="0"/>
    <n v="27"/>
    <b v="0"/>
    <x v="19"/>
    <n v="2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37620400"/>
    <d v="2015-07-23T03:00:00"/>
    <m/>
    <n v="1463731917"/>
    <b v="0"/>
    <n v="7"/>
    <b v="0"/>
    <x v="19"/>
    <n v="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37620400"/>
    <d v="2015-07-23T03:00:00"/>
    <m/>
    <n v="1440447001"/>
    <b v="0"/>
    <n v="14"/>
    <b v="0"/>
    <x v="19"/>
    <n v="39"/>
  </r>
  <r>
    <n v="2599"/>
    <s v="Empty Ramekins Catering Group"/>
    <s v="The Empty Ramekins Catering Group is looking for your help to start up in Miami Florida!!!!"/>
    <n v="9041"/>
    <n v="90"/>
    <x v="2"/>
    <x v="0"/>
    <s v="USD"/>
    <n v="1437620400"/>
    <d v="2015-07-23T03:00:00"/>
    <m/>
    <n v="1403201147"/>
    <b v="0"/>
    <n v="5"/>
    <b v="0"/>
    <x v="19"/>
    <n v="1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37620400"/>
    <d v="2015-07-23T03:00:00"/>
    <m/>
    <n v="1453757800"/>
    <b v="0"/>
    <n v="30"/>
    <b v="0"/>
    <x v="19"/>
    <n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437620400"/>
    <d v="2015-07-23T03:00:00"/>
    <m/>
    <n v="1346276349"/>
    <b v="1"/>
    <n v="151"/>
    <b v="1"/>
    <x v="36"/>
    <n v="66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37620400"/>
    <d v="2015-07-23T03:00:00"/>
    <m/>
    <n v="1412358968"/>
    <b v="1"/>
    <n v="489"/>
    <b v="1"/>
    <x v="36"/>
    <n v="326"/>
  </r>
  <r>
    <n v="2603"/>
    <s v="Manned Mock Mars Mission"/>
    <s v="I will be building a mock space station and simulate living on Mars for two weeks."/>
    <n v="1750"/>
    <n v="1776"/>
    <x v="0"/>
    <x v="0"/>
    <s v="USD"/>
    <n v="1437620400"/>
    <d v="2015-07-23T03:00:00"/>
    <m/>
    <n v="1386626054"/>
    <b v="1"/>
    <n v="50"/>
    <b v="1"/>
    <x v="36"/>
    <n v="10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437620400"/>
    <d v="2015-07-23T03:00:00"/>
    <m/>
    <n v="1333070023"/>
    <b v="1"/>
    <n v="321"/>
    <b v="1"/>
    <x v="36"/>
    <n v="1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37620400"/>
    <d v="2015-07-23T03:00:00"/>
    <m/>
    <n v="1463576390"/>
    <b v="1"/>
    <n v="1762"/>
    <b v="1"/>
    <x v="36"/>
    <n v="10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437620400"/>
    <d v="2015-07-23T03:00:00"/>
    <m/>
    <n v="1396026382"/>
    <b v="1"/>
    <n v="385"/>
    <b v="1"/>
    <x v="36"/>
    <n v="11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7620400"/>
    <d v="2015-07-23T03:00:00"/>
    <m/>
    <n v="1435611572"/>
    <b v="1"/>
    <n v="398"/>
    <b v="1"/>
    <x v="36"/>
    <n v="408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37620400"/>
    <d v="2015-07-23T03:00:00"/>
    <m/>
    <n v="1485976468"/>
    <b v="1"/>
    <n v="304"/>
    <b v="1"/>
    <x v="36"/>
    <n v="22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437620400"/>
    <d v="2015-07-23T03:00:00"/>
    <m/>
    <n v="1339738951"/>
    <b v="1"/>
    <n v="676"/>
    <b v="1"/>
    <x v="36"/>
    <n v="304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37620400"/>
    <d v="2015-07-23T03:00:00"/>
    <m/>
    <n v="1468444125"/>
    <b v="1"/>
    <n v="577"/>
    <b v="1"/>
    <x v="36"/>
    <n v="14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37620400"/>
    <d v="2015-07-23T03:00:00"/>
    <m/>
    <n v="1480493014"/>
    <b v="1"/>
    <n v="3663"/>
    <b v="1"/>
    <x v="36"/>
    <n v="279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37620400"/>
    <d v="2015-07-23T03:00:00"/>
    <m/>
    <n v="1418095570"/>
    <b v="1"/>
    <n v="294"/>
    <b v="1"/>
    <x v="36"/>
    <n v="17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437620400"/>
    <d v="2015-07-23T03:00:00"/>
    <m/>
    <n v="1345664294"/>
    <b v="1"/>
    <n v="28"/>
    <b v="1"/>
    <x v="36"/>
    <n v="10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437620400"/>
    <d v="2015-07-23T03:00:00"/>
    <m/>
    <n v="1396371612"/>
    <b v="1"/>
    <n v="100"/>
    <b v="1"/>
    <x v="36"/>
    <n v="10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37620400"/>
    <d v="2015-07-23T03:00:00"/>
    <m/>
    <n v="1458820564"/>
    <b v="0"/>
    <n v="72"/>
    <b v="1"/>
    <x v="36"/>
    <n v="17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37620400"/>
    <d v="2015-07-23T03:00:00"/>
    <m/>
    <n v="1437954729"/>
    <b v="1"/>
    <n v="238"/>
    <b v="1"/>
    <x v="36"/>
    <n v="1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37620400"/>
    <d v="2015-07-23T03:00:00"/>
    <m/>
    <n v="1411246751"/>
    <b v="1"/>
    <n v="159"/>
    <b v="1"/>
    <x v="36"/>
    <n v="878"/>
  </r>
  <r>
    <n v="2618"/>
    <s v="SPACE ART FEATURING ASTRONAUTS #WeBelieveInAstronauts"/>
    <s v="LTD ED COLLECTIBLE SPACE ART FEAT. ASTRONAUTS"/>
    <n v="15000"/>
    <n v="15808"/>
    <x v="0"/>
    <x v="0"/>
    <s v="USD"/>
    <n v="1437620400"/>
    <d v="2015-07-23T03:00:00"/>
    <m/>
    <n v="1443812461"/>
    <b v="1"/>
    <n v="77"/>
    <b v="1"/>
    <x v="36"/>
    <n v="10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37620400"/>
    <d v="2015-07-23T03:00:00"/>
    <m/>
    <n v="1443302004"/>
    <b v="1"/>
    <n v="53"/>
    <b v="1"/>
    <x v="36"/>
    <n v="18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37620400"/>
    <d v="2015-07-23T03:00:00"/>
    <m/>
    <n v="1441339242"/>
    <b v="1"/>
    <n v="1251"/>
    <b v="1"/>
    <x v="36"/>
    <n v="14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7620400"/>
    <d v="2015-07-23T03:00:00"/>
    <m/>
    <n v="1429638988"/>
    <b v="1"/>
    <n v="465"/>
    <b v="1"/>
    <x v="36"/>
    <n v="14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37620400"/>
    <d v="2015-07-23T03:00:00"/>
    <m/>
    <n v="1479232216"/>
    <b v="0"/>
    <n v="74"/>
    <b v="1"/>
    <x v="36"/>
    <n v="13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37620400"/>
    <d v="2015-07-23T03:00:00"/>
    <m/>
    <n v="1479449366"/>
    <b v="0"/>
    <n v="62"/>
    <b v="1"/>
    <x v="36"/>
    <n v="11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437620400"/>
    <d v="2015-07-23T03:00:00"/>
    <m/>
    <n v="1345716422"/>
    <b v="0"/>
    <n v="3468"/>
    <b v="1"/>
    <x v="36"/>
    <n v="137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37620400"/>
    <d v="2015-07-23T03:00:00"/>
    <m/>
    <n v="1476559608"/>
    <b v="0"/>
    <n v="52"/>
    <b v="1"/>
    <x v="36"/>
    <n v="95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7620400"/>
    <d v="2015-07-23T03:00:00"/>
    <m/>
    <n v="1430751869"/>
    <b v="0"/>
    <n v="50"/>
    <b v="1"/>
    <x v="36"/>
    <n v="11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37620400"/>
    <d v="2015-07-23T03:00:00"/>
    <m/>
    <n v="1445975661"/>
    <b v="0"/>
    <n v="45"/>
    <b v="1"/>
    <x v="36"/>
    <n v="647"/>
  </r>
  <r>
    <n v="2628"/>
    <s v="Pie In Space!"/>
    <s v="A high school freshman is sending pie into space and you can be a part of it.  GO SCIENCE!!!"/>
    <n v="839"/>
    <n v="926"/>
    <x v="0"/>
    <x v="0"/>
    <s v="USD"/>
    <n v="1437620400"/>
    <d v="2015-07-23T03:00:00"/>
    <m/>
    <n v="1415661067"/>
    <b v="0"/>
    <n v="21"/>
    <b v="1"/>
    <x v="36"/>
    <n v="11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7620400"/>
    <d v="2015-07-23T03:00:00"/>
    <m/>
    <n v="1429016122"/>
    <b v="0"/>
    <n v="100"/>
    <b v="1"/>
    <x v="36"/>
    <n v="128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37620400"/>
    <d v="2015-07-23T03:00:00"/>
    <m/>
    <n v="1464921112"/>
    <b v="0"/>
    <n v="81"/>
    <b v="1"/>
    <x v="36"/>
    <n v="158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37620400"/>
    <d v="2015-07-23T03:00:00"/>
    <m/>
    <n v="1438488227"/>
    <b v="0"/>
    <n v="286"/>
    <b v="1"/>
    <x v="36"/>
    <n v="115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37620400"/>
    <d v="2015-07-23T03:00:00"/>
    <m/>
    <n v="1462325339"/>
    <b v="0"/>
    <n v="42"/>
    <b v="1"/>
    <x v="36"/>
    <n v="137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437620400"/>
    <d v="2015-07-23T03:00:00"/>
    <m/>
    <n v="1390938332"/>
    <b v="0"/>
    <n v="199"/>
    <b v="1"/>
    <x v="36"/>
    <n v="355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37620400"/>
    <d v="2015-07-23T03:00:00"/>
    <m/>
    <n v="1472571921"/>
    <b v="0"/>
    <n v="25"/>
    <b v="1"/>
    <x v="36"/>
    <n v="10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37620400"/>
    <d v="2015-07-23T03:00:00"/>
    <m/>
    <n v="1422917361"/>
    <b v="0"/>
    <n v="84"/>
    <b v="1"/>
    <x v="36"/>
    <n v="1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37620400"/>
    <d v="2015-07-23T03:00:00"/>
    <m/>
    <n v="1474641914"/>
    <b v="0"/>
    <n v="50"/>
    <b v="1"/>
    <x v="36"/>
    <n v="187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37620400"/>
    <d v="2015-07-23T03:00:00"/>
    <m/>
    <n v="1474895475"/>
    <b v="0"/>
    <n v="26"/>
    <b v="1"/>
    <x v="36"/>
    <n v="16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37620400"/>
    <d v="2015-07-23T03:00:00"/>
    <m/>
    <n v="1418766895"/>
    <b v="0"/>
    <n v="14"/>
    <b v="1"/>
    <x v="36"/>
    <n v="10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37620400"/>
    <d v="2015-07-23T03:00:00"/>
    <m/>
    <n v="1421786748"/>
    <b v="0"/>
    <n v="49"/>
    <b v="1"/>
    <x v="36"/>
    <n v="16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7620400"/>
    <d v="2015-07-23T03:00:00"/>
    <m/>
    <n v="1428551474"/>
    <b v="0"/>
    <n v="69"/>
    <b v="1"/>
    <x v="36"/>
    <n v="10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37620400"/>
    <d v="2015-07-23T03:00:00"/>
    <m/>
    <n v="1409341863"/>
    <b v="0"/>
    <n v="1"/>
    <b v="0"/>
    <x v="36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37620400"/>
    <d v="2015-07-23T03:00:00"/>
    <m/>
    <n v="1465970108"/>
    <b v="0"/>
    <n v="0"/>
    <b v="0"/>
    <x v="36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37620400"/>
    <d v="2015-07-23T03:00:00"/>
    <m/>
    <n v="1479218315"/>
    <b v="1"/>
    <n v="1501"/>
    <b v="0"/>
    <x v="36"/>
    <n v="3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37620400"/>
    <d v="2015-07-23T03:00:00"/>
    <m/>
    <n v="1486580435"/>
    <b v="1"/>
    <n v="52"/>
    <b v="0"/>
    <x v="36"/>
    <n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37620400"/>
    <d v="2015-07-23T03:00:00"/>
    <m/>
    <n v="1412885603"/>
    <b v="1"/>
    <n v="23"/>
    <b v="0"/>
    <x v="36"/>
    <n v="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37620400"/>
    <d v="2015-07-23T03:00:00"/>
    <m/>
    <n v="1439191869"/>
    <b v="1"/>
    <n v="535"/>
    <b v="0"/>
    <x v="36"/>
    <n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7620400"/>
    <d v="2015-07-23T03:00:00"/>
    <m/>
    <n v="1436941019"/>
    <b v="0"/>
    <n v="3"/>
    <b v="0"/>
    <x v="36"/>
    <n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37620400"/>
    <d v="2015-07-23T03:00:00"/>
    <m/>
    <n v="1454951360"/>
    <b v="0"/>
    <n v="6"/>
    <b v="0"/>
    <x v="36"/>
    <n v="1"/>
  </r>
  <r>
    <n v="2649"/>
    <s v="The Mission - Please Check Back Soon (Canceled)"/>
    <s v="They have launched a Kickstarter."/>
    <n v="125000"/>
    <n v="124"/>
    <x v="1"/>
    <x v="0"/>
    <s v="USD"/>
    <n v="1437620400"/>
    <d v="2015-07-23T03:00:00"/>
    <m/>
    <n v="1449186941"/>
    <b v="0"/>
    <n v="3"/>
    <b v="0"/>
    <x v="36"/>
    <n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37620400"/>
    <d v="2015-07-23T03:00:00"/>
    <m/>
    <n v="1479740343"/>
    <b v="0"/>
    <n v="5"/>
    <b v="0"/>
    <x v="36"/>
    <n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37620400"/>
    <d v="2015-07-23T03:00:00"/>
    <m/>
    <n v="1447960809"/>
    <b v="0"/>
    <n v="17"/>
    <b v="0"/>
    <x v="36"/>
    <n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37620400"/>
    <d v="2015-07-23T03:00:00"/>
    <m/>
    <n v="1415591325"/>
    <b v="0"/>
    <n v="11"/>
    <b v="0"/>
    <x v="36"/>
    <n v="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37620400"/>
    <d v="2015-07-23T03:00:00"/>
    <m/>
    <n v="1399909127"/>
    <b v="0"/>
    <n v="70"/>
    <b v="0"/>
    <x v="36"/>
    <n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37620400"/>
    <d v="2015-07-23T03:00:00"/>
    <m/>
    <n v="1424442326"/>
    <b v="0"/>
    <n v="6"/>
    <b v="0"/>
    <x v="36"/>
    <n v="0"/>
  </r>
  <r>
    <n v="2655"/>
    <s v="Balloons (Canceled)"/>
    <s v="Thank you for your support!"/>
    <n v="15000"/>
    <n v="3155"/>
    <x v="1"/>
    <x v="0"/>
    <s v="USD"/>
    <n v="1437620400"/>
    <d v="2015-07-23T03:00:00"/>
    <m/>
    <n v="1452631647"/>
    <b v="0"/>
    <n v="43"/>
    <b v="0"/>
    <x v="36"/>
    <n v="2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37620400"/>
    <d v="2015-07-23T03:00:00"/>
    <m/>
    <n v="1485966688"/>
    <b v="0"/>
    <n v="152"/>
    <b v="0"/>
    <x v="36"/>
    <n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37620400"/>
    <d v="2015-07-23T03:00:00"/>
    <m/>
    <n v="1467325053"/>
    <b v="0"/>
    <n v="59"/>
    <b v="0"/>
    <x v="36"/>
    <n v="1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37620400"/>
    <d v="2015-07-23T03:00:00"/>
    <m/>
    <n v="1467321194"/>
    <b v="0"/>
    <n v="4"/>
    <b v="0"/>
    <x v="36"/>
    <n v="0"/>
  </r>
  <r>
    <n v="2659"/>
    <s v="test (Canceled)"/>
    <s v="test"/>
    <n v="49000"/>
    <n v="1333"/>
    <x v="1"/>
    <x v="0"/>
    <s v="USD"/>
    <n v="1437620400"/>
    <d v="2015-07-23T03:00:00"/>
    <m/>
    <n v="1426729210"/>
    <b v="0"/>
    <n v="10"/>
    <b v="0"/>
    <x v="36"/>
    <n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37620400"/>
    <d v="2015-07-23T03:00:00"/>
    <m/>
    <n v="1443200818"/>
    <b v="0"/>
    <n v="5"/>
    <b v="0"/>
    <x v="36"/>
    <n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437620400"/>
    <d v="2015-07-23T03:00:00"/>
    <m/>
    <n v="1380150010"/>
    <b v="0"/>
    <n v="60"/>
    <b v="1"/>
    <x v="37"/>
    <n v="10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37620400"/>
    <d v="2015-07-23T03:00:00"/>
    <m/>
    <n v="1437587713"/>
    <b v="0"/>
    <n v="80"/>
    <b v="1"/>
    <x v="37"/>
    <n v="10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37620400"/>
    <d v="2015-07-23T03:00:00"/>
    <m/>
    <n v="1438873007"/>
    <b v="0"/>
    <n v="56"/>
    <b v="1"/>
    <x v="37"/>
    <n v="10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37620400"/>
    <d v="2015-07-23T03:00:00"/>
    <m/>
    <n v="1446683797"/>
    <b v="0"/>
    <n v="104"/>
    <b v="1"/>
    <x v="37"/>
    <n v="10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7620400"/>
    <d v="2015-07-23T03:00:00"/>
    <m/>
    <n v="1426886974"/>
    <b v="0"/>
    <n v="46"/>
    <b v="1"/>
    <x v="37"/>
    <n v="12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37620400"/>
    <d v="2015-07-23T03:00:00"/>
    <m/>
    <n v="1440008439"/>
    <b v="0"/>
    <n v="206"/>
    <b v="1"/>
    <x v="37"/>
    <n v="15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37620400"/>
    <d v="2015-07-23T03:00:00"/>
    <m/>
    <n v="1452550416"/>
    <b v="0"/>
    <n v="18"/>
    <b v="1"/>
    <x v="37"/>
    <n v="111"/>
  </r>
  <r>
    <n v="2668"/>
    <s v="UOttawa Makermobile"/>
    <s v="Creativity on the go! |_x000a_CrÃ©ativitÃ© en mouvement !"/>
    <n v="1000"/>
    <n v="1707"/>
    <x v="0"/>
    <x v="5"/>
    <s v="CAD"/>
    <n v="1437620400"/>
    <d v="2015-07-23T03:00:00"/>
    <m/>
    <n v="1443449265"/>
    <b v="0"/>
    <n v="28"/>
    <b v="1"/>
    <x v="37"/>
    <n v="17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37620400"/>
    <d v="2015-07-23T03:00:00"/>
    <m/>
    <n v="1447203096"/>
    <b v="0"/>
    <n v="11"/>
    <b v="1"/>
    <x v="37"/>
    <n v="1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37620400"/>
    <d v="2015-07-23T03:00:00"/>
    <m/>
    <n v="1404174580"/>
    <b v="1"/>
    <n v="60"/>
    <b v="0"/>
    <x v="37"/>
    <n v="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37620400"/>
    <d v="2015-07-23T03:00:00"/>
    <m/>
    <n v="1416419916"/>
    <b v="1"/>
    <n v="84"/>
    <b v="0"/>
    <x v="37"/>
    <n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37620400"/>
    <d v="2015-07-23T03:00:00"/>
    <m/>
    <n v="1449436390"/>
    <b v="1"/>
    <n v="47"/>
    <b v="0"/>
    <x v="37"/>
    <n v="3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37620400"/>
    <d v="2015-07-23T03:00:00"/>
    <m/>
    <n v="1412081999"/>
    <b v="1"/>
    <n v="66"/>
    <b v="0"/>
    <x v="37"/>
    <n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37620400"/>
    <d v="2015-07-23T03:00:00"/>
    <m/>
    <n v="1465398670"/>
    <b v="1"/>
    <n v="171"/>
    <b v="0"/>
    <x v="37"/>
    <n v="6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37620400"/>
    <d v="2015-07-23T03:00:00"/>
    <m/>
    <n v="1413059689"/>
    <b v="1"/>
    <n v="29"/>
    <b v="0"/>
    <x v="37"/>
    <n v="8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37620400"/>
    <d v="2015-07-23T03:00:00"/>
    <m/>
    <n v="1461337174"/>
    <b v="0"/>
    <n v="9"/>
    <b v="0"/>
    <x v="37"/>
    <n v="5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37620400"/>
    <d v="2015-07-23T03:00:00"/>
    <m/>
    <n v="1401756143"/>
    <b v="0"/>
    <n v="27"/>
    <b v="0"/>
    <x v="37"/>
    <n v="1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37620400"/>
    <d v="2015-07-23T03:00:00"/>
    <m/>
    <n v="1440529765"/>
    <b v="0"/>
    <n v="2"/>
    <b v="0"/>
    <x v="37"/>
    <n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37620400"/>
    <d v="2015-07-23T03:00:00"/>
    <m/>
    <n v="1422489694"/>
    <b v="0"/>
    <n v="3"/>
    <b v="0"/>
    <x v="37"/>
    <n v="0"/>
  </r>
  <r>
    <n v="2680"/>
    <s v="iHeart Pillow"/>
    <s v="iHeartPillow, Connecting loved ones"/>
    <n v="32000"/>
    <n v="276"/>
    <x v="2"/>
    <x v="3"/>
    <s v="EUR"/>
    <n v="1437620400"/>
    <d v="2015-07-23T03:00:00"/>
    <m/>
    <n v="1457327091"/>
    <b v="0"/>
    <n v="4"/>
    <b v="0"/>
    <x v="37"/>
    <n v="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37620400"/>
    <d v="2015-07-23T03:00:00"/>
    <m/>
    <n v="1402867750"/>
    <b v="0"/>
    <n v="2"/>
    <b v="0"/>
    <x v="19"/>
    <n v="1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37620400"/>
    <d v="2015-07-23T03:00:00"/>
    <m/>
    <n v="1413838540"/>
    <b v="0"/>
    <n v="20"/>
    <b v="0"/>
    <x v="19"/>
    <n v="2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37620400"/>
    <d v="2015-07-23T03:00:00"/>
    <m/>
    <n v="1422641240"/>
    <b v="0"/>
    <n v="3"/>
    <b v="0"/>
    <x v="19"/>
    <n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37620400"/>
    <d v="2015-07-23T03:00:00"/>
    <m/>
    <n v="1404165425"/>
    <b v="0"/>
    <n v="4"/>
    <b v="0"/>
    <x v="19"/>
    <n v="1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7620400"/>
    <d v="2015-07-23T03:00:00"/>
    <m/>
    <n v="1424968930"/>
    <b v="0"/>
    <n v="1"/>
    <b v="0"/>
    <x v="19"/>
    <n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37620400"/>
    <d v="2015-07-23T03:00:00"/>
    <m/>
    <n v="1410391423"/>
    <b v="0"/>
    <n v="0"/>
    <b v="0"/>
    <x v="19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7620400"/>
    <d v="2015-07-23T03:00:00"/>
    <m/>
    <n v="1432999318"/>
    <b v="0"/>
    <n v="0"/>
    <b v="0"/>
    <x v="19"/>
    <n v="0"/>
  </r>
  <r>
    <n v="2688"/>
    <s v="Mac N Cheez Food Truck"/>
    <s v="The amazing gourmet Mac N Cheez Food Truck Campaigne!"/>
    <n v="50000"/>
    <n v="74"/>
    <x v="2"/>
    <x v="0"/>
    <s v="USD"/>
    <n v="1437620400"/>
    <d v="2015-07-23T03:00:00"/>
    <m/>
    <n v="1422067870"/>
    <b v="0"/>
    <n v="14"/>
    <b v="0"/>
    <x v="19"/>
    <n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37620400"/>
    <d v="2015-07-23T03:00:00"/>
    <m/>
    <n v="1467327890"/>
    <b v="0"/>
    <n v="1"/>
    <b v="0"/>
    <x v="19"/>
    <n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7620400"/>
    <d v="2015-07-23T03:00:00"/>
    <m/>
    <n v="1429410676"/>
    <b v="0"/>
    <n v="118"/>
    <b v="0"/>
    <x v="19"/>
    <n v="11"/>
  </r>
  <r>
    <n v="2691"/>
    <s v="Cook"/>
    <s v="A Great New local Food Truck serving up ethnic fusion inspired eats in Ottawa."/>
    <n v="65000"/>
    <n v="35"/>
    <x v="2"/>
    <x v="5"/>
    <s v="CAD"/>
    <n v="1437620400"/>
    <d v="2015-07-23T03:00:00"/>
    <m/>
    <n v="1427390557"/>
    <b v="0"/>
    <n v="2"/>
    <b v="0"/>
    <x v="19"/>
    <n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37620400"/>
    <d v="2015-07-23T03:00:00"/>
    <m/>
    <n v="1424678460"/>
    <b v="0"/>
    <n v="1"/>
    <b v="0"/>
    <x v="19"/>
    <n v="1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37620400"/>
    <d v="2015-07-23T03:00:00"/>
    <m/>
    <n v="1405307966"/>
    <b v="0"/>
    <n v="3"/>
    <b v="0"/>
    <x v="19"/>
    <n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37620400"/>
    <d v="2015-07-23T03:00:00"/>
    <m/>
    <n v="1409109739"/>
    <b v="0"/>
    <n v="1"/>
    <b v="0"/>
    <x v="19"/>
    <n v="0"/>
  </r>
  <r>
    <n v="2695"/>
    <s v="Fat daddy mac food truck"/>
    <s v="I am creating food magic on the go! Amazing food isn't just for sitdown restaraunts anymore!"/>
    <n v="15000"/>
    <n v="71"/>
    <x v="2"/>
    <x v="0"/>
    <s v="USD"/>
    <n v="1437620400"/>
    <d v="2015-07-23T03:00:00"/>
    <m/>
    <n v="1423801318"/>
    <b v="0"/>
    <n v="3"/>
    <b v="0"/>
    <x v="19"/>
    <n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37620400"/>
    <d v="2015-07-23T03:00:00"/>
    <m/>
    <n v="1416600960"/>
    <b v="0"/>
    <n v="38"/>
    <b v="0"/>
    <x v="19"/>
    <n v="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7620400"/>
    <d v="2015-07-23T03:00:00"/>
    <m/>
    <n v="1435876423"/>
    <b v="0"/>
    <n v="52"/>
    <b v="0"/>
    <x v="19"/>
    <n v="2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37620400"/>
    <d v="2015-07-23T03:00:00"/>
    <m/>
    <n v="1401312808"/>
    <b v="0"/>
    <n v="2"/>
    <b v="0"/>
    <x v="19"/>
    <n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37620400"/>
    <d v="2015-07-23T03:00:00"/>
    <m/>
    <n v="1404941463"/>
    <b v="0"/>
    <n v="0"/>
    <b v="0"/>
    <x v="19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37620400"/>
    <d v="2015-07-23T03:00:00"/>
    <m/>
    <n v="1408481972"/>
    <b v="0"/>
    <n v="4"/>
    <b v="0"/>
    <x v="19"/>
    <n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37620400"/>
    <d v="2015-07-23T03:00:00"/>
    <m/>
    <n v="1488911734"/>
    <b v="0"/>
    <n v="46"/>
    <b v="0"/>
    <x v="38"/>
    <n v="4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37620400"/>
    <d v="2015-07-23T03:00:00"/>
    <m/>
    <n v="1488827677"/>
    <b v="1"/>
    <n v="26"/>
    <b v="0"/>
    <x v="38"/>
    <n v="3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37620400"/>
    <d v="2015-07-23T03:00:00"/>
    <m/>
    <n v="1485016430"/>
    <b v="0"/>
    <n v="45"/>
    <b v="0"/>
    <x v="38"/>
    <n v="104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37620400"/>
    <d v="2015-07-23T03:00:00"/>
    <m/>
    <n v="1487709714"/>
    <b v="0"/>
    <n v="7"/>
    <b v="0"/>
    <x v="38"/>
    <n v="6"/>
  </r>
  <r>
    <n v="2705"/>
    <s v="Fischer Theatre Marquee"/>
    <s v="Help light the lights at the historic Fischer Theatre in Danville, IL."/>
    <n v="16500"/>
    <n v="1739"/>
    <x v="3"/>
    <x v="0"/>
    <s v="USD"/>
    <n v="1437620400"/>
    <d v="2015-07-23T03:00:00"/>
    <m/>
    <n v="1486504758"/>
    <b v="0"/>
    <n v="8"/>
    <b v="0"/>
    <x v="38"/>
    <n v="1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37620400"/>
    <d v="2015-07-23T03:00:00"/>
    <m/>
    <n v="1410937483"/>
    <b v="1"/>
    <n v="263"/>
    <b v="1"/>
    <x v="38"/>
    <n v="11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437620400"/>
    <d v="2015-07-23T03:00:00"/>
    <m/>
    <n v="1367088443"/>
    <b v="1"/>
    <n v="394"/>
    <b v="1"/>
    <x v="38"/>
    <n v="35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37620400"/>
    <d v="2015-07-23T03:00:00"/>
    <m/>
    <n v="1463935526"/>
    <b v="1"/>
    <n v="1049"/>
    <b v="1"/>
    <x v="38"/>
    <n v="23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37620400"/>
    <d v="2015-07-23T03:00:00"/>
    <m/>
    <n v="1472528141"/>
    <b v="1"/>
    <n v="308"/>
    <b v="1"/>
    <x v="38"/>
    <n v="102"/>
  </r>
  <r>
    <n v="2710"/>
    <s v="House of Yes"/>
    <s v="Building Brooklyn's own creative venue for circus, theater and events of all types."/>
    <n v="60000"/>
    <n v="92340.21"/>
    <x v="0"/>
    <x v="0"/>
    <s v="USD"/>
    <n v="1437620400"/>
    <d v="2015-07-23T03:00:00"/>
    <m/>
    <n v="1404797428"/>
    <b v="1"/>
    <n v="1088"/>
    <b v="1"/>
    <x v="38"/>
    <n v="1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37620400"/>
    <d v="2015-07-23T03:00:00"/>
    <m/>
    <n v="1400694790"/>
    <b v="1"/>
    <n v="73"/>
    <b v="1"/>
    <x v="38"/>
    <n v="10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437620400"/>
    <d v="2015-07-23T03:00:00"/>
    <m/>
    <n v="1370568560"/>
    <b v="1"/>
    <n v="143"/>
    <b v="1"/>
    <x v="38"/>
    <n v="13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37620400"/>
    <d v="2015-07-23T03:00:00"/>
    <m/>
    <n v="1447515684"/>
    <b v="1"/>
    <n v="1420"/>
    <b v="1"/>
    <x v="38"/>
    <n v="102"/>
  </r>
  <r>
    <n v="2714"/>
    <s v="The Crane Theater"/>
    <s v="The Crane will be the new home for independent theater in Northeast Minneapolis"/>
    <n v="25000"/>
    <n v="29089"/>
    <x v="0"/>
    <x v="0"/>
    <s v="USD"/>
    <n v="1437620400"/>
    <d v="2015-07-23T03:00:00"/>
    <m/>
    <n v="1474040596"/>
    <b v="1"/>
    <n v="305"/>
    <b v="1"/>
    <x v="38"/>
    <n v="1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37620400"/>
    <d v="2015-07-23T03:00:00"/>
    <m/>
    <n v="1453109628"/>
    <b v="1"/>
    <n v="551"/>
    <b v="1"/>
    <x v="38"/>
    <n v="26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37620400"/>
    <d v="2015-07-23T03:00:00"/>
    <m/>
    <n v="1441699193"/>
    <b v="1"/>
    <n v="187"/>
    <b v="1"/>
    <x v="38"/>
    <n v="12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37620400"/>
    <d v="2015-07-23T03:00:00"/>
    <m/>
    <n v="1414015049"/>
    <b v="1"/>
    <n v="325"/>
    <b v="1"/>
    <x v="38"/>
    <n v="12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37620400"/>
    <d v="2015-07-23T03:00:00"/>
    <m/>
    <n v="1459865945"/>
    <b v="1"/>
    <n v="148"/>
    <b v="1"/>
    <x v="38"/>
    <n v="10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37620400"/>
    <d v="2015-07-23T03:00:00"/>
    <m/>
    <n v="1455756294"/>
    <b v="0"/>
    <n v="69"/>
    <b v="1"/>
    <x v="38"/>
    <n v="109"/>
  </r>
  <r>
    <n v="2720"/>
    <s v="The Comedy Project"/>
    <s v="An improv, sketch and experimental comedy and cocktail venue in downtown Grand Rapids, Michigan"/>
    <n v="25000"/>
    <n v="29531"/>
    <x v="0"/>
    <x v="0"/>
    <s v="USD"/>
    <n v="1437620400"/>
    <d v="2015-07-23T03:00:00"/>
    <m/>
    <n v="1476270653"/>
    <b v="0"/>
    <n v="173"/>
    <b v="1"/>
    <x v="38"/>
    <n v="11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437620400"/>
    <d v="2015-07-23T03:00:00"/>
    <m/>
    <n v="1375880598"/>
    <b v="0"/>
    <n v="269"/>
    <b v="1"/>
    <x v="30"/>
    <n v="146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37620400"/>
    <d v="2015-07-23T03:00:00"/>
    <m/>
    <n v="1480538053"/>
    <b v="0"/>
    <n v="185"/>
    <b v="1"/>
    <x v="30"/>
    <n v="25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37620400"/>
    <d v="2015-07-23T03:00:00"/>
    <m/>
    <n v="1414872488"/>
    <b v="0"/>
    <n v="176"/>
    <b v="1"/>
    <x v="30"/>
    <n v="14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7620400"/>
    <d v="2015-07-23T03:00:00"/>
    <m/>
    <n v="1436860259"/>
    <b v="0"/>
    <n v="1019"/>
    <b v="1"/>
    <x v="30"/>
    <n v="297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37620400"/>
    <d v="2015-07-23T03:00:00"/>
    <m/>
    <n v="1484070735"/>
    <b v="0"/>
    <n v="113"/>
    <b v="1"/>
    <x v="30"/>
    <n v="145"/>
  </r>
  <r>
    <n v="2726"/>
    <s v="Krimston TWO - Dual SIM case for iPhone"/>
    <s v="Krimston TWO: iPhone Dual SIM Case"/>
    <n v="100000"/>
    <n v="105745"/>
    <x v="0"/>
    <x v="0"/>
    <s v="USD"/>
    <n v="1437620400"/>
    <d v="2015-07-23T03:00:00"/>
    <m/>
    <n v="1458741311"/>
    <b v="0"/>
    <n v="404"/>
    <b v="1"/>
    <x v="30"/>
    <n v="10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7620400"/>
    <d v="2015-07-23T03:00:00"/>
    <m/>
    <n v="1436804063"/>
    <b v="0"/>
    <n v="707"/>
    <b v="1"/>
    <x v="30"/>
    <n v="493"/>
  </r>
  <r>
    <n v="2728"/>
    <s v="Multi-Function SSD Shield for the Raspberry Pi 2"/>
    <s v="SSD, WiFi, RTC w/Battery and high power USB all in one shield."/>
    <n v="15000"/>
    <n v="30274"/>
    <x v="0"/>
    <x v="0"/>
    <s v="USD"/>
    <n v="1437620400"/>
    <d v="2015-07-23T03:00:00"/>
    <m/>
    <n v="1448461434"/>
    <b v="0"/>
    <n v="392"/>
    <b v="1"/>
    <x v="30"/>
    <n v="20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7620400"/>
    <d v="2015-07-23T03:00:00"/>
    <m/>
    <n v="1427867197"/>
    <b v="0"/>
    <n v="23"/>
    <b v="1"/>
    <x v="30"/>
    <n v="10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437620400"/>
    <d v="2015-07-23T03:00:00"/>
    <m/>
    <n v="1363611575"/>
    <b v="0"/>
    <n v="682"/>
    <b v="1"/>
    <x v="30"/>
    <n v="17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37620400"/>
    <d v="2015-07-23T03:00:00"/>
    <m/>
    <n v="1408624622"/>
    <b v="0"/>
    <n v="37"/>
    <b v="1"/>
    <x v="30"/>
    <n v="10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437620400"/>
    <d v="2015-07-23T03:00:00"/>
    <m/>
    <n v="1366917828"/>
    <b v="0"/>
    <n v="146"/>
    <b v="1"/>
    <x v="30"/>
    <n v="11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37620400"/>
    <d v="2015-07-23T03:00:00"/>
    <m/>
    <n v="1423463574"/>
    <b v="0"/>
    <n v="119"/>
    <b v="1"/>
    <x v="30"/>
    <n v="10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37620400"/>
    <d v="2015-07-23T03:00:00"/>
    <m/>
    <n v="1473782592"/>
    <b v="0"/>
    <n v="163"/>
    <b v="1"/>
    <x v="30"/>
    <n v="22603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437620400"/>
    <d v="2015-07-23T03:00:00"/>
    <m/>
    <n v="1360551250"/>
    <b v="0"/>
    <n v="339"/>
    <b v="1"/>
    <x v="30"/>
    <n v="97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437620400"/>
    <d v="2015-07-23T03:00:00"/>
    <m/>
    <n v="1395676773"/>
    <b v="0"/>
    <n v="58"/>
    <b v="1"/>
    <x v="30"/>
    <n v="12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437620400"/>
    <d v="2015-07-23T03:00:00"/>
    <m/>
    <n v="1386108087"/>
    <b v="0"/>
    <n v="456"/>
    <b v="1"/>
    <x v="30"/>
    <n v="24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37620400"/>
    <d v="2015-07-23T03:00:00"/>
    <m/>
    <n v="1473218804"/>
    <b v="0"/>
    <n v="15"/>
    <b v="1"/>
    <x v="30"/>
    <n v="1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437620400"/>
    <d v="2015-07-23T03:00:00"/>
    <m/>
    <n v="1395436717"/>
    <b v="0"/>
    <n v="191"/>
    <b v="1"/>
    <x v="30"/>
    <n v="384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37620400"/>
    <d v="2015-07-23T03:00:00"/>
    <m/>
    <n v="1423529152"/>
    <b v="0"/>
    <n v="17"/>
    <b v="1"/>
    <x v="30"/>
    <n v="103"/>
  </r>
  <r>
    <n v="2741"/>
    <s v="Mrs. Brown and Her Lost Puppy."/>
    <s v="Help me publish my 1st children's book as an aspiring author!"/>
    <n v="8000"/>
    <n v="35"/>
    <x v="2"/>
    <x v="0"/>
    <s v="USD"/>
    <n v="1437620400"/>
    <d v="2015-07-23T03:00:00"/>
    <m/>
    <n v="1412005602"/>
    <b v="0"/>
    <n v="4"/>
    <b v="0"/>
    <x v="39"/>
    <n v="0"/>
  </r>
  <r>
    <n v="2742"/>
    <s v="What a Zoo!"/>
    <s v="The pachyderms at the Denver Zoo are moving. Follow along on the convoluted journey to their new home."/>
    <n v="2500"/>
    <n v="731"/>
    <x v="2"/>
    <x v="0"/>
    <s v="USD"/>
    <n v="1437620400"/>
    <d v="2015-07-23T03:00:00"/>
    <m/>
    <n v="1335892587"/>
    <b v="0"/>
    <n v="18"/>
    <b v="0"/>
    <x v="39"/>
    <n v="2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37620400"/>
    <d v="2015-07-23T03:00:00"/>
    <m/>
    <n v="1474271607"/>
    <b v="0"/>
    <n v="0"/>
    <b v="0"/>
    <x v="39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437620400"/>
    <d v="2015-07-23T03:00:00"/>
    <m/>
    <n v="1327886998"/>
    <b v="0"/>
    <n v="22"/>
    <b v="0"/>
    <x v="39"/>
    <n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437620400"/>
    <d v="2015-07-23T03:00:00"/>
    <m/>
    <n v="1337125368"/>
    <b v="0"/>
    <n v="49"/>
    <b v="0"/>
    <x v="39"/>
    <n v="22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37620400"/>
    <d v="2015-07-23T03:00:00"/>
    <m/>
    <n v="1406745911"/>
    <b v="0"/>
    <n v="19"/>
    <b v="0"/>
    <x v="39"/>
    <n v="2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437620400"/>
    <d v="2015-07-23T03:00:00"/>
    <m/>
    <n v="1337095997"/>
    <b v="0"/>
    <n v="4"/>
    <b v="0"/>
    <x v="39"/>
    <n v="28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37620400"/>
    <d v="2015-07-23T03:00:00"/>
    <m/>
    <n v="1470243802"/>
    <b v="0"/>
    <n v="4"/>
    <b v="0"/>
    <x v="39"/>
    <n v="1"/>
  </r>
  <r>
    <n v="2749"/>
    <s v="A Tree is a Tree, no matter what you see.  CHILDREN'S BOOK"/>
    <s v="Self-publishing my children's book."/>
    <n v="10000"/>
    <n v="110"/>
    <x v="2"/>
    <x v="0"/>
    <s v="USD"/>
    <n v="1437620400"/>
    <d v="2015-07-23T03:00:00"/>
    <m/>
    <n v="1425582637"/>
    <b v="0"/>
    <n v="2"/>
    <b v="0"/>
    <x v="39"/>
    <n v="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437620400"/>
    <d v="2015-07-23T03:00:00"/>
    <m/>
    <n v="1340055345"/>
    <b v="0"/>
    <n v="0"/>
    <b v="0"/>
    <x v="39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37620400"/>
    <d v="2015-07-23T03:00:00"/>
    <m/>
    <n v="1397855842"/>
    <b v="0"/>
    <n v="0"/>
    <b v="0"/>
    <x v="39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437620400"/>
    <d v="2015-07-23T03:00:00"/>
    <m/>
    <n v="1320776504"/>
    <b v="0"/>
    <n v="14"/>
    <b v="0"/>
    <x v="39"/>
    <n v="1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437620400"/>
    <d v="2015-07-23T03:00:00"/>
    <m/>
    <n v="1343425023"/>
    <b v="0"/>
    <n v="8"/>
    <b v="0"/>
    <x v="39"/>
    <n v="1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37620400"/>
    <d v="2015-07-23T03:00:00"/>
    <m/>
    <n v="1407856551"/>
    <b v="0"/>
    <n v="0"/>
    <b v="0"/>
    <x v="39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37620400"/>
    <d v="2015-07-23T03:00:00"/>
    <m/>
    <n v="1425927527"/>
    <b v="0"/>
    <n v="15"/>
    <b v="0"/>
    <x v="39"/>
    <n v="5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437620400"/>
    <d v="2015-07-23T03:00:00"/>
    <m/>
    <n v="1386884201"/>
    <b v="0"/>
    <n v="33"/>
    <b v="0"/>
    <x v="39"/>
    <n v="10"/>
  </r>
  <r>
    <n v="2757"/>
    <s v="C is for Crooked"/>
    <s v="A children's letter book that Lampoons Hillary Clinton"/>
    <n v="1500"/>
    <n v="10"/>
    <x v="2"/>
    <x v="0"/>
    <s v="USD"/>
    <n v="1437620400"/>
    <d v="2015-07-23T03:00:00"/>
    <m/>
    <n v="1469202332"/>
    <b v="0"/>
    <n v="2"/>
    <b v="0"/>
    <x v="39"/>
    <n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37620400"/>
    <d v="2015-07-23T03:00:00"/>
    <m/>
    <n v="1474886183"/>
    <b v="0"/>
    <n v="6"/>
    <b v="0"/>
    <x v="39"/>
    <n v="1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37620400"/>
    <d v="2015-07-23T03:00:00"/>
    <m/>
    <n v="1464943666"/>
    <b v="0"/>
    <n v="2"/>
    <b v="0"/>
    <x v="39"/>
    <n v="1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437620400"/>
    <d v="2015-07-23T03:00:00"/>
    <m/>
    <n v="1369134258"/>
    <b v="0"/>
    <n v="0"/>
    <b v="0"/>
    <x v="39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437620400"/>
    <d v="2015-07-23T03:00:00"/>
    <m/>
    <n v="1354584693"/>
    <b v="0"/>
    <n v="4"/>
    <b v="0"/>
    <x v="39"/>
    <n v="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437620400"/>
    <d v="2015-07-23T03:00:00"/>
    <m/>
    <n v="1326934395"/>
    <b v="0"/>
    <n v="1"/>
    <b v="0"/>
    <x v="39"/>
    <n v="1"/>
  </r>
  <r>
    <n v="2763"/>
    <s v="My Christmas Star"/>
    <s v="How Santa finds childrens homes without getting lost by following certain stars."/>
    <n v="39400"/>
    <n v="90"/>
    <x v="2"/>
    <x v="0"/>
    <s v="USD"/>
    <n v="1437620400"/>
    <d v="2015-07-23T03:00:00"/>
    <m/>
    <n v="1365515684"/>
    <b v="0"/>
    <n v="3"/>
    <b v="0"/>
    <x v="39"/>
    <n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437620400"/>
    <d v="2015-07-23T03:00:00"/>
    <m/>
    <n v="1335855631"/>
    <b v="0"/>
    <n v="4"/>
    <b v="0"/>
    <x v="39"/>
    <n v="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437620400"/>
    <d v="2015-07-23T03:00:00"/>
    <m/>
    <n v="1350050028"/>
    <b v="0"/>
    <n v="0"/>
    <b v="0"/>
    <x v="39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437620400"/>
    <d v="2015-07-23T03:00:00"/>
    <m/>
    <n v="1310486518"/>
    <b v="0"/>
    <n v="4"/>
    <b v="0"/>
    <x v="39"/>
    <n v="2"/>
  </r>
  <r>
    <n v="2767"/>
    <s v="the Giant Turnip"/>
    <s v="An animated bedtime story with Dedka, Babka and the rest of the family working together on a BIG problem"/>
    <n v="4000"/>
    <n v="34"/>
    <x v="2"/>
    <x v="5"/>
    <s v="CAD"/>
    <n v="1437620400"/>
    <d v="2015-07-23T03:00:00"/>
    <m/>
    <n v="1434582050"/>
    <b v="0"/>
    <n v="3"/>
    <b v="0"/>
    <x v="39"/>
    <n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437620400"/>
    <d v="2015-07-23T03:00:00"/>
    <m/>
    <n v="1330440323"/>
    <b v="0"/>
    <n v="34"/>
    <b v="0"/>
    <x v="39"/>
    <n v="1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37620400"/>
    <d v="2015-07-23T03:00:00"/>
    <m/>
    <n v="1397677790"/>
    <b v="0"/>
    <n v="2"/>
    <b v="0"/>
    <x v="39"/>
    <n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437620400"/>
    <d v="2015-07-23T03:00:00"/>
    <m/>
    <n v="1392569730"/>
    <b v="0"/>
    <n v="33"/>
    <b v="0"/>
    <x v="39"/>
    <n v="1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437620400"/>
    <d v="2015-07-23T03:00:00"/>
    <m/>
    <n v="1355489140"/>
    <b v="0"/>
    <n v="0"/>
    <b v="0"/>
    <x v="39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437620400"/>
    <d v="2015-07-23T03:00:00"/>
    <m/>
    <n v="1379710294"/>
    <b v="0"/>
    <n v="0"/>
    <b v="0"/>
    <x v="39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37620400"/>
    <d v="2015-07-23T03:00:00"/>
    <m/>
    <n v="1460666721"/>
    <b v="0"/>
    <n v="1"/>
    <b v="0"/>
    <x v="39"/>
    <n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437620400"/>
    <d v="2015-07-23T03:00:00"/>
    <m/>
    <n v="1360119728"/>
    <b v="0"/>
    <n v="13"/>
    <b v="0"/>
    <x v="39"/>
    <n v="1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437620400"/>
    <d v="2015-07-23T03:00:00"/>
    <m/>
    <n v="1321402754"/>
    <b v="0"/>
    <n v="2"/>
    <b v="0"/>
    <x v="39"/>
    <n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7620400"/>
    <d v="2015-07-23T03:00:00"/>
    <m/>
    <n v="1431414476"/>
    <b v="0"/>
    <n v="36"/>
    <b v="0"/>
    <x v="39"/>
    <n v="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620400"/>
    <d v="2015-07-23T03:00:00"/>
    <m/>
    <n v="1434557004"/>
    <b v="0"/>
    <n v="1"/>
    <b v="0"/>
    <x v="39"/>
    <n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37620400"/>
    <d v="2015-07-23T03:00:00"/>
    <m/>
    <n v="1406417306"/>
    <b v="0"/>
    <n v="15"/>
    <b v="0"/>
    <x v="39"/>
    <n v="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37620400"/>
    <d v="2015-07-23T03:00:00"/>
    <m/>
    <n v="1445609021"/>
    <b v="0"/>
    <n v="1"/>
    <b v="0"/>
    <x v="39"/>
    <n v="2"/>
  </r>
  <r>
    <n v="2780"/>
    <s v="Travel with baby"/>
    <s v="Turn the World with my kids, and then write a book with the advice for traveling with baby"/>
    <n v="100000"/>
    <n v="0"/>
    <x v="2"/>
    <x v="13"/>
    <s v="EUR"/>
    <n v="1437620400"/>
    <d v="2015-07-23T03:00:00"/>
    <m/>
    <n v="1486550688"/>
    <b v="0"/>
    <n v="0"/>
    <b v="0"/>
    <x v="39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37620400"/>
    <d v="2015-07-23T03:00:00"/>
    <m/>
    <n v="1421274954"/>
    <b v="0"/>
    <n v="28"/>
    <b v="1"/>
    <x v="6"/>
    <n v="105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37620400"/>
    <d v="2015-07-23T03:00:00"/>
    <m/>
    <n v="1421964718"/>
    <b v="0"/>
    <n v="18"/>
    <b v="1"/>
    <x v="6"/>
    <n v="12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37620400"/>
    <d v="2015-07-23T03:00:00"/>
    <m/>
    <n v="1428583846"/>
    <b v="0"/>
    <n v="61"/>
    <b v="1"/>
    <x v="6"/>
    <n v="1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37620400"/>
    <d v="2015-07-23T03:00:00"/>
    <m/>
    <n v="1412794443"/>
    <b v="0"/>
    <n v="108"/>
    <b v="1"/>
    <x v="6"/>
    <n v="119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37620400"/>
    <d v="2015-07-23T03:00:00"/>
    <m/>
    <n v="1467865967"/>
    <b v="0"/>
    <n v="142"/>
    <b v="1"/>
    <x v="6"/>
    <n v="105"/>
  </r>
  <r>
    <n v="2786"/>
    <s v="Fierce"/>
    <s v="A heart-melting farce about sex, art and the lovelorn lay-abouts of London-town."/>
    <n v="2500"/>
    <n v="2946"/>
    <x v="0"/>
    <x v="1"/>
    <s v="GBP"/>
    <n v="1437620400"/>
    <d v="2015-07-23T03:00:00"/>
    <m/>
    <n v="1403703580"/>
    <b v="0"/>
    <n v="74"/>
    <b v="1"/>
    <x v="6"/>
    <n v="11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37620400"/>
    <d v="2015-07-23T03:00:00"/>
    <m/>
    <n v="1403066752"/>
    <b v="0"/>
    <n v="38"/>
    <b v="1"/>
    <x v="6"/>
    <n v="120"/>
  </r>
  <r>
    <n v="2788"/>
    <s v="ACT Underground Theatre, TLDC"/>
    <s v="MOVING FORWARD! WE HAVE REACHED GOAL BUT HAVE MORE TIME!! PLEASE CONSIDER PLEDGING."/>
    <n v="2000"/>
    <n v="2050"/>
    <x v="0"/>
    <x v="0"/>
    <s v="USD"/>
    <n v="1437620400"/>
    <d v="2015-07-23T03:00:00"/>
    <m/>
    <n v="1467219043"/>
    <b v="0"/>
    <n v="20"/>
    <b v="1"/>
    <x v="6"/>
    <n v="103"/>
  </r>
  <r>
    <n v="2789"/>
    <s v="The Adventurers Club"/>
    <s v="BNT's Biggest Adventure So Far: Our 2015 full length production!"/>
    <n v="3000"/>
    <n v="3035"/>
    <x v="0"/>
    <x v="0"/>
    <s v="USD"/>
    <n v="1437620400"/>
    <d v="2015-07-23T03:00:00"/>
    <m/>
    <n v="1424477934"/>
    <b v="0"/>
    <n v="24"/>
    <b v="1"/>
    <x v="6"/>
    <n v="10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37620400"/>
    <d v="2015-07-23T03:00:00"/>
    <m/>
    <n v="1421101903"/>
    <b v="0"/>
    <n v="66"/>
    <b v="1"/>
    <x v="6"/>
    <n v="10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37620400"/>
    <d v="2015-07-23T03:00:00"/>
    <m/>
    <n v="1470778559"/>
    <b v="0"/>
    <n v="28"/>
    <b v="1"/>
    <x v="6"/>
    <n v="103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7620400"/>
    <d v="2015-07-23T03:00:00"/>
    <m/>
    <n v="1435469559"/>
    <b v="0"/>
    <n v="24"/>
    <b v="1"/>
    <x v="6"/>
    <n v="10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620400"/>
    <d v="2015-07-23T03:00:00"/>
    <m/>
    <n v="1434881005"/>
    <b v="0"/>
    <n v="73"/>
    <b v="1"/>
    <x v="6"/>
    <n v="11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37620400"/>
    <d v="2015-07-23T03:00:00"/>
    <m/>
    <n v="1455640559"/>
    <b v="0"/>
    <n v="3"/>
    <b v="1"/>
    <x v="6"/>
    <n v="15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37620400"/>
    <d v="2015-07-23T03:00:00"/>
    <m/>
    <n v="1400675841"/>
    <b v="0"/>
    <n v="20"/>
    <b v="1"/>
    <x v="6"/>
    <n v="104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37620400"/>
    <d v="2015-07-23T03:00:00"/>
    <m/>
    <n v="1401972028"/>
    <b v="0"/>
    <n v="21"/>
    <b v="1"/>
    <x v="6"/>
    <n v="11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37620400"/>
    <d v="2015-07-23T03:00:00"/>
    <m/>
    <n v="1402266840"/>
    <b v="0"/>
    <n v="94"/>
    <b v="1"/>
    <x v="6"/>
    <n v="10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7620400"/>
    <d v="2015-07-23T03:00:00"/>
    <m/>
    <n v="1437063121"/>
    <b v="0"/>
    <n v="139"/>
    <b v="1"/>
    <x v="6"/>
    <n v="1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37620400"/>
    <d v="2015-07-23T03:00:00"/>
    <m/>
    <n v="1463466070"/>
    <b v="0"/>
    <n v="130"/>
    <b v="1"/>
    <x v="6"/>
    <n v="117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37620400"/>
    <d v="2015-07-23T03:00:00"/>
    <m/>
    <n v="1415193366"/>
    <b v="0"/>
    <n v="31"/>
    <b v="1"/>
    <x v="6"/>
    <n v="133"/>
  </r>
  <r>
    <n v="2801"/>
    <s v="A Dream Play"/>
    <s v="Arise Theatre Company's production of August Strindberg's expressionist masterpiece 'A Dream Play'."/>
    <n v="500"/>
    <n v="666"/>
    <x v="0"/>
    <x v="2"/>
    <s v="AUD"/>
    <n v="1437620400"/>
    <d v="2015-07-23T03:00:00"/>
    <m/>
    <n v="1411019409"/>
    <b v="0"/>
    <n v="13"/>
    <b v="1"/>
    <x v="6"/>
    <n v="13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7620400"/>
    <d v="2015-07-23T03:00:00"/>
    <m/>
    <n v="1436283107"/>
    <b v="0"/>
    <n v="90"/>
    <b v="1"/>
    <x v="6"/>
    <n v="1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620400"/>
    <d v="2015-07-23T03:00:00"/>
    <m/>
    <n v="1433295276"/>
    <b v="0"/>
    <n v="141"/>
    <b v="1"/>
    <x v="6"/>
    <n v="128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37620400"/>
    <d v="2015-07-23T03:00:00"/>
    <m/>
    <n v="1409395990"/>
    <b v="0"/>
    <n v="23"/>
    <b v="1"/>
    <x v="6"/>
    <n v="1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37620400"/>
    <d v="2015-07-23T03:00:00"/>
    <m/>
    <n v="1438085273"/>
    <b v="0"/>
    <n v="18"/>
    <b v="1"/>
    <x v="6"/>
    <n v="11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7620400"/>
    <d v="2015-07-23T03:00:00"/>
    <m/>
    <n v="1435645490"/>
    <b v="0"/>
    <n v="76"/>
    <b v="1"/>
    <x v="6"/>
    <n v="112"/>
  </r>
  <r>
    <n v="2807"/>
    <s v="The Commission Theatre Co."/>
    <s v="Bringing Shakespeare back to the Playwrights"/>
    <n v="5000"/>
    <n v="6300"/>
    <x v="0"/>
    <x v="0"/>
    <s v="USD"/>
    <n v="1437620400"/>
    <d v="2015-07-23T03:00:00"/>
    <m/>
    <n v="1433019438"/>
    <b v="0"/>
    <n v="93"/>
    <b v="1"/>
    <x v="6"/>
    <n v="12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37620400"/>
    <d v="2015-07-23T03:00:00"/>
    <m/>
    <n v="1437682735"/>
    <b v="0"/>
    <n v="69"/>
    <b v="1"/>
    <x v="6"/>
    <n v="10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37620400"/>
    <d v="2015-07-23T03:00:00"/>
    <m/>
    <n v="1458647725"/>
    <b v="0"/>
    <n v="21"/>
    <b v="1"/>
    <x v="6"/>
    <n v="10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37620400"/>
    <d v="2015-07-23T03:00:00"/>
    <m/>
    <n v="1398828064"/>
    <b v="0"/>
    <n v="57"/>
    <b v="1"/>
    <x v="6"/>
    <n v="108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37620400"/>
    <d v="2015-07-23T03:00:00"/>
    <m/>
    <n v="1422100503"/>
    <b v="0"/>
    <n v="108"/>
    <b v="1"/>
    <x v="6"/>
    <n v="1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37620400"/>
    <d v="2015-07-23T03:00:00"/>
    <m/>
    <n v="1424368298"/>
    <b v="0"/>
    <n v="83"/>
    <b v="1"/>
    <x v="6"/>
    <n v="11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37620400"/>
    <d v="2015-07-23T03:00:00"/>
    <m/>
    <n v="1479577761"/>
    <b v="0"/>
    <n v="96"/>
    <b v="1"/>
    <x v="6"/>
    <n v="128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7620400"/>
    <d v="2015-07-23T03:00:00"/>
    <m/>
    <n v="1428572115"/>
    <b v="0"/>
    <n v="64"/>
    <b v="1"/>
    <x v="6"/>
    <n v="108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37620400"/>
    <d v="2015-07-23T03:00:00"/>
    <m/>
    <n v="1468003109"/>
    <b v="0"/>
    <n v="14"/>
    <b v="1"/>
    <x v="6"/>
    <n v="24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7620400"/>
    <d v="2015-07-23T03:00:00"/>
    <m/>
    <n v="1435921992"/>
    <b v="0"/>
    <n v="169"/>
    <b v="1"/>
    <x v="6"/>
    <n v="14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37620400"/>
    <d v="2015-07-23T03:00:00"/>
    <m/>
    <n v="1421680462"/>
    <b v="0"/>
    <n v="33"/>
    <b v="1"/>
    <x v="6"/>
    <n v="13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37620400"/>
    <d v="2015-07-23T03:00:00"/>
    <m/>
    <n v="1441290086"/>
    <b v="0"/>
    <n v="102"/>
    <b v="1"/>
    <x v="6"/>
    <n v="10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7620400"/>
    <d v="2015-07-23T03:00:00"/>
    <m/>
    <n v="1431693409"/>
    <b v="0"/>
    <n v="104"/>
    <b v="1"/>
    <x v="6"/>
    <n v="10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37620400"/>
    <d v="2015-07-23T03:00:00"/>
    <m/>
    <n v="1454337589"/>
    <b v="0"/>
    <n v="20"/>
    <b v="1"/>
    <x v="6"/>
    <n v="13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37620400"/>
    <d v="2015-07-23T03:00:00"/>
    <m/>
    <n v="1408918135"/>
    <b v="0"/>
    <n v="35"/>
    <b v="1"/>
    <x v="6"/>
    <n v="1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37620400"/>
    <d v="2015-07-23T03:00:00"/>
    <m/>
    <n v="1424881492"/>
    <b v="0"/>
    <n v="94"/>
    <b v="1"/>
    <x v="6"/>
    <n v="10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37620400"/>
    <d v="2015-07-23T03:00:00"/>
    <m/>
    <n v="1425428206"/>
    <b v="0"/>
    <n v="14"/>
    <b v="1"/>
    <x v="6"/>
    <n v="124"/>
  </r>
  <r>
    <n v="2824"/>
    <s v="The Rooftop"/>
    <s v="I wrote a One Act play called The Rooftop for a Female Playwright's festival. Every little bit helps!"/>
    <n v="650"/>
    <n v="760"/>
    <x v="0"/>
    <x v="0"/>
    <s v="USD"/>
    <n v="1437620400"/>
    <d v="2015-07-23T03:00:00"/>
    <m/>
    <n v="1431412196"/>
    <b v="0"/>
    <n v="15"/>
    <b v="1"/>
    <x v="6"/>
    <n v="11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37620400"/>
    <d v="2015-07-23T03:00:00"/>
    <m/>
    <n v="1446663686"/>
    <b v="0"/>
    <n v="51"/>
    <b v="1"/>
    <x v="6"/>
    <n v="10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7620400"/>
    <d v="2015-07-23T03:00:00"/>
    <m/>
    <n v="1434415812"/>
    <b v="0"/>
    <n v="19"/>
    <b v="1"/>
    <x v="6"/>
    <n v="10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37620400"/>
    <d v="2015-07-23T03:00:00"/>
    <m/>
    <n v="1462379066"/>
    <b v="0"/>
    <n v="23"/>
    <b v="1"/>
    <x v="6"/>
    <n v="12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37620400"/>
    <d v="2015-07-23T03:00:00"/>
    <m/>
    <n v="1441606869"/>
    <b v="0"/>
    <n v="97"/>
    <b v="1"/>
    <x v="6"/>
    <n v="1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37620400"/>
    <d v="2015-07-23T03:00:00"/>
    <m/>
    <n v="1462443918"/>
    <b v="0"/>
    <n v="76"/>
    <b v="1"/>
    <x v="6"/>
    <n v="107"/>
  </r>
  <r>
    <n v="2830"/>
    <s v="Nakhtik and Avalon"/>
    <s v="Avalon is a new South African Township play and Nakhtik is a  danced political lecture."/>
    <n v="3000"/>
    <n v="3000"/>
    <x v="0"/>
    <x v="0"/>
    <s v="USD"/>
    <n v="1437620400"/>
    <d v="2015-07-23T03:00:00"/>
    <m/>
    <n v="1398802148"/>
    <b v="0"/>
    <n v="11"/>
    <b v="1"/>
    <x v="6"/>
    <n v="1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620400"/>
    <d v="2015-07-23T03:00:00"/>
    <m/>
    <n v="1434484070"/>
    <b v="0"/>
    <n v="52"/>
    <b v="1"/>
    <x v="6"/>
    <n v="11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37620400"/>
    <d v="2015-07-23T03:00:00"/>
    <m/>
    <n v="1414342894"/>
    <b v="0"/>
    <n v="95"/>
    <b v="1"/>
    <x v="6"/>
    <n v="115"/>
  </r>
  <r>
    <n v="2833"/>
    <s v="Star Man Rocket Man"/>
    <s v="A new play about exploring outer space"/>
    <n v="2700"/>
    <n v="2923"/>
    <x v="0"/>
    <x v="0"/>
    <s v="USD"/>
    <n v="1437620400"/>
    <d v="2015-07-23T03:00:00"/>
    <m/>
    <n v="1442804633"/>
    <b v="0"/>
    <n v="35"/>
    <b v="1"/>
    <x v="6"/>
    <n v="10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37620400"/>
    <d v="2015-07-23T03:00:00"/>
    <m/>
    <n v="1421362930"/>
    <b v="0"/>
    <n v="21"/>
    <b v="1"/>
    <x v="6"/>
    <n v="17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37620400"/>
    <d v="2015-07-23T03:00:00"/>
    <m/>
    <n v="1446742417"/>
    <b v="0"/>
    <n v="93"/>
    <b v="1"/>
    <x v="6"/>
    <n v="18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37620400"/>
    <d v="2015-07-23T03:00:00"/>
    <m/>
    <n v="1484115418"/>
    <b v="0"/>
    <n v="11"/>
    <b v="1"/>
    <x v="6"/>
    <n v="10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37620400"/>
    <d v="2015-07-23T03:00:00"/>
    <m/>
    <n v="1446241684"/>
    <b v="0"/>
    <n v="21"/>
    <b v="1"/>
    <x v="6"/>
    <n v="1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37620400"/>
    <d v="2015-07-23T03:00:00"/>
    <m/>
    <n v="1406039696"/>
    <b v="0"/>
    <n v="54"/>
    <b v="1"/>
    <x v="6"/>
    <n v="12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37620400"/>
    <d v="2015-07-23T03:00:00"/>
    <m/>
    <n v="1406958354"/>
    <b v="0"/>
    <n v="31"/>
    <b v="1"/>
    <x v="6"/>
    <n v="11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37620400"/>
    <d v="2015-07-23T03:00:00"/>
    <m/>
    <n v="1424825479"/>
    <b v="0"/>
    <n v="132"/>
    <b v="1"/>
    <x v="6"/>
    <n v="104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37620400"/>
    <d v="2015-07-23T03:00:00"/>
    <m/>
    <n v="1444844697"/>
    <b v="0"/>
    <n v="1"/>
    <b v="0"/>
    <x v="6"/>
    <n v="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37620400"/>
    <d v="2015-07-23T03:00:00"/>
    <m/>
    <n v="1401058295"/>
    <b v="0"/>
    <n v="0"/>
    <b v="0"/>
    <x v="6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37620400"/>
    <d v="2015-07-23T03:00:00"/>
    <m/>
    <n v="1462210950"/>
    <b v="0"/>
    <n v="0"/>
    <b v="0"/>
    <x v="6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37620400"/>
    <d v="2015-07-23T03:00:00"/>
    <m/>
    <n v="1480943180"/>
    <b v="0"/>
    <n v="1"/>
    <b v="0"/>
    <x v="6"/>
    <n v="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7620400"/>
    <d v="2015-07-23T03:00:00"/>
    <m/>
    <n v="1428539033"/>
    <b v="0"/>
    <n v="39"/>
    <b v="0"/>
    <x v="6"/>
    <n v="3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7620400"/>
    <d v="2015-07-23T03:00:00"/>
    <m/>
    <n v="1429029394"/>
    <b v="0"/>
    <n v="0"/>
    <b v="0"/>
    <x v="6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37620400"/>
    <d v="2015-07-23T03:00:00"/>
    <m/>
    <n v="1458847265"/>
    <b v="0"/>
    <n v="0"/>
    <b v="0"/>
    <x v="6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7620400"/>
    <d v="2015-07-23T03:00:00"/>
    <m/>
    <n v="1430321659"/>
    <b v="0"/>
    <n v="3"/>
    <b v="0"/>
    <x v="6"/>
    <n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37620400"/>
    <d v="2015-07-23T03:00:00"/>
    <m/>
    <n v="1458814600"/>
    <b v="0"/>
    <n v="1"/>
    <b v="0"/>
    <x v="6"/>
    <n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37620400"/>
    <d v="2015-07-23T03:00:00"/>
    <m/>
    <n v="1407370211"/>
    <b v="0"/>
    <n v="13"/>
    <b v="0"/>
    <x v="6"/>
    <n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37620400"/>
    <d v="2015-07-23T03:00:00"/>
    <m/>
    <n v="1453334629"/>
    <b v="0"/>
    <n v="0"/>
    <b v="0"/>
    <x v="6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37620400"/>
    <d v="2015-07-23T03:00:00"/>
    <m/>
    <n v="1400720703"/>
    <b v="0"/>
    <n v="6"/>
    <b v="0"/>
    <x v="6"/>
    <n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37620400"/>
    <d v="2015-07-23T03:00:00"/>
    <m/>
    <n v="1405485297"/>
    <b v="0"/>
    <n v="0"/>
    <b v="0"/>
    <x v="6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7620400"/>
    <d v="2015-07-23T03:00:00"/>
    <m/>
    <n v="1429290719"/>
    <b v="0"/>
    <n v="14"/>
    <b v="0"/>
    <x v="6"/>
    <n v="42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37620400"/>
    <d v="2015-07-23T03:00:00"/>
    <m/>
    <n v="1451607071"/>
    <b v="0"/>
    <n v="5"/>
    <b v="0"/>
    <x v="6"/>
    <n v="5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7620400"/>
    <d v="2015-07-23T03:00:00"/>
    <m/>
    <n v="1433897647"/>
    <b v="0"/>
    <n v="6"/>
    <b v="0"/>
    <x v="6"/>
    <n v="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37620400"/>
    <d v="2015-07-23T03:00:00"/>
    <m/>
    <n v="1482444295"/>
    <b v="0"/>
    <n v="15"/>
    <b v="0"/>
    <x v="6"/>
    <n v="2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37620400"/>
    <d v="2015-07-23T03:00:00"/>
    <m/>
    <n v="1415711095"/>
    <b v="0"/>
    <n v="0"/>
    <b v="0"/>
    <x v="6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37620400"/>
    <d v="2015-07-23T03:00:00"/>
    <m/>
    <n v="1439800904"/>
    <b v="0"/>
    <n v="1"/>
    <b v="0"/>
    <x v="6"/>
    <n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37620400"/>
    <d v="2015-07-23T03:00:00"/>
    <m/>
    <n v="1461179576"/>
    <b v="0"/>
    <n v="9"/>
    <b v="0"/>
    <x v="6"/>
    <n v="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37620400"/>
    <d v="2015-07-23T03:00:00"/>
    <m/>
    <n v="1441894248"/>
    <b v="0"/>
    <n v="3"/>
    <b v="0"/>
    <x v="6"/>
    <n v="3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37620400"/>
    <d v="2015-07-23T03:00:00"/>
    <m/>
    <n v="1401044229"/>
    <b v="0"/>
    <n v="3"/>
    <b v="0"/>
    <x v="6"/>
    <n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37620400"/>
    <d v="2015-07-23T03:00:00"/>
    <m/>
    <n v="1405095123"/>
    <b v="0"/>
    <n v="1"/>
    <b v="0"/>
    <x v="6"/>
    <n v="0"/>
  </r>
  <r>
    <n v="2864"/>
    <s v="'Haunting Julia' by Alan Ayckbourn"/>
    <s v="Accessible, original theatre for all!"/>
    <n v="2500"/>
    <n v="40"/>
    <x v="2"/>
    <x v="1"/>
    <s v="GBP"/>
    <n v="1437620400"/>
    <d v="2015-07-23T03:00:00"/>
    <m/>
    <n v="1434552207"/>
    <b v="0"/>
    <n v="3"/>
    <b v="0"/>
    <x v="6"/>
    <n v="2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37620400"/>
    <d v="2015-07-23T03:00:00"/>
    <m/>
    <n v="1415328259"/>
    <b v="0"/>
    <n v="0"/>
    <b v="0"/>
    <x v="6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37620400"/>
    <d v="2015-07-23T03:00:00"/>
    <m/>
    <n v="1473893721"/>
    <b v="0"/>
    <n v="2"/>
    <b v="0"/>
    <x v="6"/>
    <n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37620400"/>
    <d v="2015-07-23T03:00:00"/>
    <m/>
    <n v="1465533672"/>
    <b v="0"/>
    <n v="10"/>
    <b v="0"/>
    <x v="6"/>
    <n v="2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37620400"/>
    <d v="2015-07-23T03:00:00"/>
    <m/>
    <n v="1473105054"/>
    <b v="0"/>
    <n v="60"/>
    <b v="0"/>
    <x v="6"/>
    <n v="4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37620400"/>
    <d v="2015-07-23T03:00:00"/>
    <m/>
    <n v="1466345681"/>
    <b v="0"/>
    <n v="5"/>
    <b v="0"/>
    <x v="6"/>
    <n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37620400"/>
    <d v="2015-07-23T03:00:00"/>
    <m/>
    <n v="1397709165"/>
    <b v="0"/>
    <n v="9"/>
    <b v="0"/>
    <x v="6"/>
    <n v="1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37620400"/>
    <d v="2015-07-23T03:00:00"/>
    <m/>
    <n v="1417455813"/>
    <b v="0"/>
    <n v="13"/>
    <b v="0"/>
    <x v="6"/>
    <n v="5"/>
  </r>
  <r>
    <n v="2872"/>
    <s v="Loud Arts"/>
    <s v="Local Theatre group in Loudoun County, Virginia. Looking for funds to start producing shows!"/>
    <n v="3000"/>
    <n v="0"/>
    <x v="2"/>
    <x v="0"/>
    <s v="USD"/>
    <n v="1437620400"/>
    <d v="2015-07-23T03:00:00"/>
    <m/>
    <n v="1429584438"/>
    <b v="0"/>
    <n v="0"/>
    <b v="0"/>
    <x v="6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37620400"/>
    <d v="2015-07-23T03:00:00"/>
    <m/>
    <n v="1419881831"/>
    <b v="0"/>
    <n v="8"/>
    <b v="0"/>
    <x v="6"/>
    <n v="38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37620400"/>
    <d v="2015-07-23T03:00:00"/>
    <m/>
    <n v="1482092186"/>
    <b v="0"/>
    <n v="3"/>
    <b v="0"/>
    <x v="6"/>
    <n v="5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37620400"/>
    <d v="2015-07-23T03:00:00"/>
    <m/>
    <n v="1459825493"/>
    <b v="0"/>
    <n v="3"/>
    <b v="0"/>
    <x v="6"/>
    <n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620400"/>
    <d v="2015-07-23T03:00:00"/>
    <m/>
    <n v="1434477079"/>
    <b v="0"/>
    <n v="0"/>
    <b v="0"/>
    <x v="6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37620400"/>
    <d v="2015-07-23T03:00:00"/>
    <m/>
    <n v="1477781724"/>
    <b v="0"/>
    <n v="6"/>
    <b v="0"/>
    <x v="6"/>
    <n v="1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7620400"/>
    <d v="2015-07-23T03:00:00"/>
    <m/>
    <n v="1430750795"/>
    <b v="0"/>
    <n v="4"/>
    <b v="0"/>
    <x v="6"/>
    <n v="2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37620400"/>
    <d v="2015-07-23T03:00:00"/>
    <m/>
    <n v="1450718661"/>
    <b v="0"/>
    <n v="1"/>
    <b v="0"/>
    <x v="6"/>
    <n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37620400"/>
    <d v="2015-07-23T03:00:00"/>
    <m/>
    <n v="1436305452"/>
    <b v="0"/>
    <n v="29"/>
    <b v="0"/>
    <x v="6"/>
    <n v="2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37620400"/>
    <d v="2015-07-23T03:00:00"/>
    <m/>
    <n v="1412432436"/>
    <b v="0"/>
    <n v="0"/>
    <b v="0"/>
    <x v="6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37620400"/>
    <d v="2015-07-23T03:00:00"/>
    <m/>
    <n v="1459520318"/>
    <b v="0"/>
    <n v="4"/>
    <b v="0"/>
    <x v="6"/>
    <n v="3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37620400"/>
    <d v="2015-07-23T03:00:00"/>
    <m/>
    <n v="1451684437"/>
    <b v="0"/>
    <n v="5"/>
    <b v="0"/>
    <x v="6"/>
    <n v="19"/>
  </r>
  <r>
    <n v="2884"/>
    <s v="The Lizard King, a play by Jay Jeff Jones"/>
    <s v="Come explore the dream world of Jim Morrison, rock singer, mystic, poet, shaman."/>
    <n v="45000"/>
    <n v="185"/>
    <x v="2"/>
    <x v="0"/>
    <s v="USD"/>
    <n v="1437620400"/>
    <d v="2015-07-23T03:00:00"/>
    <m/>
    <n v="1415208435"/>
    <b v="0"/>
    <n v="4"/>
    <b v="0"/>
    <x v="6"/>
    <n v="0"/>
  </r>
  <r>
    <n v="2885"/>
    <s v="The Wedding"/>
    <s v="An historic and proud work of Polish nationalistic literature performed on stage."/>
    <n v="400"/>
    <n v="130"/>
    <x v="2"/>
    <x v="0"/>
    <s v="USD"/>
    <n v="1437620400"/>
    <d v="2015-07-23T03:00:00"/>
    <m/>
    <n v="1423705801"/>
    <b v="0"/>
    <n v="5"/>
    <b v="0"/>
    <x v="6"/>
    <n v="3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37620400"/>
    <d v="2015-07-23T03:00:00"/>
    <m/>
    <n v="1442243484"/>
    <b v="0"/>
    <n v="1"/>
    <b v="0"/>
    <x v="6"/>
    <n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37620400"/>
    <d v="2015-07-23T03:00:00"/>
    <m/>
    <n v="1418379324"/>
    <b v="0"/>
    <n v="1"/>
    <b v="0"/>
    <x v="6"/>
    <n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37620400"/>
    <d v="2015-07-23T03:00:00"/>
    <m/>
    <n v="1412945440"/>
    <b v="0"/>
    <n v="0"/>
    <b v="0"/>
    <x v="6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37620400"/>
    <d v="2015-07-23T03:00:00"/>
    <m/>
    <n v="1406752985"/>
    <b v="0"/>
    <n v="14"/>
    <b v="0"/>
    <x v="6"/>
    <n v="3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37620400"/>
    <d v="2015-07-23T03:00:00"/>
    <m/>
    <n v="1405100992"/>
    <b v="0"/>
    <n v="3"/>
    <b v="0"/>
    <x v="6"/>
    <n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37620400"/>
    <d v="2015-07-23T03:00:00"/>
    <m/>
    <n v="1455570728"/>
    <b v="0"/>
    <n v="10"/>
    <b v="0"/>
    <x v="6"/>
    <n v="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37620400"/>
    <d v="2015-07-23T03:00:00"/>
    <m/>
    <n v="1408381704"/>
    <b v="0"/>
    <n v="17"/>
    <b v="0"/>
    <x v="6"/>
    <n v="9"/>
  </r>
  <r>
    <n v="2893"/>
    <s v="REDISCOVERING KIA THE PLAY"/>
    <s v="Fundraising for REDISCOVERING KIA THE PLAY"/>
    <n v="5000"/>
    <n v="25"/>
    <x v="2"/>
    <x v="0"/>
    <s v="USD"/>
    <n v="1437620400"/>
    <d v="2015-07-23T03:00:00"/>
    <m/>
    <n v="1415644395"/>
    <b v="0"/>
    <n v="2"/>
    <b v="0"/>
    <x v="6"/>
    <n v="1"/>
  </r>
  <r>
    <n v="2894"/>
    <s v="How Could You Do This To Me (The Stage Play)"/>
    <s v="This Is A Story About A Woman A Man And A Woman"/>
    <n v="50000"/>
    <n v="0"/>
    <x v="2"/>
    <x v="0"/>
    <s v="USD"/>
    <n v="1437620400"/>
    <d v="2015-07-23T03:00:00"/>
    <m/>
    <n v="1422920415"/>
    <b v="0"/>
    <n v="0"/>
    <b v="0"/>
    <x v="6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37620400"/>
    <d v="2015-07-23T03:00:00"/>
    <m/>
    <n v="1403356792"/>
    <b v="0"/>
    <n v="4"/>
    <b v="0"/>
    <x v="6"/>
    <n v="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37620400"/>
    <d v="2015-07-23T03:00:00"/>
    <m/>
    <n v="1480283321"/>
    <b v="0"/>
    <n v="12"/>
    <b v="0"/>
    <x v="6"/>
    <n v="2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37620400"/>
    <d v="2015-07-23T03:00:00"/>
    <m/>
    <n v="1441985458"/>
    <b v="0"/>
    <n v="3"/>
    <b v="0"/>
    <x v="6"/>
    <n v="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37620400"/>
    <d v="2015-07-23T03:00:00"/>
    <m/>
    <n v="1443715053"/>
    <b v="0"/>
    <n v="12"/>
    <b v="0"/>
    <x v="6"/>
    <n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37620400"/>
    <d v="2015-07-23T03:00:00"/>
    <m/>
    <n v="1464141158"/>
    <b v="0"/>
    <n v="0"/>
    <b v="0"/>
    <x v="6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37620400"/>
    <d v="2015-07-23T03:00:00"/>
    <m/>
    <n v="1404970632"/>
    <b v="0"/>
    <n v="7"/>
    <b v="0"/>
    <x v="6"/>
    <n v="6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37620400"/>
    <d v="2015-07-23T03:00:00"/>
    <m/>
    <n v="1418161339"/>
    <b v="0"/>
    <n v="2"/>
    <b v="0"/>
    <x v="6"/>
    <n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37620400"/>
    <d v="2015-07-23T03:00:00"/>
    <m/>
    <n v="1437820396"/>
    <b v="0"/>
    <n v="1"/>
    <b v="0"/>
    <x v="6"/>
    <n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37620400"/>
    <d v="2015-07-23T03:00:00"/>
    <m/>
    <n v="1436587218"/>
    <b v="0"/>
    <n v="4"/>
    <b v="0"/>
    <x v="6"/>
    <n v="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37620400"/>
    <d v="2015-07-23T03:00:00"/>
    <m/>
    <n v="1414538031"/>
    <b v="0"/>
    <n v="4"/>
    <b v="0"/>
    <x v="6"/>
    <n v="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37620400"/>
    <d v="2015-07-23T03:00:00"/>
    <m/>
    <n v="1472001713"/>
    <b v="0"/>
    <n v="17"/>
    <b v="0"/>
    <x v="6"/>
    <n v="1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7620400"/>
    <d v="2015-07-23T03:00:00"/>
    <m/>
    <n v="1436888066"/>
    <b v="0"/>
    <n v="7"/>
    <b v="0"/>
    <x v="6"/>
    <n v="9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37620400"/>
    <d v="2015-07-23T03:00:00"/>
    <m/>
    <n v="1458075837"/>
    <b v="0"/>
    <n v="2"/>
    <b v="0"/>
    <x v="6"/>
    <n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37620400"/>
    <d v="2015-07-23T03:00:00"/>
    <m/>
    <n v="1462815219"/>
    <b v="0"/>
    <n v="5"/>
    <b v="0"/>
    <x v="6"/>
    <n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37620400"/>
    <d v="2015-07-23T03:00:00"/>
    <m/>
    <n v="1413527001"/>
    <b v="0"/>
    <n v="1"/>
    <b v="0"/>
    <x v="6"/>
    <n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7620400"/>
    <d v="2015-07-23T03:00:00"/>
    <m/>
    <n v="1428955887"/>
    <b v="0"/>
    <n v="1"/>
    <b v="0"/>
    <x v="6"/>
    <n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7620400"/>
    <d v="2015-07-23T03:00:00"/>
    <m/>
    <n v="1431973626"/>
    <b v="0"/>
    <n v="14"/>
    <b v="0"/>
    <x v="6"/>
    <n v="37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37620400"/>
    <d v="2015-07-23T03:00:00"/>
    <m/>
    <n v="1450235374"/>
    <b v="0"/>
    <n v="26"/>
    <b v="0"/>
    <x v="6"/>
    <n v="1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37620400"/>
    <d v="2015-07-23T03:00:00"/>
    <m/>
    <n v="1404857339"/>
    <b v="0"/>
    <n v="2"/>
    <b v="0"/>
    <x v="6"/>
    <n v="0"/>
  </r>
  <r>
    <n v="2914"/>
    <s v="Hercules the Panto"/>
    <s v="Hercules must complete four challenges in order to meet the father he never knew"/>
    <n v="25000"/>
    <n v="1"/>
    <x v="2"/>
    <x v="1"/>
    <s v="GBP"/>
    <n v="1437620400"/>
    <d v="2015-07-23T03:00:00"/>
    <m/>
    <n v="1421185594"/>
    <b v="0"/>
    <n v="1"/>
    <b v="0"/>
    <x v="6"/>
    <n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37620400"/>
    <d v="2015-07-23T03:00:00"/>
    <m/>
    <n v="1455528790"/>
    <b v="0"/>
    <n v="3"/>
    <b v="0"/>
    <x v="6"/>
    <n v="6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37620400"/>
    <d v="2015-07-23T03:00:00"/>
    <m/>
    <n v="1398511589"/>
    <b v="0"/>
    <n v="7"/>
    <b v="0"/>
    <x v="6"/>
    <n v="8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37620400"/>
    <d v="2015-07-23T03:00:00"/>
    <m/>
    <n v="1440826647"/>
    <b v="0"/>
    <n v="9"/>
    <b v="0"/>
    <x v="6"/>
    <n v="2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37620400"/>
    <d v="2015-07-23T03:00:00"/>
    <m/>
    <n v="1443712007"/>
    <b v="0"/>
    <n v="20"/>
    <b v="0"/>
    <x v="6"/>
    <n v="2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37620400"/>
    <d v="2015-07-23T03:00:00"/>
    <m/>
    <n v="1404658329"/>
    <b v="0"/>
    <n v="6"/>
    <b v="0"/>
    <x v="6"/>
    <n v="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37620400"/>
    <d v="2015-07-23T03:00:00"/>
    <m/>
    <n v="1424718070"/>
    <b v="0"/>
    <n v="13"/>
    <b v="0"/>
    <x v="6"/>
    <n v="27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37620400"/>
    <d v="2015-07-23T03:00:00"/>
    <m/>
    <n v="1409087804"/>
    <b v="0"/>
    <n v="3"/>
    <b v="1"/>
    <x v="40"/>
    <n v="12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7620400"/>
    <d v="2015-07-23T03:00:00"/>
    <m/>
    <n v="1428094727"/>
    <b v="0"/>
    <n v="6"/>
    <b v="1"/>
    <x v="40"/>
    <n v="10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37620400"/>
    <d v="2015-07-23T03:00:00"/>
    <m/>
    <n v="1420774779"/>
    <b v="0"/>
    <n v="10"/>
    <b v="1"/>
    <x v="40"/>
    <n v="1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7620400"/>
    <d v="2015-07-23T03:00:00"/>
    <m/>
    <n v="1428585710"/>
    <b v="0"/>
    <n v="147"/>
    <b v="1"/>
    <x v="40"/>
    <n v="10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37620400"/>
    <d v="2015-07-23T03:00:00"/>
    <m/>
    <n v="1407852068"/>
    <b v="0"/>
    <n v="199"/>
    <b v="1"/>
    <x v="40"/>
    <n v="102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37620400"/>
    <d v="2015-07-23T03:00:00"/>
    <m/>
    <n v="1423506179"/>
    <b v="0"/>
    <n v="50"/>
    <b v="1"/>
    <x v="40"/>
    <n v="12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37620400"/>
    <d v="2015-07-23T03:00:00"/>
    <m/>
    <n v="1402934629"/>
    <b v="0"/>
    <n v="21"/>
    <b v="1"/>
    <x v="40"/>
    <n v="13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37620400"/>
    <d v="2015-07-23T03:00:00"/>
    <m/>
    <n v="1454543846"/>
    <b v="0"/>
    <n v="24"/>
    <b v="1"/>
    <x v="40"/>
    <n v="10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37620400"/>
    <d v="2015-07-23T03:00:00"/>
    <m/>
    <n v="1398432758"/>
    <b v="0"/>
    <n v="32"/>
    <b v="1"/>
    <x v="40"/>
    <n v="10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7620400"/>
    <d v="2015-07-23T03:00:00"/>
    <m/>
    <n v="1428415264"/>
    <b v="0"/>
    <n v="62"/>
    <b v="1"/>
    <x v="40"/>
    <n v="1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37620400"/>
    <d v="2015-07-23T03:00:00"/>
    <m/>
    <n v="1408604363"/>
    <b v="0"/>
    <n v="9"/>
    <b v="1"/>
    <x v="40"/>
    <n v="10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37620400"/>
    <d v="2015-07-23T03:00:00"/>
    <m/>
    <n v="1421812637"/>
    <b v="0"/>
    <n v="38"/>
    <b v="1"/>
    <x v="40"/>
    <n v="10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37620400"/>
    <d v="2015-07-23T03:00:00"/>
    <m/>
    <n v="1462489053"/>
    <b v="0"/>
    <n v="54"/>
    <b v="1"/>
    <x v="40"/>
    <n v="10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37620400"/>
    <d v="2015-07-23T03:00:00"/>
    <m/>
    <n v="1400253364"/>
    <b v="0"/>
    <n v="37"/>
    <b v="1"/>
    <x v="40"/>
    <n v="10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37620400"/>
    <d v="2015-07-23T03:00:00"/>
    <m/>
    <n v="1467468008"/>
    <b v="0"/>
    <n v="39"/>
    <b v="1"/>
    <x v="40"/>
    <n v="10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37620400"/>
    <d v="2015-07-23T03:00:00"/>
    <m/>
    <n v="1412091423"/>
    <b v="0"/>
    <n v="34"/>
    <b v="1"/>
    <x v="40"/>
    <n v="128"/>
  </r>
  <r>
    <n v="2937"/>
    <s v="UCAS"/>
    <s v="UCAS is a new British musical premiering at the Edinburgh Fringe Festival 2014."/>
    <n v="1500"/>
    <n v="2000"/>
    <x v="0"/>
    <x v="1"/>
    <s v="GBP"/>
    <n v="1437620400"/>
    <d v="2015-07-23T03:00:00"/>
    <m/>
    <n v="1402657113"/>
    <b v="0"/>
    <n v="55"/>
    <b v="1"/>
    <x v="40"/>
    <n v="1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37620400"/>
    <d v="2015-07-23T03:00:00"/>
    <m/>
    <n v="1420044814"/>
    <b v="0"/>
    <n v="32"/>
    <b v="1"/>
    <x v="40"/>
    <n v="10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37620400"/>
    <d v="2015-07-23T03:00:00"/>
    <m/>
    <n v="1406316312"/>
    <b v="0"/>
    <n v="25"/>
    <b v="1"/>
    <x v="40"/>
    <n v="10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37620400"/>
    <d v="2015-07-23T03:00:00"/>
    <m/>
    <n v="1418150018"/>
    <b v="0"/>
    <n v="33"/>
    <b v="1"/>
    <x v="40"/>
    <n v="107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37620400"/>
    <d v="2015-07-23T03:00:00"/>
    <m/>
    <n v="1422658955"/>
    <b v="0"/>
    <n v="1"/>
    <b v="0"/>
    <x v="38"/>
    <n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37620400"/>
    <d v="2015-07-23T03:00:00"/>
    <m/>
    <n v="1448565459"/>
    <b v="0"/>
    <n v="202"/>
    <b v="0"/>
    <x v="38"/>
    <n v="2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37620400"/>
    <d v="2015-07-23T03:00:00"/>
    <m/>
    <n v="1426302380"/>
    <b v="0"/>
    <n v="0"/>
    <b v="0"/>
    <x v="38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7620400"/>
    <d v="2015-07-23T03:00:00"/>
    <m/>
    <n v="1431122198"/>
    <b v="0"/>
    <n v="1"/>
    <b v="0"/>
    <x v="38"/>
    <n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7620400"/>
    <d v="2015-07-23T03:00:00"/>
    <m/>
    <n v="1429845660"/>
    <b v="0"/>
    <n v="0"/>
    <b v="0"/>
    <x v="38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37620400"/>
    <d v="2015-07-23T03:00:00"/>
    <m/>
    <n v="1468673092"/>
    <b v="0"/>
    <n v="2"/>
    <b v="0"/>
    <x v="38"/>
    <n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37620400"/>
    <d v="2015-07-23T03:00:00"/>
    <m/>
    <n v="1475760567"/>
    <b v="0"/>
    <n v="13"/>
    <b v="0"/>
    <x v="38"/>
    <n v="4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7620400"/>
    <d v="2015-07-23T03:00:00"/>
    <m/>
    <n v="1428075293"/>
    <b v="0"/>
    <n v="9"/>
    <b v="0"/>
    <x v="38"/>
    <n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37620400"/>
    <d v="2015-07-23T03:00:00"/>
    <m/>
    <n v="1445370317"/>
    <b v="0"/>
    <n v="2"/>
    <b v="0"/>
    <x v="38"/>
    <n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37620400"/>
    <d v="2015-07-23T03:00:00"/>
    <m/>
    <n v="1450946752"/>
    <b v="0"/>
    <n v="0"/>
    <b v="0"/>
    <x v="38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37620400"/>
    <d v="2015-07-23T03:00:00"/>
    <m/>
    <n v="1408648573"/>
    <b v="0"/>
    <n v="58"/>
    <b v="0"/>
    <x v="38"/>
    <n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37620400"/>
    <d v="2015-07-23T03:00:00"/>
    <m/>
    <n v="1473957239"/>
    <b v="0"/>
    <n v="8"/>
    <b v="0"/>
    <x v="38"/>
    <n v="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37620400"/>
    <d v="2015-07-23T03:00:00"/>
    <m/>
    <n v="1441738821"/>
    <b v="0"/>
    <n v="3"/>
    <b v="0"/>
    <x v="38"/>
    <n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37620400"/>
    <d v="2015-07-23T03:00:00"/>
    <m/>
    <n v="1487944803"/>
    <b v="0"/>
    <n v="0"/>
    <b v="0"/>
    <x v="38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7620400"/>
    <d v="2015-07-23T03:00:00"/>
    <m/>
    <n v="1431884849"/>
    <b v="0"/>
    <n v="11"/>
    <b v="0"/>
    <x v="38"/>
    <n v="6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37620400"/>
    <d v="2015-07-23T03:00:00"/>
    <m/>
    <n v="1459810850"/>
    <b v="0"/>
    <n v="20"/>
    <b v="0"/>
    <x v="38"/>
    <n v="17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37620400"/>
    <d v="2015-07-23T03:00:00"/>
    <m/>
    <n v="1422317772"/>
    <b v="0"/>
    <n v="3"/>
    <b v="0"/>
    <x v="38"/>
    <n v="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37620400"/>
    <d v="2015-07-23T03:00:00"/>
    <m/>
    <n v="1457548917"/>
    <b v="0"/>
    <n v="0"/>
    <b v="0"/>
    <x v="38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37620400"/>
    <d v="2015-07-23T03:00:00"/>
    <m/>
    <n v="1462666325"/>
    <b v="0"/>
    <n v="0"/>
    <b v="0"/>
    <x v="38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37620400"/>
    <d v="2015-07-23T03:00:00"/>
    <m/>
    <n v="1407867023"/>
    <b v="0"/>
    <n v="0"/>
    <b v="0"/>
    <x v="38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37620400"/>
    <d v="2015-07-23T03:00:00"/>
    <m/>
    <n v="1424927159"/>
    <b v="0"/>
    <n v="108"/>
    <b v="1"/>
    <x v="6"/>
    <n v="11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37620400"/>
    <d v="2015-07-23T03:00:00"/>
    <m/>
    <n v="1422769906"/>
    <b v="0"/>
    <n v="20"/>
    <b v="1"/>
    <x v="6"/>
    <n v="12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7620400"/>
    <d v="2015-07-23T03:00:00"/>
    <m/>
    <n v="1433243824"/>
    <b v="0"/>
    <n v="98"/>
    <b v="1"/>
    <x v="6"/>
    <n v="10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37620400"/>
    <d v="2015-07-23T03:00:00"/>
    <m/>
    <n v="1404769819"/>
    <b v="0"/>
    <n v="196"/>
    <b v="1"/>
    <x v="6"/>
    <n v="10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7620400"/>
    <d v="2015-07-23T03:00:00"/>
    <m/>
    <n v="1433698233"/>
    <b v="0"/>
    <n v="39"/>
    <b v="1"/>
    <x v="6"/>
    <n v="109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37620400"/>
    <d v="2015-07-23T03:00:00"/>
    <m/>
    <n v="1439833412"/>
    <b v="0"/>
    <n v="128"/>
    <b v="1"/>
    <x v="6"/>
    <n v="11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37620400"/>
    <d v="2015-07-23T03:00:00"/>
    <m/>
    <n v="1423284292"/>
    <b v="0"/>
    <n v="71"/>
    <b v="1"/>
    <x v="6"/>
    <n v="114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37620400"/>
    <d v="2015-07-23T03:00:00"/>
    <m/>
    <n v="1470227660"/>
    <b v="0"/>
    <n v="47"/>
    <b v="1"/>
    <x v="6"/>
    <n v="10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7620400"/>
    <d v="2015-07-23T03:00:00"/>
    <m/>
    <n v="1428087153"/>
    <b v="0"/>
    <n v="17"/>
    <b v="1"/>
    <x v="6"/>
    <n v="16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37620400"/>
    <d v="2015-07-23T03:00:00"/>
    <m/>
    <n v="1403107451"/>
    <b v="0"/>
    <n v="91"/>
    <b v="1"/>
    <x v="6"/>
    <n v="1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37620400"/>
    <d v="2015-07-23T03:00:00"/>
    <m/>
    <n v="1406908078"/>
    <b v="0"/>
    <n v="43"/>
    <b v="1"/>
    <x v="6"/>
    <n v="100"/>
  </r>
  <r>
    <n v="2972"/>
    <s v="A Bad Plan"/>
    <s v="A group of artists. A mythical art piece. A harrowing quest. And some margaritas."/>
    <n v="2000"/>
    <n v="2107"/>
    <x v="0"/>
    <x v="0"/>
    <s v="USD"/>
    <n v="1437620400"/>
    <d v="2015-07-23T03:00:00"/>
    <m/>
    <n v="1479609520"/>
    <b v="0"/>
    <n v="17"/>
    <b v="1"/>
    <x v="6"/>
    <n v="10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37620400"/>
    <d v="2015-07-23T03:00:00"/>
    <m/>
    <n v="1449171508"/>
    <b v="0"/>
    <n v="33"/>
    <b v="1"/>
    <x v="6"/>
    <n v="17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37620400"/>
    <d v="2015-07-23T03:00:00"/>
    <m/>
    <n v="1409275671"/>
    <b v="0"/>
    <n v="87"/>
    <b v="1"/>
    <x v="6"/>
    <n v="10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37620400"/>
    <d v="2015-07-23T03:00:00"/>
    <m/>
    <n v="1414599886"/>
    <b v="0"/>
    <n v="113"/>
    <b v="1"/>
    <x v="6"/>
    <n v="100"/>
  </r>
  <r>
    <n v="2976"/>
    <s v="Pizza Delique"/>
    <s v="A play that addresses an important social issue, brought to light by members of the UoM Drama Society."/>
    <n v="70"/>
    <n v="120"/>
    <x v="0"/>
    <x v="1"/>
    <s v="GBP"/>
    <n v="1437620400"/>
    <d v="2015-07-23T03:00:00"/>
    <m/>
    <n v="1456421530"/>
    <b v="0"/>
    <n v="14"/>
    <b v="1"/>
    <x v="6"/>
    <n v="17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37620400"/>
    <d v="2015-07-23T03:00:00"/>
    <m/>
    <n v="1421960934"/>
    <b v="0"/>
    <n v="30"/>
    <b v="1"/>
    <x v="6"/>
    <n v="11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37620400"/>
    <d v="2015-07-23T03:00:00"/>
    <m/>
    <n v="1412954547"/>
    <b v="0"/>
    <n v="16"/>
    <b v="1"/>
    <x v="6"/>
    <n v="12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37620400"/>
    <d v="2015-07-23T03:00:00"/>
    <m/>
    <n v="1419104823"/>
    <b v="0"/>
    <n v="46"/>
    <b v="1"/>
    <x v="6"/>
    <n v="10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37620400"/>
    <d v="2015-07-23T03:00:00"/>
    <m/>
    <n v="1438639130"/>
    <b v="0"/>
    <n v="24"/>
    <b v="1"/>
    <x v="6"/>
    <n v="10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37620400"/>
    <d v="2015-07-23T03:00:00"/>
    <m/>
    <n v="1439126756"/>
    <b v="1"/>
    <n v="97"/>
    <b v="1"/>
    <x v="38"/>
    <n v="129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37620400"/>
    <d v="2015-07-23T03:00:00"/>
    <m/>
    <n v="1452616143"/>
    <b v="1"/>
    <n v="59"/>
    <b v="1"/>
    <x v="38"/>
    <n v="10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37620400"/>
    <d v="2015-07-23T03:00:00"/>
    <m/>
    <n v="1410534636"/>
    <b v="1"/>
    <n v="1095"/>
    <b v="1"/>
    <x v="38"/>
    <n v="14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37620400"/>
    <d v="2015-07-23T03:00:00"/>
    <m/>
    <n v="1469428881"/>
    <b v="1"/>
    <n v="218"/>
    <b v="1"/>
    <x v="38"/>
    <n v="10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37620400"/>
    <d v="2015-07-23T03:00:00"/>
    <m/>
    <n v="1476228128"/>
    <b v="0"/>
    <n v="111"/>
    <b v="1"/>
    <x v="38"/>
    <n v="12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37620400"/>
    <d v="2015-07-23T03:00:00"/>
    <m/>
    <n v="1456920006"/>
    <b v="0"/>
    <n v="56"/>
    <b v="1"/>
    <x v="38"/>
    <n v="1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37620400"/>
    <d v="2015-07-23T03:00:00"/>
    <m/>
    <n v="1473837751"/>
    <b v="0"/>
    <n v="265"/>
    <b v="1"/>
    <x v="38"/>
    <n v="11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37620400"/>
    <d v="2015-07-23T03:00:00"/>
    <m/>
    <n v="1463820081"/>
    <b v="0"/>
    <n v="28"/>
    <b v="1"/>
    <x v="38"/>
    <n v="100"/>
  </r>
  <r>
    <n v="2989"/>
    <s v="Let's Light Up The Gem!"/>
    <s v="Bring the movies back to Bethel, Maine."/>
    <n v="20000"/>
    <n v="35307"/>
    <x v="0"/>
    <x v="0"/>
    <s v="USD"/>
    <n v="1437620400"/>
    <d v="2015-07-23T03:00:00"/>
    <m/>
    <n v="1448756962"/>
    <b v="0"/>
    <n v="364"/>
    <b v="1"/>
    <x v="38"/>
    <n v="17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37620400"/>
    <d v="2015-07-23T03:00:00"/>
    <m/>
    <n v="1449150420"/>
    <b v="0"/>
    <n v="27"/>
    <b v="1"/>
    <x v="38"/>
    <n v="1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37620400"/>
    <d v="2015-07-23T03:00:00"/>
    <m/>
    <n v="1483646730"/>
    <b v="0"/>
    <n v="93"/>
    <b v="1"/>
    <x v="38"/>
    <n v="103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37620400"/>
    <d v="2015-07-23T03:00:00"/>
    <m/>
    <n v="1473445510"/>
    <b v="0"/>
    <n v="64"/>
    <b v="1"/>
    <x v="38"/>
    <n v="105"/>
  </r>
  <r>
    <n v="2993"/>
    <s v="TRUE WEST: Think, Dog! Productions"/>
    <s v="Help us build the Kitchen from Hell!"/>
    <n v="1000"/>
    <n v="1003"/>
    <x v="0"/>
    <x v="0"/>
    <s v="USD"/>
    <n v="1437620400"/>
    <d v="2015-07-23T03:00:00"/>
    <m/>
    <n v="1453406867"/>
    <b v="0"/>
    <n v="22"/>
    <b v="1"/>
    <x v="38"/>
    <n v="1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37620400"/>
    <d v="2015-07-23T03:00:00"/>
    <m/>
    <n v="1409743772"/>
    <b v="0"/>
    <n v="59"/>
    <b v="1"/>
    <x v="38"/>
    <n v="45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37620400"/>
    <d v="2015-07-23T03:00:00"/>
    <m/>
    <n v="1482249471"/>
    <b v="0"/>
    <n v="249"/>
    <b v="1"/>
    <x v="38"/>
    <n v="10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7620400"/>
    <d v="2015-07-23T03:00:00"/>
    <m/>
    <n v="1427493240"/>
    <b v="0"/>
    <n v="392"/>
    <b v="1"/>
    <x v="38"/>
    <n v="17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37620400"/>
    <d v="2015-07-23T03:00:00"/>
    <m/>
    <n v="1486661793"/>
    <b v="0"/>
    <n v="115"/>
    <b v="1"/>
    <x v="38"/>
    <n v="10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37620400"/>
    <d v="2015-07-23T03:00:00"/>
    <m/>
    <n v="1400474329"/>
    <b v="0"/>
    <n v="433"/>
    <b v="1"/>
    <x v="38"/>
    <n v="10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37620400"/>
    <d v="2015-07-23T03:00:00"/>
    <m/>
    <n v="1487094360"/>
    <b v="0"/>
    <n v="20"/>
    <b v="1"/>
    <x v="38"/>
    <n v="11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37620400"/>
    <d v="2015-07-23T03:00:00"/>
    <m/>
    <n v="1484682670"/>
    <b v="0"/>
    <n v="8"/>
    <b v="1"/>
    <x v="38"/>
    <n v="1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37620400"/>
    <d v="2015-07-23T03:00:00"/>
    <m/>
    <n v="1465853382"/>
    <b v="0"/>
    <n v="175"/>
    <b v="1"/>
    <x v="38"/>
    <n v="31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437620400"/>
    <d v="2015-07-23T03:00:00"/>
    <m/>
    <n v="1353960252"/>
    <b v="0"/>
    <n v="104"/>
    <b v="1"/>
    <x v="38"/>
    <n v="10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37620400"/>
    <d v="2015-07-23T03:00:00"/>
    <m/>
    <n v="1454098976"/>
    <b v="0"/>
    <n v="17"/>
    <b v="1"/>
    <x v="38"/>
    <n v="10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37620400"/>
    <d v="2015-07-23T03:00:00"/>
    <m/>
    <n v="1413493724"/>
    <b v="0"/>
    <n v="277"/>
    <b v="1"/>
    <x v="38"/>
    <n v="11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37620400"/>
    <d v="2015-07-23T03:00:00"/>
    <m/>
    <n v="1410019905"/>
    <b v="0"/>
    <n v="118"/>
    <b v="1"/>
    <x v="38"/>
    <n v="12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37620400"/>
    <d v="2015-07-23T03:00:00"/>
    <m/>
    <n v="1415988591"/>
    <b v="0"/>
    <n v="97"/>
    <b v="1"/>
    <x v="38"/>
    <n v="108"/>
  </r>
  <r>
    <n v="3007"/>
    <s v="Bethlem"/>
    <s v="Consuite for 2015 CoreCon.  An adventure into insanity."/>
    <n v="600"/>
    <n v="1080"/>
    <x v="0"/>
    <x v="0"/>
    <s v="USD"/>
    <n v="1437620400"/>
    <d v="2015-07-23T03:00:00"/>
    <m/>
    <n v="1428124283"/>
    <b v="0"/>
    <n v="20"/>
    <b v="1"/>
    <x v="38"/>
    <n v="18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37620400"/>
    <d v="2015-07-23T03:00:00"/>
    <m/>
    <n v="1450760719"/>
    <b v="0"/>
    <n v="26"/>
    <b v="1"/>
    <x v="38"/>
    <n v="10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37620400"/>
    <d v="2015-07-23T03:00:00"/>
    <m/>
    <n v="1414417240"/>
    <b v="0"/>
    <n v="128"/>
    <b v="1"/>
    <x v="38"/>
    <n v="12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37620400"/>
    <d v="2015-07-23T03:00:00"/>
    <m/>
    <n v="1419364719"/>
    <b v="0"/>
    <n v="15"/>
    <b v="1"/>
    <x v="3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37620400"/>
    <d v="2015-07-23T03:00:00"/>
    <m/>
    <n v="1448536516"/>
    <b v="0"/>
    <n v="25"/>
    <b v="1"/>
    <x v="38"/>
    <n v="12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37620400"/>
    <d v="2015-07-23T03:00:00"/>
    <m/>
    <n v="1421772730"/>
    <b v="0"/>
    <n v="55"/>
    <b v="1"/>
    <x v="38"/>
    <n v="1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7620400"/>
    <d v="2015-07-23T03:00:00"/>
    <m/>
    <n v="1432325049"/>
    <b v="0"/>
    <n v="107"/>
    <b v="1"/>
    <x v="38"/>
    <n v="15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37620400"/>
    <d v="2015-07-23T03:00:00"/>
    <m/>
    <n v="1412737080"/>
    <b v="0"/>
    <n v="557"/>
    <b v="1"/>
    <x v="38"/>
    <n v="11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37620400"/>
    <d v="2015-07-23T03:00:00"/>
    <m/>
    <n v="1401125238"/>
    <b v="0"/>
    <n v="40"/>
    <b v="1"/>
    <x v="38"/>
    <n v="10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37620400"/>
    <d v="2015-07-23T03:00:00"/>
    <m/>
    <n v="1400504952"/>
    <b v="0"/>
    <n v="36"/>
    <b v="1"/>
    <x v="38"/>
    <n v="10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37620400"/>
    <d v="2015-07-23T03:00:00"/>
    <m/>
    <n v="1405974243"/>
    <b v="0"/>
    <n v="159"/>
    <b v="1"/>
    <x v="38"/>
    <n v="106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620400"/>
    <d v="2015-07-23T03:00:00"/>
    <m/>
    <n v="1433747376"/>
    <b v="0"/>
    <n v="41"/>
    <b v="1"/>
    <x v="38"/>
    <n v="10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37620400"/>
    <d v="2015-07-23T03:00:00"/>
    <m/>
    <n v="1398801620"/>
    <b v="0"/>
    <n v="226"/>
    <b v="1"/>
    <x v="38"/>
    <n v="12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7620400"/>
    <d v="2015-07-23T03:00:00"/>
    <m/>
    <n v="1434399533"/>
    <b v="0"/>
    <n v="30"/>
    <b v="1"/>
    <x v="38"/>
    <n v="10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37620400"/>
    <d v="2015-07-23T03:00:00"/>
    <m/>
    <n v="1476715869"/>
    <b v="0"/>
    <n v="103"/>
    <b v="1"/>
    <x v="38"/>
    <n v="1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37620400"/>
    <d v="2015-07-23T03:00:00"/>
    <m/>
    <n v="1468450409"/>
    <b v="0"/>
    <n v="62"/>
    <b v="1"/>
    <x v="38"/>
    <n v="10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7620400"/>
    <d v="2015-07-23T03:00:00"/>
    <m/>
    <n v="1430151186"/>
    <b v="0"/>
    <n v="6"/>
    <b v="1"/>
    <x v="38"/>
    <n v="1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437620400"/>
    <d v="2015-07-23T03:00:00"/>
    <m/>
    <n v="1346975475"/>
    <b v="0"/>
    <n v="182"/>
    <b v="1"/>
    <x v="38"/>
    <n v="24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37620400"/>
    <d v="2015-07-23T03:00:00"/>
    <m/>
    <n v="1399032813"/>
    <b v="0"/>
    <n v="145"/>
    <b v="1"/>
    <x v="38"/>
    <n v="30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37620400"/>
    <d v="2015-07-23T03:00:00"/>
    <m/>
    <n v="1487329292"/>
    <b v="0"/>
    <n v="25"/>
    <b v="1"/>
    <x v="38"/>
    <n v="14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37620400"/>
    <d v="2015-07-23T03:00:00"/>
    <m/>
    <n v="1424278451"/>
    <b v="0"/>
    <n v="320"/>
    <b v="1"/>
    <x v="38"/>
    <n v="131"/>
  </r>
  <r>
    <n v="3028"/>
    <s v="A Home for Vegas Theatre Hub"/>
    <s v="We have a space! Help us fill it with a stage, chairs, gear and audiences' laughter!"/>
    <n v="5000"/>
    <n v="8401"/>
    <x v="0"/>
    <x v="0"/>
    <s v="USD"/>
    <n v="1437620400"/>
    <d v="2015-07-23T03:00:00"/>
    <m/>
    <n v="1468650025"/>
    <b v="0"/>
    <n v="99"/>
    <b v="1"/>
    <x v="38"/>
    <n v="16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37620400"/>
    <d v="2015-07-23T03:00:00"/>
    <m/>
    <n v="1413824447"/>
    <b v="0"/>
    <n v="348"/>
    <b v="1"/>
    <x v="38"/>
    <n v="11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37620400"/>
    <d v="2015-07-23T03:00:00"/>
    <m/>
    <n v="1439834171"/>
    <b v="0"/>
    <n v="41"/>
    <b v="1"/>
    <x v="38"/>
    <n v="10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37620400"/>
    <d v="2015-07-23T03:00:00"/>
    <m/>
    <n v="1471295447"/>
    <b v="0"/>
    <n v="29"/>
    <b v="1"/>
    <x v="38"/>
    <n v="10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37620400"/>
    <d v="2015-07-23T03:00:00"/>
    <m/>
    <n v="1439341459"/>
    <b v="0"/>
    <n v="25"/>
    <b v="1"/>
    <x v="38"/>
    <n v="12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37620400"/>
    <d v="2015-07-23T03:00:00"/>
    <m/>
    <n v="1468895925"/>
    <b v="0"/>
    <n v="23"/>
    <b v="1"/>
    <x v="38"/>
    <n v="14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37620400"/>
    <d v="2015-07-23T03:00:00"/>
    <m/>
    <n v="1475326255"/>
    <b v="0"/>
    <n v="1260"/>
    <b v="1"/>
    <x v="38"/>
    <n v="113"/>
  </r>
  <r>
    <n v="3035"/>
    <s v="The Coalition Theater"/>
    <s v="Help create a permanent home for live comedy shows and classes in Downtown RVA."/>
    <n v="25000"/>
    <n v="27196.71"/>
    <x v="0"/>
    <x v="0"/>
    <s v="USD"/>
    <n v="1437620400"/>
    <d v="2015-07-23T03:00:00"/>
    <m/>
    <n v="1365082009"/>
    <b v="0"/>
    <n v="307"/>
    <b v="1"/>
    <x v="38"/>
    <n v="10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437620400"/>
    <d v="2015-07-23T03:00:00"/>
    <m/>
    <n v="1373568644"/>
    <b v="0"/>
    <n v="329"/>
    <b v="1"/>
    <x v="38"/>
    <n v="12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437620400"/>
    <d v="2015-07-23T03:00:00"/>
    <m/>
    <n v="1279574773"/>
    <b v="0"/>
    <n v="32"/>
    <b v="1"/>
    <x v="38"/>
    <n v="2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37620400"/>
    <d v="2015-07-23T03:00:00"/>
    <m/>
    <n v="1451887397"/>
    <b v="0"/>
    <n v="27"/>
    <b v="1"/>
    <x v="38"/>
    <n v="10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437620400"/>
    <d v="2015-07-23T03:00:00"/>
    <m/>
    <n v="1386011038"/>
    <b v="0"/>
    <n v="236"/>
    <b v="1"/>
    <x v="38"/>
    <n v="10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7620400"/>
    <d v="2015-07-23T03:00:00"/>
    <m/>
    <n v="1434999621"/>
    <b v="0"/>
    <n v="42"/>
    <b v="1"/>
    <x v="38"/>
    <n v="108"/>
  </r>
  <r>
    <n v="3041"/>
    <s v="Lend a Hand in Our Home"/>
    <s v="Privet! Hello! Bon Jour! We are the Arlekin Players Theatre and we need a home."/>
    <n v="8300"/>
    <n v="9170"/>
    <x v="0"/>
    <x v="0"/>
    <s v="USD"/>
    <n v="1437620400"/>
    <d v="2015-07-23T03:00:00"/>
    <m/>
    <n v="1450731048"/>
    <b v="0"/>
    <n v="95"/>
    <b v="1"/>
    <x v="38"/>
    <n v="11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37620400"/>
    <d v="2015-07-23T03:00:00"/>
    <m/>
    <n v="1441557047"/>
    <b v="0"/>
    <n v="37"/>
    <b v="1"/>
    <x v="38"/>
    <n v="12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37620400"/>
    <d v="2015-07-23T03:00:00"/>
    <m/>
    <n v="1426815699"/>
    <b v="0"/>
    <n v="128"/>
    <b v="1"/>
    <x v="38"/>
    <n v="11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37620400"/>
    <d v="2015-07-23T03:00:00"/>
    <m/>
    <n v="1453137998"/>
    <b v="0"/>
    <n v="156"/>
    <b v="1"/>
    <x v="38"/>
    <n v="10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37620400"/>
    <d v="2015-07-23T03:00:00"/>
    <m/>
    <n v="1406087055"/>
    <b v="0"/>
    <n v="64"/>
    <b v="1"/>
    <x v="38"/>
    <n v="13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37620400"/>
    <d v="2015-07-23T03:00:00"/>
    <m/>
    <n v="1407784586"/>
    <b v="0"/>
    <n v="58"/>
    <b v="1"/>
    <x v="38"/>
    <n v="19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37620400"/>
    <d v="2015-07-23T03:00:00"/>
    <m/>
    <n v="1457999054"/>
    <b v="0"/>
    <n v="20"/>
    <b v="1"/>
    <x v="38"/>
    <n v="149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37620400"/>
    <d v="2015-07-23T03:00:00"/>
    <m/>
    <n v="1417556262"/>
    <b v="0"/>
    <n v="47"/>
    <b v="1"/>
    <x v="38"/>
    <n v="16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7620400"/>
    <d v="2015-07-23T03:00:00"/>
    <m/>
    <n v="1431649255"/>
    <b v="0"/>
    <n v="54"/>
    <b v="1"/>
    <x v="38"/>
    <n v="107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37620400"/>
    <d v="2015-07-23T03:00:00"/>
    <m/>
    <n v="1459828960"/>
    <b v="0"/>
    <n v="9"/>
    <b v="1"/>
    <x v="38"/>
    <n v="10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37620400"/>
    <d v="2015-07-23T03:00:00"/>
    <m/>
    <n v="1483955945"/>
    <b v="1"/>
    <n v="35"/>
    <b v="0"/>
    <x v="38"/>
    <n v="24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7620400"/>
    <d v="2015-07-23T03:00:00"/>
    <m/>
    <n v="1430237094"/>
    <b v="0"/>
    <n v="2"/>
    <b v="0"/>
    <x v="38"/>
    <n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37620400"/>
    <d v="2015-07-23T03:00:00"/>
    <m/>
    <n v="1407781013"/>
    <b v="0"/>
    <n v="3"/>
    <b v="0"/>
    <x v="38"/>
    <n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37620400"/>
    <d v="2015-07-23T03:00:00"/>
    <m/>
    <n v="1422043154"/>
    <b v="0"/>
    <n v="0"/>
    <b v="0"/>
    <x v="38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37620400"/>
    <d v="2015-07-23T03:00:00"/>
    <m/>
    <n v="1415660390"/>
    <b v="0"/>
    <n v="1"/>
    <b v="0"/>
    <x v="38"/>
    <n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37620400"/>
    <d v="2015-07-23T03:00:00"/>
    <m/>
    <n v="1406819784"/>
    <b v="0"/>
    <n v="0"/>
    <b v="0"/>
    <x v="38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37620400"/>
    <d v="2015-07-23T03:00:00"/>
    <m/>
    <n v="1457105811"/>
    <b v="0"/>
    <n v="0"/>
    <b v="0"/>
    <x v="38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37620400"/>
    <d v="2015-07-23T03:00:00"/>
    <m/>
    <n v="1459414740"/>
    <b v="0"/>
    <n v="3"/>
    <b v="0"/>
    <x v="38"/>
    <n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37620400"/>
    <d v="2015-07-23T03:00:00"/>
    <m/>
    <n v="1404944846"/>
    <b v="0"/>
    <n v="11"/>
    <b v="0"/>
    <x v="38"/>
    <n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37620400"/>
    <d v="2015-07-23T03:00:00"/>
    <m/>
    <n v="1440830134"/>
    <b v="0"/>
    <n v="6"/>
    <b v="0"/>
    <x v="38"/>
    <n v="0"/>
  </r>
  <r>
    <n v="3061"/>
    <s v="Help Save Parkway Cinemas!"/>
    <s v="Save a historic Local theater."/>
    <n v="1000000"/>
    <n v="0"/>
    <x v="2"/>
    <x v="0"/>
    <s v="USD"/>
    <n v="1437620400"/>
    <d v="2015-07-23T03:00:00"/>
    <m/>
    <n v="1405363748"/>
    <b v="0"/>
    <n v="0"/>
    <b v="0"/>
    <x v="38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37620400"/>
    <d v="2015-07-23T03:00:00"/>
    <m/>
    <n v="1441111892"/>
    <b v="0"/>
    <n v="67"/>
    <b v="0"/>
    <x v="38"/>
    <n v="67"/>
  </r>
  <r>
    <n v="3063"/>
    <s v="Spec Haus"/>
    <s v="Members of the local Miami music scene are putting together a venue/creative space in Kendall!"/>
    <n v="3000"/>
    <n v="587"/>
    <x v="2"/>
    <x v="0"/>
    <s v="USD"/>
    <n v="1437620400"/>
    <d v="2015-07-23T03:00:00"/>
    <m/>
    <n v="1474150138"/>
    <b v="0"/>
    <n v="23"/>
    <b v="0"/>
    <x v="38"/>
    <n v="20"/>
  </r>
  <r>
    <n v="3064"/>
    <s v="Kickstart the Crossroads Community"/>
    <s v="An epicenter for connection, creation and expression of the community."/>
    <n v="75000"/>
    <n v="8471"/>
    <x v="2"/>
    <x v="0"/>
    <s v="USD"/>
    <n v="1437620400"/>
    <d v="2015-07-23T03:00:00"/>
    <m/>
    <n v="1445483246"/>
    <b v="0"/>
    <n v="72"/>
    <b v="0"/>
    <x v="38"/>
    <n v="1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37620400"/>
    <d v="2015-07-23T03:00:00"/>
    <m/>
    <n v="1404523172"/>
    <b v="0"/>
    <n v="2"/>
    <b v="0"/>
    <x v="38"/>
    <n v="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37620400"/>
    <d v="2015-07-23T03:00:00"/>
    <m/>
    <n v="1465536537"/>
    <b v="0"/>
    <n v="15"/>
    <b v="0"/>
    <x v="38"/>
    <n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37620400"/>
    <d v="2015-07-23T03:00:00"/>
    <m/>
    <n v="1439245879"/>
    <b v="0"/>
    <n v="1"/>
    <b v="0"/>
    <x v="38"/>
    <n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37620400"/>
    <d v="2015-07-23T03:00:00"/>
    <m/>
    <n v="1442421352"/>
    <b v="0"/>
    <n v="2"/>
    <b v="0"/>
    <x v="38"/>
    <n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37620400"/>
    <d v="2015-07-23T03:00:00"/>
    <m/>
    <n v="1415995234"/>
    <b v="0"/>
    <n v="7"/>
    <b v="0"/>
    <x v="38"/>
    <n v="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37620400"/>
    <d v="2015-07-23T03:00:00"/>
    <m/>
    <n v="1479317769"/>
    <b v="0"/>
    <n v="16"/>
    <b v="0"/>
    <x v="38"/>
    <n v="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37620400"/>
    <d v="2015-07-23T03:00:00"/>
    <m/>
    <n v="1428082481"/>
    <b v="0"/>
    <n v="117"/>
    <b v="0"/>
    <x v="38"/>
    <n v="6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37620400"/>
    <d v="2015-07-23T03:00:00"/>
    <m/>
    <n v="1476549262"/>
    <b v="0"/>
    <n v="2"/>
    <b v="0"/>
    <x v="38"/>
    <n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7620400"/>
    <d v="2015-07-23T03:00:00"/>
    <m/>
    <n v="1429287900"/>
    <b v="0"/>
    <n v="7"/>
    <b v="0"/>
    <x v="38"/>
    <n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37620400"/>
    <d v="2015-07-23T03:00:00"/>
    <m/>
    <n v="1455025359"/>
    <b v="0"/>
    <n v="3"/>
    <b v="0"/>
    <x v="38"/>
    <n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37620400"/>
    <d v="2015-07-23T03:00:00"/>
    <m/>
    <n v="1467253640"/>
    <b v="0"/>
    <n v="20"/>
    <b v="0"/>
    <x v="38"/>
    <n v="9"/>
  </r>
  <r>
    <n v="3076"/>
    <s v="10,000 Hours"/>
    <s v="Helping female comedians get in their 10,000 Hours of practice!"/>
    <n v="10000"/>
    <n v="1506"/>
    <x v="2"/>
    <x v="0"/>
    <s v="USD"/>
    <n v="1437620400"/>
    <d v="2015-07-23T03:00:00"/>
    <m/>
    <n v="1439221123"/>
    <b v="0"/>
    <n v="50"/>
    <b v="0"/>
    <x v="38"/>
    <n v="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37620400"/>
    <d v="2015-07-23T03:00:00"/>
    <m/>
    <n v="1485903478"/>
    <b v="0"/>
    <n v="2"/>
    <b v="0"/>
    <x v="38"/>
    <n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37620400"/>
    <d v="2015-07-23T03:00:00"/>
    <m/>
    <n v="1422328795"/>
    <b v="0"/>
    <n v="3"/>
    <b v="0"/>
    <x v="38"/>
    <n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37620400"/>
    <d v="2015-07-23T03:00:00"/>
    <m/>
    <n v="1424452035"/>
    <b v="0"/>
    <n v="27"/>
    <b v="0"/>
    <x v="38"/>
    <n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37620400"/>
    <d v="2015-07-23T03:00:00"/>
    <m/>
    <n v="1414456844"/>
    <b v="0"/>
    <n v="7"/>
    <b v="0"/>
    <x v="38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37620400"/>
    <d v="2015-07-23T03:00:00"/>
    <m/>
    <n v="1440130891"/>
    <b v="0"/>
    <n v="5"/>
    <b v="0"/>
    <x v="38"/>
    <n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37620400"/>
    <d v="2015-07-23T03:00:00"/>
    <m/>
    <n v="1445033346"/>
    <b v="0"/>
    <n v="0"/>
    <b v="0"/>
    <x v="38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37620400"/>
    <d v="2015-07-23T03:00:00"/>
    <m/>
    <n v="1406986278"/>
    <b v="0"/>
    <n v="3"/>
    <b v="0"/>
    <x v="38"/>
    <n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7620400"/>
    <d v="2015-07-23T03:00:00"/>
    <m/>
    <n v="1428340931"/>
    <b v="0"/>
    <n v="6"/>
    <b v="0"/>
    <x v="38"/>
    <n v="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37620400"/>
    <d v="2015-07-23T03:00:00"/>
    <m/>
    <n v="1440969159"/>
    <b v="0"/>
    <n v="9"/>
    <b v="0"/>
    <x v="38"/>
    <n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7620400"/>
    <d v="2015-07-23T03:00:00"/>
    <m/>
    <n v="1434643559"/>
    <b v="0"/>
    <n v="3"/>
    <b v="0"/>
    <x v="38"/>
    <n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37620400"/>
    <d v="2015-07-23T03:00:00"/>
    <m/>
    <n v="1477107390"/>
    <b v="0"/>
    <n v="2"/>
    <b v="0"/>
    <x v="38"/>
    <n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37620400"/>
    <d v="2015-07-23T03:00:00"/>
    <m/>
    <n v="1418046247"/>
    <b v="0"/>
    <n v="3"/>
    <b v="0"/>
    <x v="38"/>
    <n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37620400"/>
    <d v="2015-07-23T03:00:00"/>
    <m/>
    <n v="1465304483"/>
    <b v="0"/>
    <n v="45"/>
    <b v="0"/>
    <x v="38"/>
    <n v="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7620400"/>
    <d v="2015-07-23T03:00:00"/>
    <m/>
    <n v="1425325145"/>
    <b v="0"/>
    <n v="9"/>
    <b v="0"/>
    <x v="38"/>
    <n v="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37620400"/>
    <d v="2015-07-23T03:00:00"/>
    <m/>
    <n v="1468622743"/>
    <b v="0"/>
    <n v="9"/>
    <b v="0"/>
    <x v="38"/>
    <n v="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37620400"/>
    <d v="2015-07-23T03:00:00"/>
    <m/>
    <n v="1441723912"/>
    <b v="0"/>
    <n v="21"/>
    <b v="0"/>
    <x v="38"/>
    <n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37620400"/>
    <d v="2015-07-23T03:00:00"/>
    <m/>
    <n v="1398980941"/>
    <b v="0"/>
    <n v="17"/>
    <b v="0"/>
    <x v="38"/>
    <n v="2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37620400"/>
    <d v="2015-07-23T03:00:00"/>
    <m/>
    <n v="1437591956"/>
    <b v="0"/>
    <n v="1"/>
    <b v="0"/>
    <x v="38"/>
    <n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37620400"/>
    <d v="2015-07-23T03:00:00"/>
    <m/>
    <n v="1464827780"/>
    <b v="0"/>
    <n v="1"/>
    <b v="0"/>
    <x v="38"/>
    <n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7620400"/>
    <d v="2015-07-23T03:00:00"/>
    <m/>
    <n v="1429559326"/>
    <b v="0"/>
    <n v="14"/>
    <b v="0"/>
    <x v="38"/>
    <n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37620400"/>
    <d v="2015-07-23T03:00:00"/>
    <m/>
    <n v="1474027501"/>
    <b v="0"/>
    <n v="42"/>
    <b v="0"/>
    <x v="38"/>
    <n v="17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37620400"/>
    <d v="2015-07-23T03:00:00"/>
    <m/>
    <n v="1450724449"/>
    <b v="0"/>
    <n v="27"/>
    <b v="0"/>
    <x v="38"/>
    <n v="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37620400"/>
    <d v="2015-07-23T03:00:00"/>
    <m/>
    <n v="1452659591"/>
    <b v="0"/>
    <n v="5"/>
    <b v="0"/>
    <x v="38"/>
    <n v="1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37620400"/>
    <d v="2015-07-23T03:00:00"/>
    <m/>
    <n v="1411224975"/>
    <b v="0"/>
    <n v="13"/>
    <b v="0"/>
    <x v="38"/>
    <n v="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620400"/>
    <d v="2015-07-23T03:00:00"/>
    <m/>
    <n v="1434445937"/>
    <b v="0"/>
    <n v="12"/>
    <b v="0"/>
    <x v="38"/>
    <n v="12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37620400"/>
    <d v="2015-07-23T03:00:00"/>
    <m/>
    <n v="1467619818"/>
    <b v="0"/>
    <n v="90"/>
    <b v="0"/>
    <x v="38"/>
    <n v="39"/>
  </r>
  <r>
    <n v="3103"/>
    <s v="Professional Venue for local artists!!"/>
    <s v="Creating a place for local artists to perform, at substantially less cost for them"/>
    <n v="4100"/>
    <n v="11"/>
    <x v="2"/>
    <x v="0"/>
    <s v="USD"/>
    <n v="1437620400"/>
    <d v="2015-07-23T03:00:00"/>
    <m/>
    <n v="1428896706"/>
    <b v="0"/>
    <n v="2"/>
    <b v="0"/>
    <x v="38"/>
    <n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37620400"/>
    <d v="2015-07-23T03:00:00"/>
    <m/>
    <n v="1420235311"/>
    <b v="0"/>
    <n v="5"/>
    <b v="0"/>
    <x v="38"/>
    <n v="3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37620400"/>
    <d v="2015-07-23T03:00:00"/>
    <m/>
    <n v="1408986916"/>
    <b v="0"/>
    <n v="31"/>
    <b v="0"/>
    <x v="38"/>
    <n v="4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37620400"/>
    <d v="2015-07-23T03:00:00"/>
    <m/>
    <n v="1440497876"/>
    <b v="0"/>
    <n v="4"/>
    <b v="0"/>
    <x v="38"/>
    <n v="4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7620400"/>
    <d v="2015-07-23T03:00:00"/>
    <m/>
    <n v="1430767951"/>
    <b v="0"/>
    <n v="29"/>
    <b v="0"/>
    <x v="38"/>
    <n v="20"/>
  </r>
  <r>
    <n v="3108"/>
    <s v="Funding a home for our Children's Theater"/>
    <s v="We need a permanent home for the theater!"/>
    <n v="50000"/>
    <n v="26"/>
    <x v="2"/>
    <x v="0"/>
    <s v="USD"/>
    <n v="1437620400"/>
    <d v="2015-07-23T03:00:00"/>
    <m/>
    <n v="1425053994"/>
    <b v="0"/>
    <n v="2"/>
    <b v="0"/>
    <x v="38"/>
    <n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37620400"/>
    <d v="2015-07-23T03:00:00"/>
    <m/>
    <n v="1406170810"/>
    <b v="0"/>
    <n v="114"/>
    <b v="0"/>
    <x v="38"/>
    <n v="25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37620400"/>
    <d v="2015-07-23T03:00:00"/>
    <m/>
    <n v="1484009119"/>
    <b v="0"/>
    <n v="1"/>
    <b v="0"/>
    <x v="38"/>
    <n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37620400"/>
    <d v="2015-07-23T03:00:00"/>
    <m/>
    <n v="1409753820"/>
    <b v="0"/>
    <n v="76"/>
    <b v="0"/>
    <x v="38"/>
    <n v="27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37620400"/>
    <d v="2015-07-23T03:00:00"/>
    <m/>
    <n v="1472784934"/>
    <b v="0"/>
    <n v="9"/>
    <b v="0"/>
    <x v="38"/>
    <n v="5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37620400"/>
    <d v="2015-07-23T03:00:00"/>
    <m/>
    <n v="1426699982"/>
    <b v="0"/>
    <n v="37"/>
    <b v="0"/>
    <x v="38"/>
    <n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37620400"/>
    <d v="2015-07-23T03:00:00"/>
    <m/>
    <n v="1406128250"/>
    <b v="0"/>
    <n v="0"/>
    <b v="0"/>
    <x v="38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37620400"/>
    <d v="2015-07-23T03:00:00"/>
    <m/>
    <n v="1462531427"/>
    <b v="0"/>
    <n v="1"/>
    <b v="0"/>
    <x v="38"/>
    <n v="3"/>
  </r>
  <r>
    <n v="3116"/>
    <s v="CoreCon Asylum"/>
    <s v="Creating a consuite for CoreCon. A focus on the insanity of asylums and early medical practices from history."/>
    <n v="750"/>
    <n v="430"/>
    <x v="2"/>
    <x v="0"/>
    <s v="USD"/>
    <n v="1437620400"/>
    <d v="2015-07-23T03:00:00"/>
    <m/>
    <n v="1426681325"/>
    <b v="0"/>
    <n v="10"/>
    <b v="0"/>
    <x v="38"/>
    <n v="57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37620400"/>
    <d v="2015-07-23T03:00:00"/>
    <m/>
    <n v="1463648360"/>
    <b v="0"/>
    <n v="1"/>
    <b v="0"/>
    <x v="38"/>
    <n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37620400"/>
    <d v="2015-07-23T03:00:00"/>
    <m/>
    <n v="1465832123"/>
    <b v="0"/>
    <n v="2"/>
    <b v="0"/>
    <x v="38"/>
    <n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37620400"/>
    <d v="2015-07-23T03:00:00"/>
    <m/>
    <n v="1424826332"/>
    <b v="0"/>
    <n v="1"/>
    <b v="0"/>
    <x v="38"/>
    <n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37620400"/>
    <d v="2015-07-23T03:00:00"/>
    <m/>
    <n v="1457303796"/>
    <b v="0"/>
    <n v="10"/>
    <b v="0"/>
    <x v="38"/>
    <n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37620400"/>
    <d v="2015-07-23T03:00:00"/>
    <m/>
    <n v="1406564335"/>
    <b v="0"/>
    <n v="1"/>
    <b v="0"/>
    <x v="38"/>
    <n v="1"/>
  </r>
  <r>
    <n v="3122"/>
    <s v="be back soon (Canceled)"/>
    <s v="cancelled until further notice"/>
    <n v="199"/>
    <n v="116"/>
    <x v="1"/>
    <x v="0"/>
    <s v="USD"/>
    <n v="1437620400"/>
    <d v="2015-07-23T03:00:00"/>
    <m/>
    <n v="1478298132"/>
    <b v="0"/>
    <n v="2"/>
    <b v="0"/>
    <x v="3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37620400"/>
    <d v="2015-07-23T03:00:00"/>
    <m/>
    <n v="1465516198"/>
    <b v="0"/>
    <n v="348"/>
    <b v="0"/>
    <x v="38"/>
    <n v="6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37620400"/>
    <d v="2015-07-23T03:00:00"/>
    <m/>
    <n v="1417718601"/>
    <b v="0"/>
    <n v="4"/>
    <b v="0"/>
    <x v="38"/>
    <n v="0"/>
  </r>
  <r>
    <n v="3125"/>
    <s v="N/A (Canceled)"/>
    <s v="N/A"/>
    <n v="1500000"/>
    <n v="0"/>
    <x v="1"/>
    <x v="0"/>
    <s v="USD"/>
    <n v="1437620400"/>
    <d v="2015-07-23T03:00:00"/>
    <m/>
    <n v="1449550672"/>
    <b v="0"/>
    <n v="0"/>
    <b v="0"/>
    <x v="38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37620400"/>
    <d v="2015-07-23T03:00:00"/>
    <m/>
    <n v="1456532762"/>
    <b v="0"/>
    <n v="17"/>
    <b v="0"/>
    <x v="38"/>
    <n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37620400"/>
    <d v="2015-07-23T03:00:00"/>
    <m/>
    <n v="1422650029"/>
    <b v="0"/>
    <n v="0"/>
    <b v="0"/>
    <x v="38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37620400"/>
    <d v="2015-07-23T03:00:00"/>
    <m/>
    <n v="1487101741"/>
    <b v="0"/>
    <n v="117"/>
    <b v="0"/>
    <x v="6"/>
    <n v="10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37620400"/>
    <d v="2015-07-23T03:00:00"/>
    <m/>
    <n v="1489090419"/>
    <b v="0"/>
    <n v="1"/>
    <b v="0"/>
    <x v="6"/>
    <n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37620400"/>
    <d v="2015-07-23T03:00:00"/>
    <m/>
    <n v="1489504916"/>
    <b v="0"/>
    <n v="4"/>
    <b v="0"/>
    <x v="6"/>
    <n v="4"/>
  </r>
  <r>
    <n v="3131"/>
    <s v="SNAKE EYES"/>
    <s v="A Staged Reading of &quot;Snake Eyes,&quot; a new play by Alex Rafala"/>
    <n v="4100"/>
    <n v="645"/>
    <x v="3"/>
    <x v="0"/>
    <s v="USD"/>
    <n v="1437620400"/>
    <d v="2015-07-23T03:00:00"/>
    <m/>
    <n v="1489067645"/>
    <b v="0"/>
    <n v="12"/>
    <b v="0"/>
    <x v="6"/>
    <n v="16"/>
  </r>
  <r>
    <n v="3132"/>
    <s v="A Bite of a Snake Play"/>
    <s v="Smells Like Money, Drips Like Honey, Taste Like Mocha, Better Run AWAY"/>
    <n v="30000"/>
    <n v="10"/>
    <x v="3"/>
    <x v="0"/>
    <s v="USD"/>
    <n v="1437620400"/>
    <d v="2015-07-23T03:00:00"/>
    <m/>
    <n v="1487579060"/>
    <b v="0"/>
    <n v="1"/>
    <b v="0"/>
    <x v="6"/>
    <n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37620400"/>
    <d v="2015-07-23T03:00:00"/>
    <m/>
    <n v="1487770434"/>
    <b v="0"/>
    <n v="16"/>
    <b v="0"/>
    <x v="6"/>
    <n v="10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37620400"/>
    <d v="2015-07-23T03:00:00"/>
    <m/>
    <n v="1488820619"/>
    <b v="0"/>
    <n v="12"/>
    <b v="0"/>
    <x v="6"/>
    <n v="2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37620400"/>
    <d v="2015-07-23T03:00:00"/>
    <m/>
    <n v="1489376321"/>
    <b v="0"/>
    <n v="7"/>
    <b v="0"/>
    <x v="6"/>
    <n v="2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37620400"/>
    <d v="2015-07-23T03:00:00"/>
    <m/>
    <n v="1487847954"/>
    <b v="0"/>
    <n v="22"/>
    <b v="0"/>
    <x v="6"/>
    <n v="12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37620400"/>
    <d v="2015-07-23T03:00:00"/>
    <m/>
    <n v="1489439669"/>
    <b v="0"/>
    <n v="1"/>
    <b v="0"/>
    <x v="6"/>
    <n v="3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37620400"/>
    <d v="2015-07-23T03:00:00"/>
    <m/>
    <n v="1489591807"/>
    <b v="0"/>
    <n v="0"/>
    <b v="0"/>
    <x v="6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37620400"/>
    <d v="2015-07-23T03:00:00"/>
    <m/>
    <n v="1487485760"/>
    <b v="0"/>
    <n v="6"/>
    <b v="0"/>
    <x v="6"/>
    <n v="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37620400"/>
    <d v="2015-07-23T03:00:00"/>
    <m/>
    <n v="1488993303"/>
    <b v="0"/>
    <n v="4"/>
    <b v="0"/>
    <x v="6"/>
    <n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37620400"/>
    <d v="2015-07-23T03:00:00"/>
    <m/>
    <n v="1488823488"/>
    <b v="0"/>
    <n v="8"/>
    <b v="0"/>
    <x v="6"/>
    <n v="52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37620400"/>
    <d v="2015-07-23T03:00:00"/>
    <m/>
    <n v="1487333939"/>
    <b v="0"/>
    <n v="3"/>
    <b v="0"/>
    <x v="6"/>
    <n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37620400"/>
    <d v="2015-07-23T03:00:00"/>
    <m/>
    <n v="1489480556"/>
    <b v="0"/>
    <n v="0"/>
    <b v="0"/>
    <x v="6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37620400"/>
    <d v="2015-07-23T03:00:00"/>
    <m/>
    <n v="1488459307"/>
    <b v="0"/>
    <n v="30"/>
    <b v="0"/>
    <x v="6"/>
    <n v="75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37620400"/>
    <d v="2015-07-23T03:00:00"/>
    <m/>
    <n v="1485478734"/>
    <b v="0"/>
    <n v="0"/>
    <b v="0"/>
    <x v="6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37620400"/>
    <d v="2015-07-23T03:00:00"/>
    <m/>
    <n v="1488471766"/>
    <b v="0"/>
    <n v="12"/>
    <b v="0"/>
    <x v="6"/>
    <n v="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37620400"/>
    <d v="2015-07-23T03:00:00"/>
    <m/>
    <n v="1411859755"/>
    <b v="1"/>
    <n v="213"/>
    <b v="1"/>
    <x v="6"/>
    <n v="118"/>
  </r>
  <r>
    <n v="3148"/>
    <s v="The Aurora Project: A Sci-Fi Epic by Bella Poynton"/>
    <s v="Help fund The Aurora Project, an immersive science fiction epic."/>
    <n v="1800"/>
    <n v="2361"/>
    <x v="0"/>
    <x v="0"/>
    <s v="USD"/>
    <n v="1437620400"/>
    <d v="2015-07-23T03:00:00"/>
    <m/>
    <n v="1410278284"/>
    <b v="1"/>
    <n v="57"/>
    <b v="1"/>
    <x v="6"/>
    <n v="13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437620400"/>
    <d v="2015-07-23T03:00:00"/>
    <m/>
    <n v="1352766300"/>
    <b v="1"/>
    <n v="25"/>
    <b v="1"/>
    <x v="6"/>
    <n v="10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437620400"/>
    <d v="2015-07-23T03:00:00"/>
    <m/>
    <n v="1288160403"/>
    <b v="1"/>
    <n v="104"/>
    <b v="1"/>
    <x v="6"/>
    <n v="10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37620400"/>
    <d v="2015-07-23T03:00:00"/>
    <m/>
    <n v="1407787774"/>
    <b v="1"/>
    <n v="34"/>
    <b v="1"/>
    <x v="6"/>
    <n v="10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437620400"/>
    <d v="2015-07-23T03:00:00"/>
    <m/>
    <n v="1380833367"/>
    <b v="1"/>
    <n v="67"/>
    <b v="1"/>
    <x v="6"/>
    <n v="1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437620400"/>
    <d v="2015-07-23T03:00:00"/>
    <m/>
    <n v="1301542937"/>
    <b v="1"/>
    <n v="241"/>
    <b v="1"/>
    <x v="6"/>
    <n v="33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437620400"/>
    <d v="2015-07-23T03:00:00"/>
    <m/>
    <n v="1330722058"/>
    <b v="1"/>
    <n v="123"/>
    <b v="1"/>
    <x v="6"/>
    <n v="11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437620400"/>
    <d v="2015-07-23T03:00:00"/>
    <m/>
    <n v="1353412725"/>
    <b v="1"/>
    <n v="302"/>
    <b v="1"/>
    <x v="6"/>
    <n v="18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437620400"/>
    <d v="2015-07-23T03:00:00"/>
    <m/>
    <n v="1335567144"/>
    <b v="1"/>
    <n v="89"/>
    <b v="1"/>
    <x v="6"/>
    <n v="102"/>
  </r>
  <r>
    <n v="3157"/>
    <s v="Summer FourPlay"/>
    <s v="Four Directors.  Four One Acts.  Four Genres.  For You."/>
    <n v="4000"/>
    <n v="4040"/>
    <x v="0"/>
    <x v="0"/>
    <s v="USD"/>
    <n v="1437620400"/>
    <d v="2015-07-23T03:00:00"/>
    <m/>
    <n v="1404932105"/>
    <b v="1"/>
    <n v="41"/>
    <b v="1"/>
    <x v="6"/>
    <n v="101"/>
  </r>
  <r>
    <n v="3158"/>
    <s v="Nursery Crimes"/>
    <s v="A 40s crime-noir play using nursery rhyme characters."/>
    <n v="5000"/>
    <n v="5700"/>
    <x v="0"/>
    <x v="0"/>
    <s v="USD"/>
    <n v="1437620400"/>
    <d v="2015-07-23T03:00:00"/>
    <m/>
    <n v="1371931752"/>
    <b v="1"/>
    <n v="69"/>
    <b v="1"/>
    <x v="6"/>
    <n v="114"/>
  </r>
  <r>
    <n v="3159"/>
    <s v="Waxwing: A New Play"/>
    <s v="WAXWING is an exciting new world premiere of mythic (perhaps even apocalyptic!) proportions."/>
    <n v="1500"/>
    <n v="2002.22"/>
    <x v="0"/>
    <x v="0"/>
    <s v="USD"/>
    <n v="1437620400"/>
    <d v="2015-07-23T03:00:00"/>
    <m/>
    <n v="1323221761"/>
    <b v="1"/>
    <n v="52"/>
    <b v="1"/>
    <x v="6"/>
    <n v="13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37620400"/>
    <d v="2015-07-23T03:00:00"/>
    <m/>
    <n v="1405923687"/>
    <b v="1"/>
    <n v="57"/>
    <b v="1"/>
    <x v="6"/>
    <n v="10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37620400"/>
    <d v="2015-07-23T03:00:00"/>
    <m/>
    <n v="1410785522"/>
    <b v="1"/>
    <n v="74"/>
    <b v="1"/>
    <x v="6"/>
    <n v="10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37620400"/>
    <d v="2015-07-23T03:00:00"/>
    <m/>
    <n v="1402331262"/>
    <b v="1"/>
    <n v="63"/>
    <b v="1"/>
    <x v="6"/>
    <n v="12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37620400"/>
    <d v="2015-07-23T03:00:00"/>
    <m/>
    <n v="1400263525"/>
    <b v="1"/>
    <n v="72"/>
    <b v="1"/>
    <x v="6"/>
    <n v="1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37620400"/>
    <d v="2015-07-23T03:00:00"/>
    <m/>
    <n v="1399490415"/>
    <b v="1"/>
    <n v="71"/>
    <b v="1"/>
    <x v="6"/>
    <n v="107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437620400"/>
    <d v="2015-07-23T03:00:00"/>
    <m/>
    <n v="1302493760"/>
    <b v="1"/>
    <n v="21"/>
    <b v="1"/>
    <x v="6"/>
    <n v="16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37620400"/>
    <d v="2015-07-23T03:00:00"/>
    <m/>
    <n v="1414514153"/>
    <b v="1"/>
    <n v="930"/>
    <b v="1"/>
    <x v="6"/>
    <n v="160"/>
  </r>
  <r>
    <n v="3167"/>
    <s v="Destiny is Judd Nelson: a new play at FringeNYC"/>
    <s v="What is destiny? Explore it with us this August at FringeNYC."/>
    <n v="3000"/>
    <n v="3485"/>
    <x v="0"/>
    <x v="0"/>
    <s v="USD"/>
    <n v="1437620400"/>
    <d v="2015-07-23T03:00:00"/>
    <m/>
    <n v="1405743181"/>
    <b v="1"/>
    <n v="55"/>
    <b v="1"/>
    <x v="6"/>
    <n v="11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37620400"/>
    <d v="2015-07-23T03:00:00"/>
    <m/>
    <n v="1399948353"/>
    <b v="1"/>
    <n v="61"/>
    <b v="1"/>
    <x v="6"/>
    <n v="124"/>
  </r>
  <r>
    <n v="3169"/>
    <s v="The Window"/>
    <s v="We're bringing The Window to the Cherry Lane Theater in January 2014."/>
    <n v="8000"/>
    <n v="8241"/>
    <x v="0"/>
    <x v="0"/>
    <s v="USD"/>
    <n v="1437620400"/>
    <d v="2015-07-23T03:00:00"/>
    <m/>
    <n v="1384364561"/>
    <b v="1"/>
    <n v="82"/>
    <b v="1"/>
    <x v="6"/>
    <n v="103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37620400"/>
    <d v="2015-07-23T03:00:00"/>
    <m/>
    <n v="1401414944"/>
    <b v="1"/>
    <n v="71"/>
    <b v="1"/>
    <x v="6"/>
    <n v="1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37620400"/>
    <d v="2015-07-23T03:00:00"/>
    <m/>
    <n v="1459953358"/>
    <b v="1"/>
    <n v="117"/>
    <b v="1"/>
    <x v="6"/>
    <n v="10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437620400"/>
    <d v="2015-07-23T03:00:00"/>
    <m/>
    <n v="1326648668"/>
    <b v="1"/>
    <n v="29"/>
    <b v="1"/>
    <x v="6"/>
    <n v="11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37620400"/>
    <d v="2015-07-23T03:00:00"/>
    <m/>
    <n v="1409173492"/>
    <b v="1"/>
    <n v="74"/>
    <b v="1"/>
    <x v="6"/>
    <n v="10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37620400"/>
    <d v="2015-07-23T03:00:00"/>
    <m/>
    <n v="1407789908"/>
    <b v="1"/>
    <n v="23"/>
    <b v="1"/>
    <x v="6"/>
    <n v="10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437620400"/>
    <d v="2015-07-23T03:00:00"/>
    <m/>
    <n v="1292793427"/>
    <b v="1"/>
    <n v="60"/>
    <b v="1"/>
    <x v="6"/>
    <n v="1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437620400"/>
    <d v="2015-07-23T03:00:00"/>
    <m/>
    <n v="1374531631"/>
    <b v="1"/>
    <n v="55"/>
    <b v="1"/>
    <x v="6"/>
    <n v="11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37620400"/>
    <d v="2015-07-23T03:00:00"/>
    <m/>
    <n v="1400774409"/>
    <b v="1"/>
    <n v="51"/>
    <b v="1"/>
    <x v="6"/>
    <n v="117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37620400"/>
    <d v="2015-07-23T03:00:00"/>
    <m/>
    <n v="1402929075"/>
    <b v="1"/>
    <n v="78"/>
    <b v="1"/>
    <x v="6"/>
    <n v="172"/>
  </r>
  <r>
    <n v="3179"/>
    <s v="I Do Wonder"/>
    <s v="A Sci-fi play in several vignettes that will narrate an alternate history in the mid-20th century."/>
    <n v="4200"/>
    <n v="4794.82"/>
    <x v="0"/>
    <x v="0"/>
    <s v="USD"/>
    <n v="1437620400"/>
    <d v="2015-07-23T03:00:00"/>
    <m/>
    <n v="1365699071"/>
    <b v="1"/>
    <n v="62"/>
    <b v="1"/>
    <x v="6"/>
    <n v="11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37620400"/>
    <d v="2015-07-23T03:00:00"/>
    <m/>
    <n v="1400666049"/>
    <b v="1"/>
    <n v="45"/>
    <b v="1"/>
    <x v="6"/>
    <n v="12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37620400"/>
    <d v="2015-07-23T03:00:00"/>
    <m/>
    <n v="1400570787"/>
    <b v="1"/>
    <n v="15"/>
    <b v="1"/>
    <x v="6"/>
    <n v="109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437620400"/>
    <d v="2015-07-23T03:00:00"/>
    <m/>
    <n v="1323211621"/>
    <b v="1"/>
    <n v="151"/>
    <b v="1"/>
    <x v="6"/>
    <n v="101"/>
  </r>
  <r>
    <n v="3183"/>
    <s v="The Seagull on The River"/>
    <s v="Anton Chekhov's The Seagull. An outdoor Amphitheater in Manhattan. Trees. A River. Daybreak."/>
    <n v="2500"/>
    <n v="2725"/>
    <x v="0"/>
    <x v="0"/>
    <s v="USD"/>
    <n v="1437620400"/>
    <d v="2015-07-23T03:00:00"/>
    <m/>
    <n v="1375729469"/>
    <b v="1"/>
    <n v="68"/>
    <b v="1"/>
    <x v="6"/>
    <n v="10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37620400"/>
    <d v="2015-07-23T03:00:00"/>
    <m/>
    <n v="1401666631"/>
    <b v="1"/>
    <n v="46"/>
    <b v="1"/>
    <x v="6"/>
    <n v="10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37620400"/>
    <d v="2015-07-23T03:00:00"/>
    <m/>
    <n v="1404948441"/>
    <b v="1"/>
    <n v="24"/>
    <b v="1"/>
    <x v="6"/>
    <n v="10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37620400"/>
    <d v="2015-07-23T03:00:00"/>
    <m/>
    <n v="1408313438"/>
    <b v="1"/>
    <n v="70"/>
    <b v="1"/>
    <x v="6"/>
    <n v="10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37620400"/>
    <d v="2015-07-23T03:00:00"/>
    <m/>
    <n v="1405439973"/>
    <b v="1"/>
    <n v="244"/>
    <b v="1"/>
    <x v="6"/>
    <n v="11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7620400"/>
    <d v="2015-07-23T03:00:00"/>
    <m/>
    <n v="1432115902"/>
    <b v="0"/>
    <n v="9"/>
    <b v="0"/>
    <x v="40"/>
    <n v="6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7620400"/>
    <d v="2015-07-23T03:00:00"/>
    <m/>
    <n v="1429863532"/>
    <b v="0"/>
    <n v="19"/>
    <b v="0"/>
    <x v="40"/>
    <n v="1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37620400"/>
    <d v="2015-07-23T03:00:00"/>
    <m/>
    <n v="1478662675"/>
    <b v="0"/>
    <n v="0"/>
    <b v="0"/>
    <x v="4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37620400"/>
    <d v="2015-07-23T03:00:00"/>
    <m/>
    <n v="1466186869"/>
    <b v="0"/>
    <n v="4"/>
    <b v="0"/>
    <x v="40"/>
    <n v="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37620400"/>
    <d v="2015-07-23T03:00:00"/>
    <m/>
    <n v="1421274859"/>
    <b v="0"/>
    <n v="8"/>
    <b v="0"/>
    <x v="40"/>
    <n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37620400"/>
    <d v="2015-07-23T03:00:00"/>
    <m/>
    <n v="1420586056"/>
    <b v="0"/>
    <n v="24"/>
    <b v="0"/>
    <x v="40"/>
    <n v="1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620400"/>
    <d v="2015-07-23T03:00:00"/>
    <m/>
    <n v="1435368598"/>
    <b v="0"/>
    <n v="0"/>
    <b v="0"/>
    <x v="4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37620400"/>
    <d v="2015-07-23T03:00:00"/>
    <m/>
    <n v="1421158542"/>
    <b v="0"/>
    <n v="39"/>
    <b v="0"/>
    <x v="40"/>
    <n v="59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7620400"/>
    <d v="2015-07-23T03:00:00"/>
    <m/>
    <n v="1433254875"/>
    <b v="0"/>
    <n v="6"/>
    <b v="0"/>
    <x v="40"/>
    <n v="0"/>
  </r>
  <r>
    <n v="3197"/>
    <s v="Mirror, mirror on the wall"/>
    <s v="This years most important stage project for young artists in our region. www.ungespor.no"/>
    <n v="10000"/>
    <n v="1145"/>
    <x v="2"/>
    <x v="10"/>
    <s v="NOK"/>
    <n v="1437620400"/>
    <d v="2015-07-23T03:00:00"/>
    <m/>
    <n v="1420458618"/>
    <b v="0"/>
    <n v="4"/>
    <b v="0"/>
    <x v="40"/>
    <n v="1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37620400"/>
    <d v="2015-07-23T03:00:00"/>
    <m/>
    <n v="1420798277"/>
    <b v="0"/>
    <n v="3"/>
    <b v="0"/>
    <x v="40"/>
    <n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37620400"/>
    <d v="2015-07-23T03:00:00"/>
    <m/>
    <n v="1407435418"/>
    <b v="0"/>
    <n v="53"/>
    <b v="0"/>
    <x v="40"/>
    <n v="5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37620400"/>
    <d v="2015-07-23T03:00:00"/>
    <m/>
    <n v="1459410101"/>
    <b v="0"/>
    <n v="1"/>
    <b v="0"/>
    <x v="40"/>
    <n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37620400"/>
    <d v="2015-07-23T03:00:00"/>
    <m/>
    <n v="1407695077"/>
    <b v="0"/>
    <n v="2"/>
    <b v="0"/>
    <x v="40"/>
    <n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37620400"/>
    <d v="2015-07-23T03:00:00"/>
    <m/>
    <n v="1445027346"/>
    <b v="0"/>
    <n v="25"/>
    <b v="0"/>
    <x v="40"/>
    <n v="5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37620400"/>
    <d v="2015-07-23T03:00:00"/>
    <m/>
    <n v="1440632622"/>
    <b v="0"/>
    <n v="6"/>
    <b v="0"/>
    <x v="40"/>
    <n v="2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620400"/>
    <d v="2015-07-23T03:00:00"/>
    <m/>
    <n v="1434558479"/>
    <b v="0"/>
    <n v="0"/>
    <b v="0"/>
    <x v="4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7620400"/>
    <d v="2015-07-23T03:00:00"/>
    <m/>
    <n v="1427878772"/>
    <b v="0"/>
    <n v="12"/>
    <b v="0"/>
    <x v="40"/>
    <n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37620400"/>
    <d v="2015-07-23T03:00:00"/>
    <m/>
    <n v="1440052651"/>
    <b v="0"/>
    <n v="0"/>
    <b v="0"/>
    <x v="4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37620400"/>
    <d v="2015-07-23T03:00:00"/>
    <m/>
    <n v="1424587207"/>
    <b v="0"/>
    <n v="36"/>
    <b v="0"/>
    <x v="40"/>
    <n v="4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37620400"/>
    <d v="2015-07-23T03:00:00"/>
    <m/>
    <n v="1404743477"/>
    <b v="1"/>
    <n v="82"/>
    <b v="1"/>
    <x v="6"/>
    <n v="10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37620400"/>
    <d v="2015-07-23T03:00:00"/>
    <m/>
    <n v="1400512658"/>
    <b v="1"/>
    <n v="226"/>
    <b v="1"/>
    <x v="6"/>
    <n v="11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437620400"/>
    <d v="2015-07-23T03:00:00"/>
    <m/>
    <n v="1334442519"/>
    <b v="1"/>
    <n v="60"/>
    <b v="1"/>
    <x v="6"/>
    <n v="12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37620400"/>
    <d v="2015-07-23T03:00:00"/>
    <m/>
    <n v="1405346680"/>
    <b v="1"/>
    <n v="322"/>
    <b v="1"/>
    <x v="6"/>
    <n v="120"/>
  </r>
  <r>
    <n v="3212"/>
    <s v="Campo Maldito"/>
    <s v="Help us bring our production of Campo Maldito to New York AND San Francisco!"/>
    <n v="4000"/>
    <n v="5050"/>
    <x v="0"/>
    <x v="0"/>
    <s v="USD"/>
    <n v="1437620400"/>
    <d v="2015-07-23T03:00:00"/>
    <m/>
    <n v="1404932751"/>
    <b v="1"/>
    <n v="94"/>
    <b v="1"/>
    <x v="6"/>
    <n v="12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620400"/>
    <d v="2015-07-23T03:00:00"/>
    <m/>
    <n v="1434478759"/>
    <b v="1"/>
    <n v="47"/>
    <b v="1"/>
    <x v="6"/>
    <n v="1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37620400"/>
    <d v="2015-07-23T03:00:00"/>
    <m/>
    <n v="1448823673"/>
    <b v="1"/>
    <n v="115"/>
    <b v="1"/>
    <x v="6"/>
    <n v="10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37620400"/>
    <d v="2015-07-23T03:00:00"/>
    <m/>
    <n v="1438617471"/>
    <b v="1"/>
    <n v="134"/>
    <b v="1"/>
    <x v="6"/>
    <n v="1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7620400"/>
    <d v="2015-07-23T03:00:00"/>
    <m/>
    <n v="1433934371"/>
    <b v="1"/>
    <n v="35"/>
    <b v="1"/>
    <x v="6"/>
    <n v="100"/>
  </r>
  <r>
    <n v="3217"/>
    <s v="Wake Up Call @ IRT Theater"/>
    <s v="Wake Up Call is a comedic play about a group of hotel employees working on Christmas Eve."/>
    <n v="4500"/>
    <n v="5221"/>
    <x v="0"/>
    <x v="0"/>
    <s v="USD"/>
    <n v="1437620400"/>
    <d v="2015-07-23T03:00:00"/>
    <m/>
    <n v="1475672784"/>
    <b v="1"/>
    <n v="104"/>
    <b v="1"/>
    <x v="6"/>
    <n v="1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37620400"/>
    <d v="2015-07-23T03:00:00"/>
    <m/>
    <n v="1417132986"/>
    <b v="1"/>
    <n v="184"/>
    <b v="1"/>
    <x v="6"/>
    <n v="102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37620400"/>
    <d v="2015-07-23T03:00:00"/>
    <m/>
    <n v="1424043347"/>
    <b v="1"/>
    <n v="119"/>
    <b v="1"/>
    <x v="6"/>
    <n v="100"/>
  </r>
  <r>
    <n v="3220"/>
    <s v="Burners"/>
    <s v="A sci-fi thriller for the stage opening March 10 in Los Angeles."/>
    <n v="15000"/>
    <n v="15126"/>
    <x v="0"/>
    <x v="0"/>
    <s v="USD"/>
    <n v="1437620400"/>
    <d v="2015-07-23T03:00:00"/>
    <m/>
    <n v="1486411204"/>
    <b v="1"/>
    <n v="59"/>
    <b v="1"/>
    <x v="6"/>
    <n v="10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7620400"/>
    <d v="2015-07-23T03:00:00"/>
    <m/>
    <n v="1433090603"/>
    <b v="1"/>
    <n v="113"/>
    <b v="1"/>
    <x v="6"/>
    <n v="10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37620400"/>
    <d v="2015-07-23T03:00:00"/>
    <m/>
    <n v="1443016697"/>
    <b v="1"/>
    <n v="84"/>
    <b v="1"/>
    <x v="6"/>
    <n v="12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37620400"/>
    <d v="2015-07-23T03:00:00"/>
    <m/>
    <n v="1437508976"/>
    <b v="1"/>
    <n v="74"/>
    <b v="1"/>
    <x v="6"/>
    <n v="11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37620400"/>
    <d v="2015-07-23T03:00:00"/>
    <m/>
    <n v="1479932713"/>
    <b v="1"/>
    <n v="216"/>
    <b v="1"/>
    <x v="6"/>
    <n v="10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37620400"/>
    <d v="2015-07-23T03:00:00"/>
    <m/>
    <n v="1463145938"/>
    <b v="1"/>
    <n v="39"/>
    <b v="1"/>
    <x v="6"/>
    <n v="10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37620400"/>
    <d v="2015-07-23T03:00:00"/>
    <m/>
    <n v="1443621612"/>
    <b v="1"/>
    <n v="21"/>
    <b v="1"/>
    <x v="6"/>
    <n v="10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37620400"/>
    <d v="2015-07-23T03:00:00"/>
    <m/>
    <n v="1482095436"/>
    <b v="0"/>
    <n v="30"/>
    <b v="1"/>
    <x v="6"/>
    <n v="125"/>
  </r>
  <r>
    <n v="3228"/>
    <s v="Hear Me Roar: A Season of Powerful Women"/>
    <s v="A Season of Powerful Women. A Season of Defiance."/>
    <n v="7000"/>
    <n v="7164"/>
    <x v="0"/>
    <x v="0"/>
    <s v="USD"/>
    <n v="1437620400"/>
    <d v="2015-07-23T03:00:00"/>
    <m/>
    <n v="1447606884"/>
    <b v="1"/>
    <n v="37"/>
    <b v="1"/>
    <x v="6"/>
    <n v="10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37620400"/>
    <d v="2015-07-23T03:00:00"/>
    <m/>
    <n v="1413874798"/>
    <b v="1"/>
    <n v="202"/>
    <b v="1"/>
    <x v="6"/>
    <n v="10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37620400"/>
    <d v="2015-07-23T03:00:00"/>
    <m/>
    <n v="1410840126"/>
    <b v="1"/>
    <n v="37"/>
    <b v="1"/>
    <x v="6"/>
    <n v="1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37620400"/>
    <d v="2015-07-23T03:00:00"/>
    <m/>
    <n v="1458254347"/>
    <b v="0"/>
    <n v="28"/>
    <b v="1"/>
    <x v="6"/>
    <n v="16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37620400"/>
    <d v="2015-07-23T03:00:00"/>
    <m/>
    <n v="1459711917"/>
    <b v="1"/>
    <n v="26"/>
    <b v="1"/>
    <x v="6"/>
    <n v="13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37620400"/>
    <d v="2015-07-23T03:00:00"/>
    <m/>
    <n v="1485890355"/>
    <b v="0"/>
    <n v="61"/>
    <b v="1"/>
    <x v="6"/>
    <n v="11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37620400"/>
    <d v="2015-07-23T03:00:00"/>
    <m/>
    <n v="1483124208"/>
    <b v="0"/>
    <n v="115"/>
    <b v="1"/>
    <x v="6"/>
    <n v="1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37620400"/>
    <d v="2015-07-23T03:00:00"/>
    <m/>
    <n v="1464769251"/>
    <b v="1"/>
    <n v="181"/>
    <b v="1"/>
    <x v="6"/>
    <n v="10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37620400"/>
    <d v="2015-07-23T03:00:00"/>
    <m/>
    <n v="1480370433"/>
    <b v="0"/>
    <n v="110"/>
    <b v="1"/>
    <x v="6"/>
    <n v="10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37620400"/>
    <d v="2015-07-23T03:00:00"/>
    <m/>
    <n v="1441452184"/>
    <b v="1"/>
    <n v="269"/>
    <b v="1"/>
    <x v="6"/>
    <n v="10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7620400"/>
    <d v="2015-07-23T03:00:00"/>
    <m/>
    <n v="1433160898"/>
    <b v="1"/>
    <n v="79"/>
    <b v="1"/>
    <x v="6"/>
    <n v="11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37620400"/>
    <d v="2015-07-23T03:00:00"/>
    <m/>
    <n v="1443665293"/>
    <b v="1"/>
    <n v="104"/>
    <b v="1"/>
    <x v="6"/>
    <n v="10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37620400"/>
    <d v="2015-07-23T03:00:00"/>
    <m/>
    <n v="1484843948"/>
    <b v="0"/>
    <n v="34"/>
    <b v="1"/>
    <x v="6"/>
    <n v="10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37620400"/>
    <d v="2015-07-23T03:00:00"/>
    <m/>
    <n v="1410421670"/>
    <b v="1"/>
    <n v="167"/>
    <b v="1"/>
    <x v="6"/>
    <n v="115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37620400"/>
    <d v="2015-07-23T03:00:00"/>
    <m/>
    <n v="1408558092"/>
    <b v="1"/>
    <n v="183"/>
    <b v="1"/>
    <x v="6"/>
    <n v="127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37620400"/>
    <d v="2015-07-23T03:00:00"/>
    <m/>
    <n v="1442283562"/>
    <b v="1"/>
    <n v="71"/>
    <b v="1"/>
    <x v="6"/>
    <n v="10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37620400"/>
    <d v="2015-07-23T03:00:00"/>
    <m/>
    <n v="1478018382"/>
    <b v="0"/>
    <n v="69"/>
    <b v="1"/>
    <x v="6"/>
    <n v="103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7620400"/>
    <d v="2015-07-23T03:00:00"/>
    <m/>
    <n v="1431354258"/>
    <b v="0"/>
    <n v="270"/>
    <b v="1"/>
    <x v="6"/>
    <n v="104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37620400"/>
    <d v="2015-07-23T03:00:00"/>
    <m/>
    <n v="1439551200"/>
    <b v="1"/>
    <n v="193"/>
    <b v="1"/>
    <x v="6"/>
    <n v="1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7620400"/>
    <d v="2015-07-23T03:00:00"/>
    <m/>
    <n v="1434104712"/>
    <b v="1"/>
    <n v="57"/>
    <b v="1"/>
    <x v="6"/>
    <n v="106"/>
  </r>
  <r>
    <n v="3248"/>
    <s v="Honest Accomplice Theatre 2015-16 Season"/>
    <s v="Honest Accomplice Theatre produces theatre for social change."/>
    <n v="12000"/>
    <n v="12095"/>
    <x v="0"/>
    <x v="0"/>
    <s v="USD"/>
    <n v="1437620400"/>
    <d v="2015-07-23T03:00:00"/>
    <m/>
    <n v="1425590357"/>
    <b v="1"/>
    <n v="200"/>
    <b v="1"/>
    <x v="6"/>
    <n v="1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7620400"/>
    <d v="2015-07-23T03:00:00"/>
    <m/>
    <n v="1432230914"/>
    <b v="1"/>
    <n v="88"/>
    <b v="1"/>
    <x v="6"/>
    <n v="10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37620400"/>
    <d v="2015-07-23T03:00:00"/>
    <m/>
    <n v="1412617724"/>
    <b v="1"/>
    <n v="213"/>
    <b v="1"/>
    <x v="6"/>
    <n v="10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7620400"/>
    <d v="2015-07-23T03:00:00"/>
    <m/>
    <n v="1432315966"/>
    <b v="1"/>
    <n v="20"/>
    <b v="1"/>
    <x v="6"/>
    <n v="111"/>
  </r>
  <r>
    <n v="3252"/>
    <s v="Modern Love"/>
    <s v="How do we navigate the boundaries between friendship, sexual intimacy and obsessive desire?"/>
    <n v="2250"/>
    <n v="2876"/>
    <x v="0"/>
    <x v="1"/>
    <s v="GBP"/>
    <n v="1437620400"/>
    <d v="2015-07-23T03:00:00"/>
    <m/>
    <n v="1470655240"/>
    <b v="1"/>
    <n v="50"/>
    <b v="1"/>
    <x v="6"/>
    <n v="128"/>
  </r>
  <r>
    <n v="3253"/>
    <s v="EMPATHITRAX, a new play by Ana Nogueira"/>
    <s v="Can you ever truly feel what someone else is feeling?_x000a_Do you want to?"/>
    <n v="20000"/>
    <n v="20365"/>
    <x v="0"/>
    <x v="0"/>
    <s v="USD"/>
    <n v="1437620400"/>
    <d v="2015-07-23T03:00:00"/>
    <m/>
    <n v="1471701028"/>
    <b v="1"/>
    <n v="115"/>
    <b v="1"/>
    <x v="6"/>
    <n v="10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37620400"/>
    <d v="2015-07-23T03:00:00"/>
    <m/>
    <n v="1424743409"/>
    <b v="1"/>
    <n v="186"/>
    <b v="1"/>
    <x v="6"/>
    <n v="10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37620400"/>
    <d v="2015-07-23T03:00:00"/>
    <m/>
    <n v="1410114375"/>
    <b v="1"/>
    <n v="18"/>
    <b v="1"/>
    <x v="6"/>
    <n v="17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7620400"/>
    <d v="2015-07-23T03:00:00"/>
    <m/>
    <n v="1432129577"/>
    <b v="1"/>
    <n v="176"/>
    <b v="1"/>
    <x v="6"/>
    <n v="12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37620400"/>
    <d v="2015-07-23T03:00:00"/>
    <m/>
    <n v="1485177952"/>
    <b v="0"/>
    <n v="41"/>
    <b v="1"/>
    <x v="6"/>
    <n v="10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37620400"/>
    <d v="2015-07-23T03:00:00"/>
    <m/>
    <n v="1418159861"/>
    <b v="1"/>
    <n v="75"/>
    <b v="1"/>
    <x v="6"/>
    <n v="10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37620400"/>
    <d v="2015-07-23T03:00:00"/>
    <m/>
    <n v="1472753745"/>
    <b v="1"/>
    <n v="97"/>
    <b v="1"/>
    <x v="6"/>
    <n v="10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37620400"/>
    <d v="2015-07-23T03:00:00"/>
    <m/>
    <n v="1445875718"/>
    <b v="1"/>
    <n v="73"/>
    <b v="1"/>
    <x v="6"/>
    <n v="109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620400"/>
    <d v="2015-07-23T03:00:00"/>
    <m/>
    <n v="1434475476"/>
    <b v="1"/>
    <n v="49"/>
    <b v="1"/>
    <x v="6"/>
    <n v="100"/>
  </r>
  <r>
    <n v="3262"/>
    <s v="Prison Boxing: A New Play by Leah Joki"/>
    <s v="A one-woman theatrical exploration of the prison system and its inhabitants."/>
    <n v="12200"/>
    <n v="12571"/>
    <x v="0"/>
    <x v="0"/>
    <s v="USD"/>
    <n v="1437620400"/>
    <d v="2015-07-23T03:00:00"/>
    <m/>
    <n v="1416555262"/>
    <b v="1"/>
    <n v="134"/>
    <b v="1"/>
    <x v="6"/>
    <n v="10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37620400"/>
    <d v="2015-07-23T03:00:00"/>
    <m/>
    <n v="1444220588"/>
    <b v="1"/>
    <n v="68"/>
    <b v="1"/>
    <x v="6"/>
    <n v="112"/>
  </r>
  <r>
    <n v="3264"/>
    <s v="Kapow-i GoGo at The PIT"/>
    <s v="The three part comedic saga of Kapow-i GoGo, who saves the world.  Again.  And again."/>
    <n v="2500"/>
    <n v="2575"/>
    <x v="0"/>
    <x v="0"/>
    <s v="USD"/>
    <n v="1437620400"/>
    <d v="2015-07-23T03:00:00"/>
    <m/>
    <n v="1421089938"/>
    <b v="1"/>
    <n v="49"/>
    <b v="1"/>
    <x v="6"/>
    <n v="10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37620400"/>
    <d v="2015-07-23T03:00:00"/>
    <m/>
    <n v="1446570315"/>
    <b v="1"/>
    <n v="63"/>
    <b v="1"/>
    <x v="6"/>
    <n v="16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7620400"/>
    <d v="2015-07-23T03:00:00"/>
    <m/>
    <n v="1431435122"/>
    <b v="1"/>
    <n v="163"/>
    <b v="1"/>
    <x v="6"/>
    <n v="13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620400"/>
    <d v="2015-07-23T03:00:00"/>
    <m/>
    <n v="1434564660"/>
    <b v="1"/>
    <n v="288"/>
    <b v="1"/>
    <x v="6"/>
    <n v="10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37620400"/>
    <d v="2015-07-23T03:00:00"/>
    <m/>
    <n v="1470692528"/>
    <b v="1"/>
    <n v="42"/>
    <b v="1"/>
    <x v="6"/>
    <n v="12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7620400"/>
    <d v="2015-07-23T03:00:00"/>
    <m/>
    <n v="1431509397"/>
    <b v="1"/>
    <n v="70"/>
    <b v="1"/>
    <x v="6"/>
    <n v="10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7620400"/>
    <d v="2015-07-23T03:00:00"/>
    <m/>
    <n v="1434113265"/>
    <b v="1"/>
    <n v="30"/>
    <b v="1"/>
    <x v="6"/>
    <n v="102"/>
  </r>
  <r>
    <n v="3271"/>
    <s v="Saxon Court at Southwark Playhouse"/>
    <s v="A razor sharp satire to darken your Christmas."/>
    <n v="1500"/>
    <n v="1950"/>
    <x v="0"/>
    <x v="1"/>
    <s v="GBP"/>
    <n v="1437620400"/>
    <d v="2015-07-23T03:00:00"/>
    <m/>
    <n v="1412332175"/>
    <b v="1"/>
    <n v="51"/>
    <b v="1"/>
    <x v="6"/>
    <n v="13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37620400"/>
    <d v="2015-07-23T03:00:00"/>
    <m/>
    <n v="1444219209"/>
    <b v="1"/>
    <n v="145"/>
    <b v="1"/>
    <x v="6"/>
    <n v="15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37620400"/>
    <d v="2015-07-23T03:00:00"/>
    <m/>
    <n v="1472498042"/>
    <b v="1"/>
    <n v="21"/>
    <b v="1"/>
    <x v="6"/>
    <n v="10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37620400"/>
    <d v="2015-07-23T03:00:00"/>
    <m/>
    <n v="1454259272"/>
    <b v="1"/>
    <n v="286"/>
    <b v="1"/>
    <x v="6"/>
    <n v="10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37620400"/>
    <d v="2015-07-23T03:00:00"/>
    <m/>
    <n v="1421183271"/>
    <b v="1"/>
    <n v="12"/>
    <b v="1"/>
    <x v="6"/>
    <n v="1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37620400"/>
    <d v="2015-07-23T03:00:00"/>
    <m/>
    <n v="1456526879"/>
    <b v="1"/>
    <n v="100"/>
    <b v="1"/>
    <x v="6"/>
    <n v="117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37620400"/>
    <d v="2015-07-23T03:00:00"/>
    <m/>
    <n v="1413735806"/>
    <b v="1"/>
    <n v="100"/>
    <b v="1"/>
    <x v="6"/>
    <n v="10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7620400"/>
    <d v="2015-07-23T03:00:00"/>
    <m/>
    <n v="1430425303"/>
    <b v="1"/>
    <n v="34"/>
    <b v="1"/>
    <x v="6"/>
    <n v="1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37620400"/>
    <d v="2015-07-23T03:00:00"/>
    <m/>
    <n v="1456885659"/>
    <b v="0"/>
    <n v="63"/>
    <b v="1"/>
    <x v="6"/>
    <n v="11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7620400"/>
    <d v="2015-07-23T03:00:00"/>
    <m/>
    <n v="1430158198"/>
    <b v="0"/>
    <n v="30"/>
    <b v="1"/>
    <x v="6"/>
    <n v="10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37620400"/>
    <d v="2015-07-23T03:00:00"/>
    <m/>
    <n v="1438561705"/>
    <b v="0"/>
    <n v="47"/>
    <b v="1"/>
    <x v="6"/>
    <n v="12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37620400"/>
    <d v="2015-07-23T03:00:00"/>
    <m/>
    <n v="1458103188"/>
    <b v="0"/>
    <n v="237"/>
    <b v="1"/>
    <x v="6"/>
    <n v="10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37620400"/>
    <d v="2015-07-23T03:00:00"/>
    <m/>
    <n v="1452448298"/>
    <b v="0"/>
    <n v="47"/>
    <b v="1"/>
    <x v="6"/>
    <n v="10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37620400"/>
    <d v="2015-07-23T03:00:00"/>
    <m/>
    <n v="1452546853"/>
    <b v="0"/>
    <n v="15"/>
    <b v="1"/>
    <x v="6"/>
    <n v="102"/>
  </r>
  <r>
    <n v="3285"/>
    <s v="By Morning"/>
    <s v="A new play by Matthew Gasda"/>
    <n v="4999"/>
    <n v="5604"/>
    <x v="0"/>
    <x v="0"/>
    <s v="USD"/>
    <n v="1437620400"/>
    <d v="2015-07-23T03:00:00"/>
    <m/>
    <n v="1485556626"/>
    <b v="0"/>
    <n v="81"/>
    <b v="1"/>
    <x v="6"/>
    <n v="11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37620400"/>
    <d v="2015-07-23T03:00:00"/>
    <m/>
    <n v="1468699782"/>
    <b v="0"/>
    <n v="122"/>
    <b v="1"/>
    <x v="6"/>
    <n v="102"/>
  </r>
  <r>
    <n v="3287"/>
    <s v="Three Things: Stories About Life"/>
    <s v="An inspirational one-man play about crisis, community, and the search for wholeness."/>
    <n v="2500"/>
    <n v="2500"/>
    <x v="0"/>
    <x v="5"/>
    <s v="CAD"/>
    <n v="1437620400"/>
    <d v="2015-07-23T03:00:00"/>
    <m/>
    <n v="1446573628"/>
    <b v="0"/>
    <n v="34"/>
    <b v="1"/>
    <x v="6"/>
    <n v="1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37620400"/>
    <d v="2015-07-23T03:00:00"/>
    <m/>
    <n v="1463337315"/>
    <b v="0"/>
    <n v="207"/>
    <b v="1"/>
    <x v="6"/>
    <n v="1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37620400"/>
    <d v="2015-07-23T03:00:00"/>
    <m/>
    <n v="1485161402"/>
    <b v="0"/>
    <n v="25"/>
    <b v="1"/>
    <x v="6"/>
    <n v="13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37620400"/>
    <d v="2015-07-23T03:00:00"/>
    <m/>
    <n v="1486642891"/>
    <b v="0"/>
    <n v="72"/>
    <b v="1"/>
    <x v="6"/>
    <n v="12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37620400"/>
    <d v="2015-07-23T03:00:00"/>
    <m/>
    <n v="1439743900"/>
    <b v="0"/>
    <n v="14"/>
    <b v="1"/>
    <x v="6"/>
    <n v="114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37620400"/>
    <d v="2015-07-23T03:00:00"/>
    <m/>
    <n v="1444069748"/>
    <b v="0"/>
    <n v="15"/>
    <b v="1"/>
    <x v="6"/>
    <n v="28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37620400"/>
    <d v="2015-07-23T03:00:00"/>
    <m/>
    <n v="1486030352"/>
    <b v="0"/>
    <n v="91"/>
    <b v="1"/>
    <x v="6"/>
    <n v="17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7620400"/>
    <d v="2015-07-23T03:00:00"/>
    <m/>
    <n v="1431867554"/>
    <b v="0"/>
    <n v="24"/>
    <b v="1"/>
    <x v="6"/>
    <n v="11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37620400"/>
    <d v="2015-07-23T03:00:00"/>
    <m/>
    <n v="1472294229"/>
    <b v="0"/>
    <n v="27"/>
    <b v="1"/>
    <x v="6"/>
    <n v="10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37620400"/>
    <d v="2015-07-23T03:00:00"/>
    <m/>
    <n v="1446401372"/>
    <b v="0"/>
    <n v="47"/>
    <b v="1"/>
    <x v="6"/>
    <n v="14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7620400"/>
    <d v="2015-07-23T03:00:00"/>
    <m/>
    <n v="1436380256"/>
    <b v="0"/>
    <n v="44"/>
    <b v="1"/>
    <x v="6"/>
    <n v="1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37620400"/>
    <d v="2015-07-23T03:00:00"/>
    <m/>
    <n v="1440370768"/>
    <b v="0"/>
    <n v="72"/>
    <b v="1"/>
    <x v="6"/>
    <n v="10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37620400"/>
    <d v="2015-07-23T03:00:00"/>
    <m/>
    <n v="1442268063"/>
    <b v="0"/>
    <n v="63"/>
    <b v="1"/>
    <x v="6"/>
    <n v="11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7620400"/>
    <d v="2015-07-23T03:00:00"/>
    <m/>
    <n v="1428515462"/>
    <b v="0"/>
    <n v="88"/>
    <b v="1"/>
    <x v="6"/>
    <n v="13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37620400"/>
    <d v="2015-07-23T03:00:00"/>
    <m/>
    <n v="1466185176"/>
    <b v="0"/>
    <n v="70"/>
    <b v="1"/>
    <x v="6"/>
    <n v="133"/>
  </r>
  <r>
    <n v="3302"/>
    <s v="El muro de BorÃ­s KiÃ©n"/>
    <s v="FilosofÃ­a de los anÃ³nimos"/>
    <n v="8400"/>
    <n v="8685"/>
    <x v="0"/>
    <x v="3"/>
    <s v="EUR"/>
    <n v="1437620400"/>
    <d v="2015-07-23T03:00:00"/>
    <m/>
    <n v="1478507176"/>
    <b v="0"/>
    <n v="50"/>
    <b v="1"/>
    <x v="6"/>
    <n v="10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37620400"/>
    <d v="2015-07-23T03:00:00"/>
    <m/>
    <n v="1424533084"/>
    <b v="0"/>
    <n v="35"/>
    <b v="1"/>
    <x v="6"/>
    <n v="11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37620400"/>
    <d v="2015-07-23T03:00:00"/>
    <m/>
    <n v="1479826752"/>
    <b v="0"/>
    <n v="175"/>
    <b v="1"/>
    <x v="6"/>
    <n v="10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7620400"/>
    <d v="2015-07-23T03:00:00"/>
    <m/>
    <n v="1435782748"/>
    <b v="0"/>
    <n v="20"/>
    <b v="1"/>
    <x v="6"/>
    <n v="10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37620400"/>
    <d v="2015-07-23T03:00:00"/>
    <m/>
    <n v="1462252542"/>
    <b v="0"/>
    <n v="54"/>
    <b v="1"/>
    <x v="6"/>
    <n v="17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37620400"/>
    <d v="2015-07-23T03:00:00"/>
    <m/>
    <n v="1460683339"/>
    <b v="0"/>
    <n v="20"/>
    <b v="1"/>
    <x v="6"/>
    <n v="10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37620400"/>
    <d v="2015-07-23T03:00:00"/>
    <m/>
    <n v="1458766965"/>
    <b v="0"/>
    <n v="57"/>
    <b v="1"/>
    <x v="6"/>
    <n v="122"/>
  </r>
  <r>
    <n v="3309"/>
    <s v="Collision Course"/>
    <s v="Two unlikely friends, a garage, tinned beans &amp; the end of the world."/>
    <n v="350"/>
    <n v="558"/>
    <x v="0"/>
    <x v="1"/>
    <s v="GBP"/>
    <n v="1437620400"/>
    <d v="2015-07-23T03:00:00"/>
    <m/>
    <n v="1473953778"/>
    <b v="0"/>
    <n v="31"/>
    <b v="1"/>
    <x v="6"/>
    <n v="159"/>
  </r>
  <r>
    <n v="3310"/>
    <s v="The Island Boys: A New Play"/>
    <s v="A new play about coming coming home, recovery, and trying to find God in the process."/>
    <n v="6500"/>
    <n v="6505"/>
    <x v="0"/>
    <x v="0"/>
    <s v="USD"/>
    <n v="1437620400"/>
    <d v="2015-07-23T03:00:00"/>
    <m/>
    <n v="1441577825"/>
    <b v="0"/>
    <n v="31"/>
    <b v="1"/>
    <x v="6"/>
    <n v="1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37620400"/>
    <d v="2015-07-23T03:00:00"/>
    <m/>
    <n v="1442473210"/>
    <b v="0"/>
    <n v="45"/>
    <b v="1"/>
    <x v="6"/>
    <n v="1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37620400"/>
    <d v="2015-07-23T03:00:00"/>
    <m/>
    <n v="1477077946"/>
    <b v="0"/>
    <n v="41"/>
    <b v="1"/>
    <x v="6"/>
    <n v="1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37620400"/>
    <d v="2015-07-23T03:00:00"/>
    <m/>
    <n v="1452664317"/>
    <b v="0"/>
    <n v="29"/>
    <b v="1"/>
    <x v="6"/>
    <n v="11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7620400"/>
    <d v="2015-07-23T03:00:00"/>
    <m/>
    <n v="1428733511"/>
    <b v="0"/>
    <n v="58"/>
    <b v="1"/>
    <x v="6"/>
    <n v="2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37620400"/>
    <d v="2015-07-23T03:00:00"/>
    <m/>
    <n v="1459927041"/>
    <b v="0"/>
    <n v="89"/>
    <b v="1"/>
    <x v="6"/>
    <n v="11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37620400"/>
    <d v="2015-07-23T03:00:00"/>
    <m/>
    <n v="1404680075"/>
    <b v="0"/>
    <n v="125"/>
    <b v="1"/>
    <x v="6"/>
    <n v="1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37620400"/>
    <d v="2015-07-23T03:00:00"/>
    <m/>
    <n v="1462755424"/>
    <b v="0"/>
    <n v="18"/>
    <b v="1"/>
    <x v="6"/>
    <n v="106"/>
  </r>
  <r>
    <n v="3318"/>
    <s v="ROOMIES - Atlantic Canada Tour 2016-17"/>
    <s v="Help us strengthen and inspire disability arts in Atlantic Canada"/>
    <n v="2000"/>
    <n v="2512"/>
    <x v="0"/>
    <x v="5"/>
    <s v="CAD"/>
    <n v="1437620400"/>
    <d v="2015-07-23T03:00:00"/>
    <m/>
    <n v="1456902893"/>
    <b v="0"/>
    <n v="32"/>
    <b v="1"/>
    <x v="6"/>
    <n v="12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37620400"/>
    <d v="2015-07-23T03:00:00"/>
    <m/>
    <n v="1418824986"/>
    <b v="0"/>
    <n v="16"/>
    <b v="1"/>
    <x v="6"/>
    <n v="10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37620400"/>
    <d v="2015-07-23T03:00:00"/>
    <m/>
    <n v="1463965557"/>
    <b v="0"/>
    <n v="38"/>
    <b v="1"/>
    <x v="6"/>
    <n v="10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37620400"/>
    <d v="2015-07-23T03:00:00"/>
    <m/>
    <n v="1412216665"/>
    <b v="0"/>
    <n v="15"/>
    <b v="1"/>
    <x v="6"/>
    <n v="10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37620400"/>
    <d v="2015-07-23T03:00:00"/>
    <m/>
    <n v="1464653696"/>
    <b v="0"/>
    <n v="23"/>
    <b v="1"/>
    <x v="6"/>
    <n v="10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37620400"/>
    <d v="2015-07-23T03:00:00"/>
    <m/>
    <n v="1472201208"/>
    <b v="0"/>
    <n v="49"/>
    <b v="1"/>
    <x v="6"/>
    <n v="126"/>
  </r>
  <r>
    <n v="3324"/>
    <s v="At Swim, Two Boys"/>
    <s v="The play tells the story of Jim and Doyler and their friendship on the brink of Irish independence."/>
    <n v="1500"/>
    <n v="1525"/>
    <x v="0"/>
    <x v="17"/>
    <s v="EUR"/>
    <n v="1437620400"/>
    <d v="2015-07-23T03:00:00"/>
    <m/>
    <n v="1463925590"/>
    <b v="0"/>
    <n v="10"/>
    <b v="1"/>
    <x v="6"/>
    <n v="10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37620400"/>
    <d v="2015-07-23T03:00:00"/>
    <m/>
    <n v="1425235877"/>
    <b v="0"/>
    <n v="15"/>
    <b v="1"/>
    <x v="6"/>
    <n v="113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37620400"/>
    <d v="2015-07-23T03:00:00"/>
    <m/>
    <n v="1423242505"/>
    <b v="0"/>
    <n v="57"/>
    <b v="1"/>
    <x v="6"/>
    <n v="10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37620400"/>
    <d v="2015-07-23T03:00:00"/>
    <m/>
    <n v="1460105966"/>
    <b v="0"/>
    <n v="33"/>
    <b v="1"/>
    <x v="6"/>
    <n v="10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37620400"/>
    <d v="2015-07-23T03:00:00"/>
    <m/>
    <n v="1404308883"/>
    <b v="0"/>
    <n v="9"/>
    <b v="1"/>
    <x v="6"/>
    <n v="14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37620400"/>
    <d v="2015-07-23T03:00:00"/>
    <m/>
    <n v="1405583108"/>
    <b v="0"/>
    <n v="26"/>
    <b v="1"/>
    <x v="6"/>
    <n v="11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37620400"/>
    <d v="2015-07-23T03:00:00"/>
    <m/>
    <n v="1425331068"/>
    <b v="0"/>
    <n v="69"/>
    <b v="1"/>
    <x v="6"/>
    <n v="10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37620400"/>
    <d v="2015-07-23T03:00:00"/>
    <m/>
    <n v="1441125886"/>
    <b v="0"/>
    <n v="65"/>
    <b v="1"/>
    <x v="6"/>
    <n v="105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37620400"/>
    <d v="2015-07-23T03:00:00"/>
    <m/>
    <n v="1403210330"/>
    <b v="0"/>
    <n v="83"/>
    <b v="1"/>
    <x v="6"/>
    <n v="1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7620400"/>
    <d v="2015-07-23T03:00:00"/>
    <m/>
    <n v="1432484080"/>
    <b v="0"/>
    <n v="111"/>
    <b v="1"/>
    <x v="6"/>
    <n v="10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7620400"/>
    <d v="2015-07-23T03:00:00"/>
    <m/>
    <n v="1435667422"/>
    <b v="0"/>
    <n v="46"/>
    <b v="1"/>
    <x v="6"/>
    <n v="13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37620400"/>
    <d v="2015-07-23T03:00:00"/>
    <m/>
    <n v="1404749446"/>
    <b v="0"/>
    <n v="63"/>
    <b v="1"/>
    <x v="6"/>
    <n v="1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37620400"/>
    <d v="2015-07-23T03:00:00"/>
    <m/>
    <n v="1457429646"/>
    <b v="0"/>
    <n v="9"/>
    <b v="1"/>
    <x v="6"/>
    <n v="10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37620400"/>
    <d v="2015-07-23T03:00:00"/>
    <m/>
    <n v="1411109167"/>
    <b v="0"/>
    <n v="34"/>
    <b v="1"/>
    <x v="6"/>
    <n v="110"/>
  </r>
  <r>
    <n v="3338"/>
    <s v="The Last Days of Judas Iscariot"/>
    <s v="Join Estelle Parsons in support of Theater That Looks and Sounds Like America"/>
    <n v="15000"/>
    <n v="15327"/>
    <x v="0"/>
    <x v="0"/>
    <s v="USD"/>
    <n v="1437620400"/>
    <d v="2015-07-23T03:00:00"/>
    <m/>
    <n v="1486129680"/>
    <b v="0"/>
    <n v="112"/>
    <b v="1"/>
    <x v="6"/>
    <n v="10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37620400"/>
    <d v="2015-07-23T03:00:00"/>
    <m/>
    <n v="1467129518"/>
    <b v="0"/>
    <n v="47"/>
    <b v="1"/>
    <x v="6"/>
    <n v="10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37620400"/>
    <d v="2015-07-23T03:00:00"/>
    <m/>
    <n v="1478906554"/>
    <b v="0"/>
    <n v="38"/>
    <b v="1"/>
    <x v="6"/>
    <n v="13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37620400"/>
    <d v="2015-07-23T03:00:00"/>
    <m/>
    <n v="1463771421"/>
    <b v="0"/>
    <n v="28"/>
    <b v="1"/>
    <x v="6"/>
    <n v="1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37620400"/>
    <d v="2015-07-23T03:00:00"/>
    <m/>
    <n v="1425020810"/>
    <b v="0"/>
    <n v="78"/>
    <b v="1"/>
    <x v="6"/>
    <n v="10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37620400"/>
    <d v="2015-07-23T03:00:00"/>
    <m/>
    <n v="1458770384"/>
    <b v="0"/>
    <n v="23"/>
    <b v="1"/>
    <x v="6"/>
    <n v="17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37620400"/>
    <d v="2015-07-23T03:00:00"/>
    <m/>
    <n v="1406782093"/>
    <b v="0"/>
    <n v="40"/>
    <b v="1"/>
    <x v="6"/>
    <n v="10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37620400"/>
    <d v="2015-07-23T03:00:00"/>
    <m/>
    <n v="1424226768"/>
    <b v="0"/>
    <n v="13"/>
    <b v="1"/>
    <x v="6"/>
    <n v="13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37620400"/>
    <d v="2015-07-23T03:00:00"/>
    <m/>
    <n v="1424306110"/>
    <b v="0"/>
    <n v="18"/>
    <b v="1"/>
    <x v="6"/>
    <n v="1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37620400"/>
    <d v="2015-07-23T03:00:00"/>
    <m/>
    <n v="1461503654"/>
    <b v="0"/>
    <n v="22"/>
    <b v="1"/>
    <x v="6"/>
    <n v="11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37620400"/>
    <d v="2015-07-23T03:00:00"/>
    <m/>
    <n v="1459949080"/>
    <b v="0"/>
    <n v="79"/>
    <b v="1"/>
    <x v="6"/>
    <n v="1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37620400"/>
    <d v="2015-07-23T03:00:00"/>
    <m/>
    <n v="1463971172"/>
    <b v="0"/>
    <n v="14"/>
    <b v="1"/>
    <x v="6"/>
    <n v="153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37620400"/>
    <d v="2015-07-23T03:00:00"/>
    <m/>
    <n v="1445791811"/>
    <b v="0"/>
    <n v="51"/>
    <b v="1"/>
    <x v="6"/>
    <n v="104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37620400"/>
    <d v="2015-07-23T03:00:00"/>
    <m/>
    <n v="1402910965"/>
    <b v="0"/>
    <n v="54"/>
    <b v="1"/>
    <x v="6"/>
    <n v="10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37620400"/>
    <d v="2015-07-23T03:00:00"/>
    <m/>
    <n v="1462492178"/>
    <b v="0"/>
    <n v="70"/>
    <b v="1"/>
    <x v="6"/>
    <n v="10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37620400"/>
    <d v="2015-07-23T03:00:00"/>
    <m/>
    <n v="1461061350"/>
    <b v="0"/>
    <n v="44"/>
    <b v="1"/>
    <x v="6"/>
    <n v="31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37620400"/>
    <d v="2015-07-23T03:00:00"/>
    <m/>
    <n v="1443029206"/>
    <b v="0"/>
    <n v="55"/>
    <b v="1"/>
    <x v="6"/>
    <n v="10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37620400"/>
    <d v="2015-07-23T03:00:00"/>
    <m/>
    <n v="1461941527"/>
    <b v="0"/>
    <n v="15"/>
    <b v="1"/>
    <x v="6"/>
    <n v="12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37620400"/>
    <d v="2015-07-23T03:00:00"/>
    <m/>
    <n v="1466019272"/>
    <b v="0"/>
    <n v="27"/>
    <b v="1"/>
    <x v="6"/>
    <n v="10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37620400"/>
    <d v="2015-07-23T03:00:00"/>
    <m/>
    <n v="1404295310"/>
    <b v="0"/>
    <n v="21"/>
    <b v="1"/>
    <x v="6"/>
    <n v="10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37620400"/>
    <d v="2015-07-23T03:00:00"/>
    <m/>
    <n v="1413790079"/>
    <b v="0"/>
    <n v="162"/>
    <b v="1"/>
    <x v="6"/>
    <n v="103"/>
  </r>
  <r>
    <n v="3359"/>
    <s v="BEIRUT, LADY OF LEBANON"/>
    <s v="A Theatrical Production Celebrating the Lebanese Culture and the Human Spirit in Time of War."/>
    <n v="4000"/>
    <n v="4250"/>
    <x v="0"/>
    <x v="0"/>
    <s v="USD"/>
    <n v="1437620400"/>
    <d v="2015-07-23T03:00:00"/>
    <m/>
    <n v="1484097734"/>
    <b v="0"/>
    <n v="23"/>
    <b v="1"/>
    <x v="6"/>
    <n v="106"/>
  </r>
  <r>
    <n v="3360"/>
    <s v="Pretty Butch"/>
    <s v="World Premiere, an M1 Singapore Fringe Festival 2017 commission."/>
    <n v="9000"/>
    <n v="9124"/>
    <x v="0"/>
    <x v="20"/>
    <s v="SGD"/>
    <n v="1437620400"/>
    <d v="2015-07-23T03:00:00"/>
    <m/>
    <n v="1479866343"/>
    <b v="0"/>
    <n v="72"/>
    <b v="1"/>
    <x v="6"/>
    <n v="10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37620400"/>
    <d v="2015-07-23T03:00:00"/>
    <m/>
    <n v="1408062990"/>
    <b v="0"/>
    <n v="68"/>
    <b v="1"/>
    <x v="6"/>
    <n v="11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37620400"/>
    <d v="2015-07-23T03:00:00"/>
    <m/>
    <n v="1424484717"/>
    <b v="0"/>
    <n v="20"/>
    <b v="1"/>
    <x v="6"/>
    <n v="21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37620400"/>
    <d v="2015-07-23T03:00:00"/>
    <m/>
    <n v="1406831445"/>
    <b v="0"/>
    <n v="26"/>
    <b v="1"/>
    <x v="6"/>
    <n v="10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37620400"/>
    <d v="2015-07-23T03:00:00"/>
    <m/>
    <n v="1456183649"/>
    <b v="0"/>
    <n v="72"/>
    <b v="1"/>
    <x v="6"/>
    <n v="10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37620400"/>
    <d v="2015-07-23T03:00:00"/>
    <m/>
    <n v="1447381592"/>
    <b v="0"/>
    <n v="3"/>
    <b v="1"/>
    <x v="6"/>
    <n v="10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7620400"/>
    <d v="2015-07-23T03:00:00"/>
    <m/>
    <n v="1428889037"/>
    <b v="0"/>
    <n v="18"/>
    <b v="1"/>
    <x v="6"/>
    <n v="22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7620400"/>
    <d v="2015-07-23T03:00:00"/>
    <m/>
    <n v="1436307894"/>
    <b v="0"/>
    <n v="30"/>
    <b v="1"/>
    <x v="6"/>
    <n v="119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37620400"/>
    <d v="2015-07-23T03:00:00"/>
    <m/>
    <n v="1416977259"/>
    <b v="0"/>
    <n v="23"/>
    <b v="1"/>
    <x v="6"/>
    <n v="105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37620400"/>
    <d v="2015-07-23T03:00:00"/>
    <m/>
    <n v="1479257980"/>
    <b v="0"/>
    <n v="54"/>
    <b v="1"/>
    <x v="6"/>
    <n v="10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37620400"/>
    <d v="2015-07-23T03:00:00"/>
    <m/>
    <n v="1479283285"/>
    <b v="0"/>
    <n v="26"/>
    <b v="1"/>
    <x v="6"/>
    <n v="11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37620400"/>
    <d v="2015-07-23T03:00:00"/>
    <m/>
    <n v="1446670765"/>
    <b v="0"/>
    <n v="9"/>
    <b v="1"/>
    <x v="6"/>
    <n v="13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37620400"/>
    <d v="2015-07-23T03:00:00"/>
    <m/>
    <n v="1407157756"/>
    <b v="0"/>
    <n v="27"/>
    <b v="1"/>
    <x v="6"/>
    <n v="10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620400"/>
    <d v="2015-07-23T03:00:00"/>
    <m/>
    <n v="1435177840"/>
    <b v="0"/>
    <n v="30"/>
    <b v="1"/>
    <x v="6"/>
    <n v="1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37620400"/>
    <d v="2015-07-23T03:00:00"/>
    <m/>
    <n v="1443461616"/>
    <b v="0"/>
    <n v="52"/>
    <b v="1"/>
    <x v="6"/>
    <n v="107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37620400"/>
    <d v="2015-07-23T03:00:00"/>
    <m/>
    <n v="1399387173"/>
    <b v="0"/>
    <n v="17"/>
    <b v="1"/>
    <x v="6"/>
    <n v="10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37620400"/>
    <d v="2015-07-23T03:00:00"/>
    <m/>
    <n v="1424796594"/>
    <b v="0"/>
    <n v="19"/>
    <b v="1"/>
    <x v="6"/>
    <n v="10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37620400"/>
    <d v="2015-07-23T03:00:00"/>
    <m/>
    <n v="1424280899"/>
    <b v="0"/>
    <n v="77"/>
    <b v="1"/>
    <x v="6"/>
    <n v="10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37620400"/>
    <d v="2015-07-23T03:00:00"/>
    <m/>
    <n v="1407400306"/>
    <b v="0"/>
    <n v="21"/>
    <b v="1"/>
    <x v="6"/>
    <n v="10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37620400"/>
    <d v="2015-07-23T03:00:00"/>
    <m/>
    <n v="1439122800"/>
    <b v="0"/>
    <n v="38"/>
    <b v="1"/>
    <x v="6"/>
    <n v="10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37620400"/>
    <d v="2015-07-23T03:00:00"/>
    <m/>
    <n v="1414277578"/>
    <b v="0"/>
    <n v="28"/>
    <b v="1"/>
    <x v="6"/>
    <n v="10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37620400"/>
    <d v="2015-07-23T03:00:00"/>
    <m/>
    <n v="1423455983"/>
    <b v="0"/>
    <n v="48"/>
    <b v="1"/>
    <x v="6"/>
    <n v="10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37620400"/>
    <d v="2015-07-23T03:00:00"/>
    <m/>
    <n v="1467973256"/>
    <b v="0"/>
    <n v="46"/>
    <b v="1"/>
    <x v="6"/>
    <n v="10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37620400"/>
    <d v="2015-07-23T03:00:00"/>
    <m/>
    <n v="1464979620"/>
    <b v="0"/>
    <n v="30"/>
    <b v="1"/>
    <x v="6"/>
    <n v="11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37620400"/>
    <d v="2015-07-23T03:00:00"/>
    <m/>
    <n v="1444874768"/>
    <b v="0"/>
    <n v="64"/>
    <b v="1"/>
    <x v="6"/>
    <n v="1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37620400"/>
    <d v="2015-07-23T03:00:00"/>
    <m/>
    <n v="1415652552"/>
    <b v="0"/>
    <n v="15"/>
    <b v="1"/>
    <x v="6"/>
    <n v="10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37620400"/>
    <d v="2015-07-23T03:00:00"/>
    <m/>
    <n v="1415028506"/>
    <b v="0"/>
    <n v="41"/>
    <b v="1"/>
    <x v="6"/>
    <n v="10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37620400"/>
    <d v="2015-07-23T03:00:00"/>
    <m/>
    <n v="1415125088"/>
    <b v="0"/>
    <n v="35"/>
    <b v="1"/>
    <x v="6"/>
    <n v="1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7620400"/>
    <d v="2015-07-23T03:00:00"/>
    <m/>
    <n v="1432033441"/>
    <b v="0"/>
    <n v="45"/>
    <b v="1"/>
    <x v="6"/>
    <n v="10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37620400"/>
    <d v="2015-07-23T03:00:00"/>
    <m/>
    <n v="1462368682"/>
    <b v="0"/>
    <n v="62"/>
    <b v="1"/>
    <x v="6"/>
    <n v="11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37620400"/>
    <d v="2015-07-23T03:00:00"/>
    <m/>
    <n v="1403721345"/>
    <b v="0"/>
    <n v="22"/>
    <b v="1"/>
    <x v="6"/>
    <n v="102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37620400"/>
    <d v="2015-07-23T03:00:00"/>
    <m/>
    <n v="1404997548"/>
    <b v="0"/>
    <n v="18"/>
    <b v="1"/>
    <x v="6"/>
    <n v="22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37620400"/>
    <d v="2015-07-23T03:00:00"/>
    <m/>
    <n v="1458245855"/>
    <b v="0"/>
    <n v="12"/>
    <b v="1"/>
    <x v="6"/>
    <n v="10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37620400"/>
    <d v="2015-07-23T03:00:00"/>
    <m/>
    <n v="1413065230"/>
    <b v="0"/>
    <n v="44"/>
    <b v="1"/>
    <x v="6"/>
    <n v="10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37620400"/>
    <d v="2015-07-23T03:00:00"/>
    <m/>
    <n v="1403878645"/>
    <b v="0"/>
    <n v="27"/>
    <b v="1"/>
    <x v="6"/>
    <n v="142"/>
  </r>
  <r>
    <n v="3395"/>
    <s v="MIRAMAR"/>
    <s v="Miramar is a a darkly funny play exploring what it is we call â€˜homeâ€™."/>
    <n v="500"/>
    <n v="920"/>
    <x v="0"/>
    <x v="1"/>
    <s v="GBP"/>
    <n v="1437620400"/>
    <d v="2015-07-23T03:00:00"/>
    <m/>
    <n v="1431795944"/>
    <b v="0"/>
    <n v="38"/>
    <b v="1"/>
    <x v="6"/>
    <n v="18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37620400"/>
    <d v="2015-07-23T03:00:00"/>
    <m/>
    <n v="1399286589"/>
    <b v="0"/>
    <n v="28"/>
    <b v="1"/>
    <x v="6"/>
    <n v="104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37620400"/>
    <d v="2015-07-23T03:00:00"/>
    <m/>
    <n v="1452338929"/>
    <b v="0"/>
    <n v="24"/>
    <b v="1"/>
    <x v="6"/>
    <n v="11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37620400"/>
    <d v="2015-07-23T03:00:00"/>
    <m/>
    <n v="1414605776"/>
    <b v="0"/>
    <n v="65"/>
    <b v="1"/>
    <x v="6"/>
    <n v="11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37620400"/>
    <d v="2015-07-23T03:00:00"/>
    <m/>
    <n v="1421964325"/>
    <b v="0"/>
    <n v="46"/>
    <b v="1"/>
    <x v="6"/>
    <n v="104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37620400"/>
    <d v="2015-07-23T03:00:00"/>
    <m/>
    <n v="1405378414"/>
    <b v="0"/>
    <n v="85"/>
    <b v="1"/>
    <x v="6"/>
    <n v="1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7620400"/>
    <d v="2015-07-23T03:00:00"/>
    <m/>
    <n v="1436376146"/>
    <b v="0"/>
    <n v="66"/>
    <b v="1"/>
    <x v="6"/>
    <n v="10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37620400"/>
    <d v="2015-07-23T03:00:00"/>
    <m/>
    <n v="1444747843"/>
    <b v="0"/>
    <n v="165"/>
    <b v="1"/>
    <x v="6"/>
    <n v="11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7620400"/>
    <d v="2015-07-23T03:00:00"/>
    <m/>
    <n v="1432638324"/>
    <b v="0"/>
    <n v="17"/>
    <b v="1"/>
    <x v="6"/>
    <n v="1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7620400"/>
    <d v="2015-07-23T03:00:00"/>
    <m/>
    <n v="1432814702"/>
    <b v="0"/>
    <n v="3"/>
    <b v="1"/>
    <x v="6"/>
    <n v="12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37620400"/>
    <d v="2015-07-23T03:00:00"/>
    <m/>
    <n v="1455063886"/>
    <b v="0"/>
    <n v="17"/>
    <b v="1"/>
    <x v="6"/>
    <n v="138"/>
  </r>
  <r>
    <n v="3406"/>
    <s v="Voices of Swords"/>
    <s v="A funny and moving new play about two families dealing with aging parents in very different ways!"/>
    <n v="10000"/>
    <n v="10031"/>
    <x v="0"/>
    <x v="0"/>
    <s v="USD"/>
    <n v="1437620400"/>
    <d v="2015-07-23T03:00:00"/>
    <m/>
    <n v="1401623376"/>
    <b v="0"/>
    <n v="91"/>
    <b v="1"/>
    <x v="6"/>
    <n v="10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37620400"/>
    <d v="2015-07-23T03:00:00"/>
    <m/>
    <n v="1402049289"/>
    <b v="0"/>
    <n v="67"/>
    <b v="1"/>
    <x v="6"/>
    <n v="1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37620400"/>
    <d v="2015-07-23T03:00:00"/>
    <m/>
    <n v="1403135304"/>
    <b v="0"/>
    <n v="18"/>
    <b v="1"/>
    <x v="6"/>
    <n v="21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37620400"/>
    <d v="2015-07-23T03:00:00"/>
    <m/>
    <n v="1466710358"/>
    <b v="0"/>
    <n v="21"/>
    <b v="1"/>
    <x v="6"/>
    <n v="124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37620400"/>
    <d v="2015-07-23T03:00:00"/>
    <m/>
    <n v="1462841990"/>
    <b v="0"/>
    <n v="40"/>
    <b v="1"/>
    <x v="6"/>
    <n v="10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37620400"/>
    <d v="2015-07-23T03:00:00"/>
    <m/>
    <n v="1442536372"/>
    <b v="0"/>
    <n v="78"/>
    <b v="1"/>
    <x v="6"/>
    <n v="10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37620400"/>
    <d v="2015-07-23T03:00:00"/>
    <m/>
    <n v="1409266862"/>
    <b v="0"/>
    <n v="26"/>
    <b v="1"/>
    <x v="6"/>
    <n v="1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37620400"/>
    <d v="2015-07-23T03:00:00"/>
    <m/>
    <n v="1424280938"/>
    <b v="0"/>
    <n v="14"/>
    <b v="1"/>
    <x v="6"/>
    <n v="13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37620400"/>
    <d v="2015-07-23T03:00:00"/>
    <m/>
    <n v="1478030325"/>
    <b v="0"/>
    <n v="44"/>
    <b v="1"/>
    <x v="6"/>
    <n v="10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37620400"/>
    <d v="2015-07-23T03:00:00"/>
    <m/>
    <n v="1459999656"/>
    <b v="0"/>
    <n v="9"/>
    <b v="1"/>
    <x v="6"/>
    <n v="1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37620400"/>
    <d v="2015-07-23T03:00:00"/>
    <m/>
    <n v="1427363645"/>
    <b v="0"/>
    <n v="30"/>
    <b v="1"/>
    <x v="6"/>
    <n v="12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37620400"/>
    <d v="2015-07-23T03:00:00"/>
    <m/>
    <n v="1410558948"/>
    <b v="0"/>
    <n v="45"/>
    <b v="1"/>
    <x v="6"/>
    <n v="1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37620400"/>
    <d v="2015-07-23T03:00:00"/>
    <m/>
    <n v="1398283307"/>
    <b v="0"/>
    <n v="56"/>
    <b v="1"/>
    <x v="6"/>
    <n v="10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37620400"/>
    <d v="2015-07-23T03:00:00"/>
    <m/>
    <n v="1458416585"/>
    <b v="0"/>
    <n v="46"/>
    <b v="1"/>
    <x v="6"/>
    <n v="10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37620400"/>
    <d v="2015-07-23T03:00:00"/>
    <m/>
    <n v="1454638202"/>
    <b v="0"/>
    <n v="34"/>
    <b v="1"/>
    <x v="6"/>
    <n v="13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37620400"/>
    <d v="2015-07-23T03:00:00"/>
    <m/>
    <n v="1422903563"/>
    <b v="0"/>
    <n v="98"/>
    <b v="1"/>
    <x v="6"/>
    <n v="10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37620400"/>
    <d v="2015-07-23T03:00:00"/>
    <m/>
    <n v="1447594176"/>
    <b v="0"/>
    <n v="46"/>
    <b v="1"/>
    <x v="6"/>
    <n v="109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37620400"/>
    <d v="2015-07-23T03:00:00"/>
    <m/>
    <n v="1427320341"/>
    <b v="0"/>
    <n v="10"/>
    <b v="1"/>
    <x v="6"/>
    <n v="14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37620400"/>
    <d v="2015-07-23T03:00:00"/>
    <m/>
    <n v="1421252084"/>
    <b v="0"/>
    <n v="76"/>
    <b v="1"/>
    <x v="6"/>
    <n v="10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37620400"/>
    <d v="2015-07-23T03:00:00"/>
    <m/>
    <n v="1409669336"/>
    <b v="0"/>
    <n v="104"/>
    <b v="1"/>
    <x v="6"/>
    <n v="10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37620400"/>
    <d v="2015-07-23T03:00:00"/>
    <m/>
    <n v="1409620903"/>
    <b v="0"/>
    <n v="87"/>
    <b v="1"/>
    <x v="6"/>
    <n v="10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37620400"/>
    <d v="2015-07-23T03:00:00"/>
    <m/>
    <n v="1401722952"/>
    <b v="0"/>
    <n v="29"/>
    <b v="1"/>
    <x v="6"/>
    <n v="1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37620400"/>
    <d v="2015-07-23T03:00:00"/>
    <m/>
    <n v="1422983847"/>
    <b v="0"/>
    <n v="51"/>
    <b v="1"/>
    <x v="6"/>
    <n v="10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37620400"/>
    <d v="2015-07-23T03:00:00"/>
    <m/>
    <n v="1476837061"/>
    <b v="0"/>
    <n v="12"/>
    <b v="1"/>
    <x v="6"/>
    <n v="13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37620400"/>
    <d v="2015-07-23T03:00:00"/>
    <m/>
    <n v="1404168101"/>
    <b v="0"/>
    <n v="72"/>
    <b v="1"/>
    <x v="6"/>
    <n v="10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37620400"/>
    <d v="2015-07-23T03:00:00"/>
    <m/>
    <n v="1405791153"/>
    <b v="0"/>
    <n v="21"/>
    <b v="1"/>
    <x v="6"/>
    <n v="10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37620400"/>
    <d v="2015-07-23T03:00:00"/>
    <m/>
    <n v="1452520614"/>
    <b v="0"/>
    <n v="42"/>
    <b v="1"/>
    <x v="6"/>
    <n v="110"/>
  </r>
  <r>
    <n v="3433"/>
    <s v="The Dybbuk"/>
    <s v="death&amp;pretzels presents their first Chicago based project:_x000a_The Dybbuk by S. Ansky"/>
    <n v="9500"/>
    <n v="9525"/>
    <x v="0"/>
    <x v="0"/>
    <s v="USD"/>
    <n v="1437620400"/>
    <d v="2015-07-23T03:00:00"/>
    <m/>
    <n v="1400290255"/>
    <b v="0"/>
    <n v="71"/>
    <b v="1"/>
    <x v="6"/>
    <n v="1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37620400"/>
    <d v="2015-07-23T03:00:00"/>
    <m/>
    <n v="1402391269"/>
    <b v="0"/>
    <n v="168"/>
    <b v="1"/>
    <x v="6"/>
    <n v="10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37620400"/>
    <d v="2015-07-23T03:00:00"/>
    <m/>
    <n v="1469112493"/>
    <b v="0"/>
    <n v="19"/>
    <b v="1"/>
    <x v="6"/>
    <n v="11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37620400"/>
    <d v="2015-07-23T03:00:00"/>
    <m/>
    <n v="1406811593"/>
    <b v="0"/>
    <n v="37"/>
    <b v="1"/>
    <x v="6"/>
    <n v="1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37620400"/>
    <d v="2015-07-23T03:00:00"/>
    <m/>
    <n v="1437411820"/>
    <b v="0"/>
    <n v="36"/>
    <b v="1"/>
    <x v="6"/>
    <n v="10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7620400"/>
    <d v="2015-07-23T03:00:00"/>
    <m/>
    <n v="1428358567"/>
    <b v="0"/>
    <n v="14"/>
    <b v="1"/>
    <x v="6"/>
    <n v="104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37620400"/>
    <d v="2015-07-23T03:00:00"/>
    <m/>
    <n v="1452030730"/>
    <b v="0"/>
    <n v="18"/>
    <b v="1"/>
    <x v="6"/>
    <n v="135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37620400"/>
    <d v="2015-07-23T03:00:00"/>
    <m/>
    <n v="1403146628"/>
    <b v="0"/>
    <n v="82"/>
    <b v="1"/>
    <x v="6"/>
    <n v="10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37620400"/>
    <d v="2015-07-23T03:00:00"/>
    <m/>
    <n v="1445077121"/>
    <b v="0"/>
    <n v="43"/>
    <b v="1"/>
    <x v="6"/>
    <n v="103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7620400"/>
    <d v="2015-07-23T03:00:00"/>
    <m/>
    <n v="1430424672"/>
    <b v="0"/>
    <n v="8"/>
    <b v="1"/>
    <x v="6"/>
    <n v="1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37620400"/>
    <d v="2015-07-23T03:00:00"/>
    <m/>
    <n v="1407674146"/>
    <b v="0"/>
    <n v="45"/>
    <b v="1"/>
    <x v="6"/>
    <n v="18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37620400"/>
    <d v="2015-07-23T03:00:00"/>
    <m/>
    <n v="1464677986"/>
    <b v="0"/>
    <n v="20"/>
    <b v="1"/>
    <x v="6"/>
    <n v="289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37620400"/>
    <d v="2015-07-23T03:00:00"/>
    <m/>
    <n v="1443185036"/>
    <b v="0"/>
    <n v="31"/>
    <b v="1"/>
    <x v="6"/>
    <n v="1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37620400"/>
    <d v="2015-07-23T03:00:00"/>
    <m/>
    <n v="1421092725"/>
    <b v="0"/>
    <n v="25"/>
    <b v="1"/>
    <x v="6"/>
    <n v="108"/>
  </r>
  <r>
    <n v="3447"/>
    <s v="The Vagabond Halfback"/>
    <s v="&quot;He was a poet, a vagrant, a philosopher, a lady's man and a hard drinker&quot;"/>
    <n v="1000"/>
    <n v="1078"/>
    <x v="0"/>
    <x v="0"/>
    <s v="USD"/>
    <n v="1437620400"/>
    <d v="2015-07-23T03:00:00"/>
    <m/>
    <n v="1454448012"/>
    <b v="0"/>
    <n v="14"/>
    <b v="1"/>
    <x v="6"/>
    <n v="10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37620400"/>
    <d v="2015-07-23T03:00:00"/>
    <m/>
    <n v="1416192689"/>
    <b v="0"/>
    <n v="45"/>
    <b v="1"/>
    <x v="6"/>
    <n v="11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37620400"/>
    <d v="2015-07-23T03:00:00"/>
    <m/>
    <n v="1465607738"/>
    <b v="0"/>
    <n v="20"/>
    <b v="1"/>
    <x v="6"/>
    <n v="17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37620400"/>
    <d v="2015-07-23T03:00:00"/>
    <m/>
    <n v="1422809671"/>
    <b v="0"/>
    <n v="39"/>
    <b v="1"/>
    <x v="6"/>
    <n v="15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37620400"/>
    <d v="2015-07-23T03:00:00"/>
    <m/>
    <n v="1427304127"/>
    <b v="0"/>
    <n v="16"/>
    <b v="1"/>
    <x v="6"/>
    <n v="10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37620400"/>
    <d v="2015-07-23T03:00:00"/>
    <m/>
    <n v="1404141626"/>
    <b v="0"/>
    <n v="37"/>
    <b v="1"/>
    <x v="6"/>
    <n v="15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37620400"/>
    <d v="2015-07-23T03:00:00"/>
    <m/>
    <n v="1465946956"/>
    <b v="0"/>
    <n v="14"/>
    <b v="1"/>
    <x v="6"/>
    <n v="12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37620400"/>
    <d v="2015-07-23T03:00:00"/>
    <m/>
    <n v="1404233159"/>
    <b v="0"/>
    <n v="21"/>
    <b v="1"/>
    <x v="6"/>
    <n v="10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37620400"/>
    <d v="2015-07-23T03:00:00"/>
    <m/>
    <n v="1473789627"/>
    <b v="0"/>
    <n v="69"/>
    <b v="1"/>
    <x v="6"/>
    <n v="10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37620400"/>
    <d v="2015-07-23T03:00:00"/>
    <m/>
    <n v="1404190567"/>
    <b v="0"/>
    <n v="16"/>
    <b v="1"/>
    <x v="6"/>
    <n v="191"/>
  </r>
  <r>
    <n v="3457"/>
    <s v="The Impossible Adventures Of Supernova Jones"/>
    <s v="Robots, Space Battles, Mystery, and Intrigue. Nothing is Impossible..."/>
    <n v="2000"/>
    <n v="2804"/>
    <x v="0"/>
    <x v="0"/>
    <s v="USD"/>
    <n v="1437620400"/>
    <d v="2015-07-23T03:00:00"/>
    <m/>
    <n v="1421081857"/>
    <b v="0"/>
    <n v="55"/>
    <b v="1"/>
    <x v="6"/>
    <n v="14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37620400"/>
    <d v="2015-07-23T03:00:00"/>
    <m/>
    <n v="1420606303"/>
    <b v="0"/>
    <n v="27"/>
    <b v="1"/>
    <x v="6"/>
    <n v="12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37620400"/>
    <d v="2015-07-23T03:00:00"/>
    <m/>
    <n v="1461151860"/>
    <b v="0"/>
    <n v="36"/>
    <b v="1"/>
    <x v="6"/>
    <n v="12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37620400"/>
    <d v="2015-07-23T03:00:00"/>
    <m/>
    <n v="1406896752"/>
    <b v="0"/>
    <n v="19"/>
    <b v="1"/>
    <x v="6"/>
    <n v="19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37620400"/>
    <d v="2015-07-23T03:00:00"/>
    <m/>
    <n v="1475248279"/>
    <b v="0"/>
    <n v="12"/>
    <b v="1"/>
    <x v="6"/>
    <n v="13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7620400"/>
    <d v="2015-07-23T03:00:00"/>
    <m/>
    <n v="1435181628"/>
    <b v="0"/>
    <n v="17"/>
    <b v="1"/>
    <x v="6"/>
    <n v="20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37620400"/>
    <d v="2015-07-23T03:00:00"/>
    <m/>
    <n v="1472594585"/>
    <b v="0"/>
    <n v="114"/>
    <b v="1"/>
    <x v="6"/>
    <n v="103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37620400"/>
    <d v="2015-07-23T03:00:00"/>
    <m/>
    <n v="1469329637"/>
    <b v="0"/>
    <n v="93"/>
    <b v="1"/>
    <x v="6"/>
    <n v="10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7620400"/>
    <d v="2015-07-23T03:00:00"/>
    <m/>
    <n v="1436972472"/>
    <b v="0"/>
    <n v="36"/>
    <b v="1"/>
    <x v="6"/>
    <n v="10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37620400"/>
    <d v="2015-07-23T03:00:00"/>
    <m/>
    <n v="1455928050"/>
    <b v="0"/>
    <n v="61"/>
    <b v="1"/>
    <x v="6"/>
    <n v="127"/>
  </r>
  <r>
    <n v="3467"/>
    <s v="Venus in Fur, Los Angeles."/>
    <s v="Venus in Fur, By David Ives."/>
    <n v="3000"/>
    <n v="3030"/>
    <x v="0"/>
    <x v="0"/>
    <s v="USD"/>
    <n v="1437620400"/>
    <d v="2015-07-23T03:00:00"/>
    <m/>
    <n v="1424275632"/>
    <b v="0"/>
    <n v="47"/>
    <b v="1"/>
    <x v="6"/>
    <n v="10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37620400"/>
    <d v="2015-07-23T03:00:00"/>
    <m/>
    <n v="1471976529"/>
    <b v="0"/>
    <n v="17"/>
    <b v="1"/>
    <x v="6"/>
    <n v="12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37620400"/>
    <d v="2015-07-23T03:00:00"/>
    <m/>
    <n v="1459265045"/>
    <b v="0"/>
    <n v="63"/>
    <b v="1"/>
    <x v="6"/>
    <n v="113"/>
  </r>
  <r>
    <n v="3470"/>
    <s v="She Kills Monsters"/>
    <s v="The New Artist's Circle is a theatre company dedicated to bringing the arts to young people."/>
    <n v="250"/>
    <n v="375"/>
    <x v="0"/>
    <x v="0"/>
    <s v="USD"/>
    <n v="1437620400"/>
    <d v="2015-07-23T03:00:00"/>
    <m/>
    <n v="1465345902"/>
    <b v="0"/>
    <n v="9"/>
    <b v="1"/>
    <x v="6"/>
    <n v="15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37620400"/>
    <d v="2015-07-23T03:00:00"/>
    <m/>
    <n v="1405971690"/>
    <b v="0"/>
    <n v="30"/>
    <b v="1"/>
    <x v="6"/>
    <n v="21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37620400"/>
    <d v="2015-07-23T03:00:00"/>
    <m/>
    <n v="1413432331"/>
    <b v="0"/>
    <n v="23"/>
    <b v="1"/>
    <x v="6"/>
    <n v="10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37620400"/>
    <d v="2015-07-23T03:00:00"/>
    <m/>
    <n v="1425067296"/>
    <b v="0"/>
    <n v="33"/>
    <b v="1"/>
    <x v="6"/>
    <n v="1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37620400"/>
    <d v="2015-07-23T03:00:00"/>
    <m/>
    <n v="1466424131"/>
    <b v="0"/>
    <n v="39"/>
    <b v="1"/>
    <x v="6"/>
    <n v="10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37620400"/>
    <d v="2015-07-23T03:00:00"/>
    <m/>
    <n v="1412629704"/>
    <b v="0"/>
    <n v="17"/>
    <b v="1"/>
    <x v="6"/>
    <n v="11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37620400"/>
    <d v="2015-07-23T03:00:00"/>
    <m/>
    <n v="1412836990"/>
    <b v="0"/>
    <n v="6"/>
    <b v="1"/>
    <x v="6"/>
    <n v="10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7620400"/>
    <d v="2015-07-23T03:00:00"/>
    <m/>
    <n v="1430761243"/>
    <b v="0"/>
    <n v="39"/>
    <b v="1"/>
    <x v="6"/>
    <n v="11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37620400"/>
    <d v="2015-07-23T03:00:00"/>
    <m/>
    <n v="1424296822"/>
    <b v="0"/>
    <n v="57"/>
    <b v="1"/>
    <x v="6"/>
    <n v="113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37620400"/>
    <d v="2015-07-23T03:00:00"/>
    <m/>
    <n v="1400790680"/>
    <b v="0"/>
    <n v="56"/>
    <b v="1"/>
    <x v="6"/>
    <n v="12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7620400"/>
    <d v="2015-07-23T03:00:00"/>
    <m/>
    <n v="1434440227"/>
    <b v="0"/>
    <n v="13"/>
    <b v="1"/>
    <x v="6"/>
    <n v="143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37620400"/>
    <d v="2015-07-23T03:00:00"/>
    <m/>
    <n v="1418709388"/>
    <b v="0"/>
    <n v="95"/>
    <b v="1"/>
    <x v="6"/>
    <n v="11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37620400"/>
    <d v="2015-07-23T03:00:00"/>
    <m/>
    <n v="1402079466"/>
    <b v="0"/>
    <n v="80"/>
    <b v="1"/>
    <x v="6"/>
    <n v="13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37620400"/>
    <d v="2015-07-23T03:00:00"/>
    <m/>
    <n v="1401811381"/>
    <b v="0"/>
    <n v="133"/>
    <b v="1"/>
    <x v="6"/>
    <n v="16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37620400"/>
    <d v="2015-07-23T03:00:00"/>
    <m/>
    <n v="1463422499"/>
    <b v="0"/>
    <n v="44"/>
    <b v="1"/>
    <x v="6"/>
    <n v="11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37620400"/>
    <d v="2015-07-23T03:00:00"/>
    <m/>
    <n v="1451839080"/>
    <b v="0"/>
    <n v="30"/>
    <b v="1"/>
    <x v="6"/>
    <n v="10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7620400"/>
    <d v="2015-07-23T03:00:00"/>
    <m/>
    <n v="1430600401"/>
    <b v="0"/>
    <n v="56"/>
    <b v="1"/>
    <x v="6"/>
    <n v="15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7620400"/>
    <d v="2015-07-23T03:00:00"/>
    <m/>
    <n v="1432593252"/>
    <b v="0"/>
    <n v="66"/>
    <b v="1"/>
    <x v="6"/>
    <n v="12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37620400"/>
    <d v="2015-07-23T03:00:00"/>
    <m/>
    <n v="1427221560"/>
    <b v="0"/>
    <n v="29"/>
    <b v="1"/>
    <x v="6"/>
    <n v="12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37620400"/>
    <d v="2015-07-23T03:00:00"/>
    <m/>
    <n v="1398352531"/>
    <b v="0"/>
    <n v="72"/>
    <b v="1"/>
    <x v="6"/>
    <n v="1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37620400"/>
    <d v="2015-07-23T03:00:00"/>
    <m/>
    <n v="1457982924"/>
    <b v="0"/>
    <n v="27"/>
    <b v="1"/>
    <x v="6"/>
    <n v="12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7620400"/>
    <d v="2015-07-23T03:00:00"/>
    <m/>
    <n v="1430114384"/>
    <b v="0"/>
    <n v="10"/>
    <b v="1"/>
    <x v="6"/>
    <n v="15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37620400"/>
    <d v="2015-07-23T03:00:00"/>
    <m/>
    <n v="1442794397"/>
    <b v="0"/>
    <n v="35"/>
    <b v="1"/>
    <x v="6"/>
    <n v="10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37620400"/>
    <d v="2015-07-23T03:00:00"/>
    <m/>
    <n v="1406580436"/>
    <b v="0"/>
    <n v="29"/>
    <b v="1"/>
    <x v="6"/>
    <n v="1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37620400"/>
    <d v="2015-07-23T03:00:00"/>
    <m/>
    <n v="1479186575"/>
    <b v="0"/>
    <n v="13"/>
    <b v="1"/>
    <x v="6"/>
    <n v="1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37620400"/>
    <d v="2015-07-23T03:00:00"/>
    <m/>
    <n v="1412360309"/>
    <b v="0"/>
    <n v="72"/>
    <b v="1"/>
    <x v="6"/>
    <n v="10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37620400"/>
    <d v="2015-07-23T03:00:00"/>
    <m/>
    <n v="1470169166"/>
    <b v="0"/>
    <n v="78"/>
    <b v="1"/>
    <x v="6"/>
    <n v="12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37620400"/>
    <d v="2015-07-23T03:00:00"/>
    <m/>
    <n v="1463852904"/>
    <b v="0"/>
    <n v="49"/>
    <b v="1"/>
    <x v="6"/>
    <n v="10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37620400"/>
    <d v="2015-07-23T03:00:00"/>
    <m/>
    <n v="1459309704"/>
    <b v="0"/>
    <n v="42"/>
    <b v="1"/>
    <x v="6"/>
    <n v="10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7620400"/>
    <d v="2015-07-23T03:00:00"/>
    <m/>
    <n v="1431046325"/>
    <b v="0"/>
    <n v="35"/>
    <b v="1"/>
    <x v="6"/>
    <n v="10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37620400"/>
    <d v="2015-07-23T03:00:00"/>
    <m/>
    <n v="1455919438"/>
    <b v="0"/>
    <n v="42"/>
    <b v="1"/>
    <x v="6"/>
    <n v="10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37620400"/>
    <d v="2015-07-23T03:00:00"/>
    <m/>
    <n v="1439835595"/>
    <b v="0"/>
    <n v="42"/>
    <b v="1"/>
    <x v="6"/>
    <n v="10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37620400"/>
    <d v="2015-07-23T03:00:00"/>
    <m/>
    <n v="1456862924"/>
    <b v="0"/>
    <n v="31"/>
    <b v="1"/>
    <x v="6"/>
    <n v="105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37620400"/>
    <d v="2015-07-23T03:00:00"/>
    <m/>
    <n v="1466767728"/>
    <b v="0"/>
    <n v="38"/>
    <b v="1"/>
    <x v="6"/>
    <n v="10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37620400"/>
    <d v="2015-07-23T03:00:00"/>
    <m/>
    <n v="1445363891"/>
    <b v="0"/>
    <n v="8"/>
    <b v="1"/>
    <x v="6"/>
    <n v="1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437620400"/>
    <d v="2015-07-23T03:00:00"/>
    <m/>
    <n v="1398983245"/>
    <b v="0"/>
    <n v="39"/>
    <b v="1"/>
    <x v="6"/>
    <n v="10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37620400"/>
    <d v="2015-07-23T03:00:00"/>
    <m/>
    <n v="1404927440"/>
    <b v="0"/>
    <n v="29"/>
    <b v="1"/>
    <x v="6"/>
    <n v="10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37620400"/>
    <d v="2015-07-23T03:00:00"/>
    <m/>
    <n v="1462140537"/>
    <b v="0"/>
    <n v="72"/>
    <b v="1"/>
    <x v="6"/>
    <n v="10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37620400"/>
    <d v="2015-07-23T03:00:00"/>
    <m/>
    <n v="1460914253"/>
    <b v="0"/>
    <n v="15"/>
    <b v="1"/>
    <x v="6"/>
    <n v="18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37620400"/>
    <d v="2015-07-23T03:00:00"/>
    <m/>
    <n v="1415392666"/>
    <b v="0"/>
    <n v="33"/>
    <b v="1"/>
    <x v="6"/>
    <n v="10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37620400"/>
    <d v="2015-07-23T03:00:00"/>
    <m/>
    <n v="1402584846"/>
    <b v="0"/>
    <n v="15"/>
    <b v="1"/>
    <x v="6"/>
    <n v="10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37620400"/>
    <d v="2015-07-23T03:00:00"/>
    <m/>
    <n v="1413406695"/>
    <b v="0"/>
    <n v="19"/>
    <b v="1"/>
    <x v="6"/>
    <n v="10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37620400"/>
    <d v="2015-07-23T03:00:00"/>
    <m/>
    <n v="1424609592"/>
    <b v="0"/>
    <n v="17"/>
    <b v="1"/>
    <x v="6"/>
    <n v="1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37620400"/>
    <d v="2015-07-23T03:00:00"/>
    <m/>
    <n v="1400725112"/>
    <b v="0"/>
    <n v="44"/>
    <b v="1"/>
    <x v="6"/>
    <n v="11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37620400"/>
    <d v="2015-07-23T03:00:00"/>
    <m/>
    <n v="1421439552"/>
    <b v="0"/>
    <n v="10"/>
    <b v="1"/>
    <x v="6"/>
    <n v="11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7620400"/>
    <d v="2015-07-23T03:00:00"/>
    <m/>
    <n v="1430505171"/>
    <b v="0"/>
    <n v="46"/>
    <b v="1"/>
    <x v="6"/>
    <n v="10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37620400"/>
    <d v="2015-07-23T03:00:00"/>
    <m/>
    <n v="1407197670"/>
    <b v="0"/>
    <n v="11"/>
    <b v="1"/>
    <x v="6"/>
    <n v="1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37620400"/>
    <d v="2015-07-23T03:00:00"/>
    <m/>
    <n v="1401910634"/>
    <b v="0"/>
    <n v="13"/>
    <b v="1"/>
    <x v="6"/>
    <n v="1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37620400"/>
    <d v="2015-07-23T03:00:00"/>
    <m/>
    <n v="1410461299"/>
    <b v="0"/>
    <n v="33"/>
    <b v="1"/>
    <x v="6"/>
    <n v="11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37620400"/>
    <d v="2015-07-23T03:00:00"/>
    <m/>
    <n v="1422886950"/>
    <b v="0"/>
    <n v="28"/>
    <b v="1"/>
    <x v="6"/>
    <n v="101"/>
  </r>
  <r>
    <n v="3520"/>
    <s v="Protocols"/>
    <s v="Help us to bring &quot;Protocols&quot; at the 2015 Camden Fringe. The most controversial play of the year."/>
    <n v="2000"/>
    <n v="2015"/>
    <x v="0"/>
    <x v="1"/>
    <s v="GBP"/>
    <n v="1437620400"/>
    <d v="2015-07-23T03:00:00"/>
    <m/>
    <n v="1439322412"/>
    <b v="0"/>
    <n v="21"/>
    <b v="1"/>
    <x v="6"/>
    <n v="10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37620400"/>
    <d v="2015-07-23T03:00:00"/>
    <m/>
    <n v="1409388020"/>
    <b v="0"/>
    <n v="13"/>
    <b v="1"/>
    <x v="6"/>
    <n v="16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37620400"/>
    <d v="2015-07-23T03:00:00"/>
    <m/>
    <n v="1439924246"/>
    <b v="0"/>
    <n v="34"/>
    <b v="1"/>
    <x v="6"/>
    <n v="1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37620400"/>
    <d v="2015-07-23T03:00:00"/>
    <m/>
    <n v="1469871148"/>
    <b v="0"/>
    <n v="80"/>
    <b v="1"/>
    <x v="6"/>
    <n v="11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37620400"/>
    <d v="2015-07-23T03:00:00"/>
    <m/>
    <n v="1409336373"/>
    <b v="0"/>
    <n v="74"/>
    <b v="1"/>
    <x v="6"/>
    <n v="10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7620400"/>
    <d v="2015-07-23T03:00:00"/>
    <m/>
    <n v="1438188106"/>
    <b v="0"/>
    <n v="7"/>
    <b v="1"/>
    <x v="6"/>
    <n v="10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37620400"/>
    <d v="2015-07-23T03:00:00"/>
    <m/>
    <n v="1459411371"/>
    <b v="0"/>
    <n v="34"/>
    <b v="1"/>
    <x v="6"/>
    <n v="10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7620400"/>
    <d v="2015-07-23T03:00:00"/>
    <m/>
    <n v="1434069205"/>
    <b v="0"/>
    <n v="86"/>
    <b v="1"/>
    <x v="6"/>
    <n v="11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37620400"/>
    <d v="2015-07-23T03:00:00"/>
    <m/>
    <n v="1483012918"/>
    <b v="0"/>
    <n v="37"/>
    <b v="1"/>
    <x v="6"/>
    <n v="10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7620400"/>
    <d v="2015-07-23T03:00:00"/>
    <m/>
    <n v="1434997018"/>
    <b v="0"/>
    <n v="18"/>
    <b v="1"/>
    <x v="6"/>
    <n v="132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37620400"/>
    <d v="2015-07-23T03:00:00"/>
    <m/>
    <n v="1457881057"/>
    <b v="0"/>
    <n v="22"/>
    <b v="1"/>
    <x v="6"/>
    <n v="100"/>
  </r>
  <r>
    <n v="3531"/>
    <s v="The Reinvention of Lily Johnson"/>
    <s v="A political comedy for a crazy election year"/>
    <n v="1000"/>
    <n v="1280"/>
    <x v="0"/>
    <x v="0"/>
    <s v="USD"/>
    <n v="1437620400"/>
    <d v="2015-07-23T03:00:00"/>
    <m/>
    <n v="1464709334"/>
    <b v="0"/>
    <n v="26"/>
    <b v="1"/>
    <x v="6"/>
    <n v="12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37620400"/>
    <d v="2015-07-23T03:00:00"/>
    <m/>
    <n v="1409667827"/>
    <b v="0"/>
    <n v="27"/>
    <b v="1"/>
    <x v="6"/>
    <n v="1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37620400"/>
    <d v="2015-07-23T03:00:00"/>
    <m/>
    <n v="1444673767"/>
    <b v="0"/>
    <n v="8"/>
    <b v="1"/>
    <x v="6"/>
    <n v="126"/>
  </r>
  <r>
    <n v="3534"/>
    <s v="Night of Ashes"/>
    <s v="A Theatrical Prequel to Hell's Rebels, the current Pathfinder Adventure Path from Paizo Publishing"/>
    <n v="5000"/>
    <n v="7810"/>
    <x v="0"/>
    <x v="0"/>
    <s v="USD"/>
    <n v="1437620400"/>
    <d v="2015-07-23T03:00:00"/>
    <m/>
    <n v="1440687623"/>
    <b v="0"/>
    <n v="204"/>
    <b v="1"/>
    <x v="6"/>
    <n v="15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37620400"/>
    <d v="2015-07-23T03:00:00"/>
    <m/>
    <n v="1441120910"/>
    <b v="0"/>
    <n v="46"/>
    <b v="1"/>
    <x v="6"/>
    <n v="10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37620400"/>
    <d v="2015-07-23T03:00:00"/>
    <m/>
    <n v="1448040425"/>
    <b v="0"/>
    <n v="17"/>
    <b v="1"/>
    <x v="6"/>
    <n v="1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37620400"/>
    <d v="2015-07-23T03:00:00"/>
    <m/>
    <n v="1413016216"/>
    <b v="0"/>
    <n v="28"/>
    <b v="1"/>
    <x v="6"/>
    <n v="18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37620400"/>
    <d v="2015-07-23T03:00:00"/>
    <m/>
    <n v="1469009140"/>
    <b v="0"/>
    <n v="83"/>
    <b v="1"/>
    <x v="6"/>
    <n v="12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37620400"/>
    <d v="2015-07-23T03:00:00"/>
    <m/>
    <n v="1471543722"/>
    <b v="0"/>
    <n v="13"/>
    <b v="1"/>
    <x v="6"/>
    <n v="12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37620400"/>
    <d v="2015-07-23T03:00:00"/>
    <m/>
    <n v="1464307491"/>
    <b v="0"/>
    <n v="8"/>
    <b v="1"/>
    <x v="6"/>
    <n v="12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37620400"/>
    <d v="2015-07-23T03:00:00"/>
    <m/>
    <n v="1438882275"/>
    <b v="0"/>
    <n v="32"/>
    <b v="1"/>
    <x v="6"/>
    <n v="10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37620400"/>
    <d v="2015-07-23T03:00:00"/>
    <m/>
    <n v="1404915822"/>
    <b v="0"/>
    <n v="85"/>
    <b v="1"/>
    <x v="6"/>
    <n v="10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7620400"/>
    <d v="2015-07-23T03:00:00"/>
    <m/>
    <n v="1432663659"/>
    <b v="0"/>
    <n v="29"/>
    <b v="1"/>
    <x v="6"/>
    <n v="105"/>
  </r>
  <r>
    <n v="3544"/>
    <s v="Gruoch, or Lady Macbeth"/>
    <s v="Death &amp; Pretzels presents the world premiere of Paul Pasulka's Gruoch, or Lady Macbeth"/>
    <n v="2500"/>
    <n v="2500"/>
    <x v="0"/>
    <x v="0"/>
    <s v="USD"/>
    <n v="1437620400"/>
    <d v="2015-07-23T03:00:00"/>
    <m/>
    <n v="1423166257"/>
    <b v="0"/>
    <n v="24"/>
    <b v="1"/>
    <x v="6"/>
    <n v="1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37620400"/>
    <d v="2015-07-23T03:00:00"/>
    <m/>
    <n v="1426188159"/>
    <b v="0"/>
    <n v="8"/>
    <b v="1"/>
    <x v="6"/>
    <n v="1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37620400"/>
    <d v="2015-07-23T03:00:00"/>
    <m/>
    <n v="1426002684"/>
    <b v="0"/>
    <n v="19"/>
    <b v="1"/>
    <x v="6"/>
    <n v="10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37620400"/>
    <d v="2015-07-23T03:00:00"/>
    <m/>
    <n v="1461117201"/>
    <b v="0"/>
    <n v="336"/>
    <b v="1"/>
    <x v="6"/>
    <n v="114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37620400"/>
    <d v="2015-07-23T03:00:00"/>
    <m/>
    <n v="1455230214"/>
    <b v="0"/>
    <n v="13"/>
    <b v="1"/>
    <x v="6"/>
    <n v="10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37620400"/>
    <d v="2015-07-23T03:00:00"/>
    <m/>
    <n v="1438939673"/>
    <b v="0"/>
    <n v="42"/>
    <b v="1"/>
    <x v="6"/>
    <n v="10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37620400"/>
    <d v="2015-07-23T03:00:00"/>
    <m/>
    <n v="1459632398"/>
    <b v="0"/>
    <n v="64"/>
    <b v="1"/>
    <x v="6"/>
    <n v="10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37620400"/>
    <d v="2015-07-23T03:00:00"/>
    <m/>
    <n v="1398342170"/>
    <b v="0"/>
    <n v="25"/>
    <b v="1"/>
    <x v="6"/>
    <n v="10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37620400"/>
    <d v="2015-07-23T03:00:00"/>
    <m/>
    <n v="1401372324"/>
    <b v="0"/>
    <n v="20"/>
    <b v="1"/>
    <x v="6"/>
    <n v="10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7620400"/>
    <d v="2015-07-23T03:00:00"/>
    <m/>
    <n v="1436575280"/>
    <b v="0"/>
    <n v="104"/>
    <b v="1"/>
    <x v="6"/>
    <n v="10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37620400"/>
    <d v="2015-07-23T03:00:00"/>
    <m/>
    <n v="1421025159"/>
    <b v="0"/>
    <n v="53"/>
    <b v="1"/>
    <x v="6"/>
    <n v="11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37620400"/>
    <d v="2015-07-23T03:00:00"/>
    <m/>
    <n v="1476786994"/>
    <b v="0"/>
    <n v="14"/>
    <b v="1"/>
    <x v="6"/>
    <n v="10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37620400"/>
    <d v="2015-07-23T03:00:00"/>
    <m/>
    <n v="1403105724"/>
    <b v="0"/>
    <n v="20"/>
    <b v="1"/>
    <x v="6"/>
    <n v="10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437620400"/>
    <d v="2015-07-23T03:00:00"/>
    <m/>
    <n v="1396334311"/>
    <b v="0"/>
    <n v="558"/>
    <b v="1"/>
    <x v="6"/>
    <n v="10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7620400"/>
    <d v="2015-07-23T03:00:00"/>
    <m/>
    <n v="1431718575"/>
    <b v="0"/>
    <n v="22"/>
    <b v="1"/>
    <x v="6"/>
    <n v="1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7620400"/>
    <d v="2015-07-23T03:00:00"/>
    <m/>
    <n v="1436408308"/>
    <b v="0"/>
    <n v="24"/>
    <b v="1"/>
    <x v="6"/>
    <n v="10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7620400"/>
    <d v="2015-07-23T03:00:00"/>
    <m/>
    <n v="1429651266"/>
    <b v="0"/>
    <n v="74"/>
    <b v="1"/>
    <x v="6"/>
    <n v="1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7620400"/>
    <d v="2015-07-23T03:00:00"/>
    <m/>
    <n v="1437236378"/>
    <b v="0"/>
    <n v="54"/>
    <b v="1"/>
    <x v="6"/>
    <n v="10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37620400"/>
    <d v="2015-07-23T03:00:00"/>
    <m/>
    <n v="1457115427"/>
    <b v="0"/>
    <n v="31"/>
    <b v="1"/>
    <x v="6"/>
    <n v="14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37620400"/>
    <d v="2015-07-23T03:00:00"/>
    <m/>
    <n v="1467648456"/>
    <b v="0"/>
    <n v="25"/>
    <b v="1"/>
    <x v="6"/>
    <n v="105"/>
  </r>
  <r>
    <n v="3564"/>
    <s v="The Pillowman Aberdeen"/>
    <s v="Multi Award-Winng play THE PILLOWMAN coming to the Arts Centre Theatre, Aberdeen"/>
    <n v="1000"/>
    <n v="1005"/>
    <x v="0"/>
    <x v="1"/>
    <s v="GBP"/>
    <n v="1437620400"/>
    <d v="2015-07-23T03:00:00"/>
    <m/>
    <n v="1440082649"/>
    <b v="0"/>
    <n v="17"/>
    <b v="1"/>
    <x v="6"/>
    <n v="10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37620400"/>
    <d v="2015-07-23T03:00:00"/>
    <m/>
    <n v="1417456208"/>
    <b v="0"/>
    <n v="12"/>
    <b v="1"/>
    <x v="6"/>
    <n v="13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37620400"/>
    <d v="2015-07-23T03:00:00"/>
    <m/>
    <n v="1419423083"/>
    <b v="0"/>
    <n v="38"/>
    <b v="1"/>
    <x v="6"/>
    <n v="10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7620400"/>
    <d v="2015-07-23T03:00:00"/>
    <m/>
    <n v="1431372444"/>
    <b v="0"/>
    <n v="41"/>
    <b v="1"/>
    <x v="6"/>
    <n v="10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37620400"/>
    <d v="2015-07-23T03:00:00"/>
    <m/>
    <n v="1408383994"/>
    <b v="0"/>
    <n v="19"/>
    <b v="1"/>
    <x v="6"/>
    <n v="11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37620400"/>
    <d v="2015-07-23T03:00:00"/>
    <m/>
    <n v="1418142696"/>
    <b v="0"/>
    <n v="41"/>
    <b v="1"/>
    <x v="6"/>
    <n v="10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37620400"/>
    <d v="2015-07-23T03:00:00"/>
    <m/>
    <n v="1417593483"/>
    <b v="0"/>
    <n v="26"/>
    <b v="1"/>
    <x v="6"/>
    <n v="114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37620400"/>
    <d v="2015-07-23T03:00:00"/>
    <m/>
    <n v="1412109413"/>
    <b v="0"/>
    <n v="25"/>
    <b v="1"/>
    <x v="6"/>
    <n v="122"/>
  </r>
  <r>
    <n v="3572"/>
    <s v="Monster"/>
    <s v="A darkly comic one woman show by Abram Rooney as part of The Camden Fringe 2015."/>
    <n v="500"/>
    <n v="500"/>
    <x v="0"/>
    <x v="1"/>
    <s v="GBP"/>
    <n v="1437620400"/>
    <d v="2015-07-23T03:00:00"/>
    <m/>
    <n v="1432302082"/>
    <b v="0"/>
    <n v="9"/>
    <b v="1"/>
    <x v="6"/>
    <n v="100"/>
  </r>
  <r>
    <n v="3573"/>
    <s v="Licensed To Ill"/>
    <s v="London based theatre makers collaborating to create a new show about the history of HipHop."/>
    <n v="3000"/>
    <n v="3084"/>
    <x v="0"/>
    <x v="1"/>
    <s v="GBP"/>
    <n v="1437620400"/>
    <d v="2015-07-23T03:00:00"/>
    <m/>
    <n v="1412845246"/>
    <b v="0"/>
    <n v="78"/>
    <b v="1"/>
    <x v="6"/>
    <n v="10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37620400"/>
    <d v="2015-07-23T03:00:00"/>
    <m/>
    <n v="1413326248"/>
    <b v="0"/>
    <n v="45"/>
    <b v="1"/>
    <x v="6"/>
    <n v="10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37620400"/>
    <d v="2015-07-23T03:00:00"/>
    <m/>
    <n v="1468176527"/>
    <b v="0"/>
    <n v="102"/>
    <b v="1"/>
    <x v="6"/>
    <n v="10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37620400"/>
    <d v="2015-07-23T03:00:00"/>
    <m/>
    <n v="1475759454"/>
    <b v="0"/>
    <n v="5"/>
    <b v="1"/>
    <x v="6"/>
    <n v="10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7620400"/>
    <d v="2015-07-23T03:00:00"/>
    <m/>
    <n v="1427741583"/>
    <b v="0"/>
    <n v="27"/>
    <b v="1"/>
    <x v="6"/>
    <n v="13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37620400"/>
    <d v="2015-07-23T03:00:00"/>
    <m/>
    <n v="1459445777"/>
    <b v="0"/>
    <n v="37"/>
    <b v="1"/>
    <x v="6"/>
    <n v="10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37620400"/>
    <d v="2015-07-23T03:00:00"/>
    <m/>
    <n v="1456856256"/>
    <b v="0"/>
    <n v="14"/>
    <b v="1"/>
    <x v="6"/>
    <n v="10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37620400"/>
    <d v="2015-07-23T03:00:00"/>
    <m/>
    <n v="1421900022"/>
    <b v="0"/>
    <n v="27"/>
    <b v="1"/>
    <x v="6"/>
    <n v="11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37620400"/>
    <d v="2015-07-23T03:00:00"/>
    <m/>
    <n v="1405509510"/>
    <b v="0"/>
    <n v="45"/>
    <b v="1"/>
    <x v="6"/>
    <n v="10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37620400"/>
    <d v="2015-07-23T03:00:00"/>
    <m/>
    <n v="1458613082"/>
    <b v="0"/>
    <n v="49"/>
    <b v="1"/>
    <x v="6"/>
    <n v="28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37620400"/>
    <d v="2015-07-23T03:00:00"/>
    <m/>
    <n v="1455790405"/>
    <b v="0"/>
    <n v="24"/>
    <b v="1"/>
    <x v="6"/>
    <n v="10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7620400"/>
    <d v="2015-07-23T03:00:00"/>
    <m/>
    <n v="1434180944"/>
    <b v="0"/>
    <n v="112"/>
    <b v="1"/>
    <x v="6"/>
    <n v="11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37620400"/>
    <d v="2015-07-23T03:00:00"/>
    <m/>
    <n v="1416589890"/>
    <b v="0"/>
    <n v="23"/>
    <b v="1"/>
    <x v="6"/>
    <n v="119"/>
  </r>
  <r>
    <n v="3586"/>
    <s v="Actors &amp; Musicians who are Blind or Autistic"/>
    <s v="See Theatre In A New Light"/>
    <n v="7500"/>
    <n v="8207"/>
    <x v="0"/>
    <x v="0"/>
    <s v="USD"/>
    <n v="1437620400"/>
    <d v="2015-07-23T03:00:00"/>
    <m/>
    <n v="1469465070"/>
    <b v="0"/>
    <n v="54"/>
    <b v="1"/>
    <x v="6"/>
    <n v="10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37620400"/>
    <d v="2015-07-23T03:00:00"/>
    <m/>
    <n v="1463144254"/>
    <b v="0"/>
    <n v="28"/>
    <b v="1"/>
    <x v="6"/>
    <n v="12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7620400"/>
    <d v="2015-07-23T03:00:00"/>
    <m/>
    <n v="1428436410"/>
    <b v="0"/>
    <n v="11"/>
    <b v="1"/>
    <x v="6"/>
    <n v="10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7620400"/>
    <d v="2015-07-23T03:00:00"/>
    <m/>
    <n v="1430494347"/>
    <b v="0"/>
    <n v="62"/>
    <b v="1"/>
    <x v="6"/>
    <n v="128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37620400"/>
    <d v="2015-07-23T03:00:00"/>
    <m/>
    <n v="1411200034"/>
    <b v="0"/>
    <n v="73"/>
    <b v="1"/>
    <x v="6"/>
    <n v="1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37620400"/>
    <d v="2015-07-23T03:00:00"/>
    <m/>
    <n v="1419979544"/>
    <b v="0"/>
    <n v="18"/>
    <b v="1"/>
    <x v="6"/>
    <n v="17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37620400"/>
    <d v="2015-07-23T03:00:00"/>
    <m/>
    <n v="1418673307"/>
    <b v="0"/>
    <n v="35"/>
    <b v="1"/>
    <x v="6"/>
    <n v="12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37620400"/>
    <d v="2015-07-23T03:00:00"/>
    <m/>
    <n v="1417469639"/>
    <b v="0"/>
    <n v="43"/>
    <b v="1"/>
    <x v="6"/>
    <n v="1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37620400"/>
    <d v="2015-07-23T03:00:00"/>
    <m/>
    <n v="1470792982"/>
    <b v="0"/>
    <n v="36"/>
    <b v="1"/>
    <x v="6"/>
    <n v="126"/>
  </r>
  <r>
    <n v="3595"/>
    <s v="The Flu Season"/>
    <s v="A new theatre company staging Will Eno's The Flu Season in Seattle"/>
    <n v="2600"/>
    <n v="3081"/>
    <x v="0"/>
    <x v="0"/>
    <s v="USD"/>
    <n v="1437620400"/>
    <d v="2015-07-23T03:00:00"/>
    <m/>
    <n v="1423959123"/>
    <b v="0"/>
    <n v="62"/>
    <b v="1"/>
    <x v="6"/>
    <n v="11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37620400"/>
    <d v="2015-07-23T03:00:00"/>
    <m/>
    <n v="1407258582"/>
    <b v="0"/>
    <n v="15"/>
    <b v="1"/>
    <x v="6"/>
    <n v="108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37620400"/>
    <d v="2015-07-23T03:00:00"/>
    <m/>
    <n v="1455717790"/>
    <b v="0"/>
    <n v="33"/>
    <b v="1"/>
    <x v="6"/>
    <n v="103"/>
  </r>
  <r>
    <n v="3598"/>
    <s v="Cinderella"/>
    <s v="River City Theatre Company needs your support as we embark on our thirteenth production, CINDERELLA!"/>
    <n v="1000"/>
    <n v="1101"/>
    <x v="0"/>
    <x v="0"/>
    <s v="USD"/>
    <n v="1437620400"/>
    <d v="2015-07-23T03:00:00"/>
    <m/>
    <n v="1408129822"/>
    <b v="0"/>
    <n v="27"/>
    <b v="1"/>
    <x v="6"/>
    <n v="11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37620400"/>
    <d v="2015-07-23T03:00:00"/>
    <m/>
    <n v="1438715077"/>
    <b v="0"/>
    <n v="17"/>
    <b v="1"/>
    <x v="6"/>
    <n v="202"/>
  </r>
  <r>
    <n v="3600"/>
    <s v="Pariah"/>
    <s v="The First Play From The Man Who Brought You The Black James Bond!"/>
    <n v="10"/>
    <n v="13"/>
    <x v="0"/>
    <x v="0"/>
    <s v="USD"/>
    <n v="1437620400"/>
    <d v="2015-07-23T03:00:00"/>
    <m/>
    <n v="1473970964"/>
    <b v="0"/>
    <n v="4"/>
    <b v="1"/>
    <x v="6"/>
    <n v="13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37620400"/>
    <d v="2015-07-23T03:00:00"/>
    <m/>
    <n v="1418860682"/>
    <b v="0"/>
    <n v="53"/>
    <b v="1"/>
    <x v="6"/>
    <n v="10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37620400"/>
    <d v="2015-07-23T03:00:00"/>
    <m/>
    <n v="1458336479"/>
    <b v="0"/>
    <n v="49"/>
    <b v="1"/>
    <x v="6"/>
    <n v="1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37620400"/>
    <d v="2015-07-23T03:00:00"/>
    <m/>
    <n v="1444164280"/>
    <b v="0"/>
    <n v="57"/>
    <b v="1"/>
    <x v="6"/>
    <n v="17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37620400"/>
    <d v="2015-07-23T03:00:00"/>
    <m/>
    <n v="1461370956"/>
    <b v="0"/>
    <n v="69"/>
    <b v="1"/>
    <x v="6"/>
    <n v="11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37620400"/>
    <d v="2015-07-23T03:00:00"/>
    <m/>
    <n v="1452798126"/>
    <b v="0"/>
    <n v="15"/>
    <b v="1"/>
    <x v="6"/>
    <n v="18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37620400"/>
    <d v="2015-07-23T03:00:00"/>
    <m/>
    <n v="1468593057"/>
    <b v="0"/>
    <n v="64"/>
    <b v="1"/>
    <x v="6"/>
    <n v="130"/>
  </r>
  <r>
    <n v="3607"/>
    <s v="E15 at The Pleasance and CPT"/>
    <s v="'E15' is a verbatim project that looks at the story of the Focus E15 Campaign"/>
    <n v="550"/>
    <n v="580"/>
    <x v="0"/>
    <x v="1"/>
    <s v="GBP"/>
    <n v="1437620400"/>
    <d v="2015-07-23T03:00:00"/>
    <m/>
    <n v="1448924882"/>
    <b v="0"/>
    <n v="20"/>
    <b v="1"/>
    <x v="6"/>
    <n v="105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37620400"/>
    <d v="2015-07-23T03:00:00"/>
    <m/>
    <n v="1463418090"/>
    <b v="0"/>
    <n v="27"/>
    <b v="1"/>
    <x v="6"/>
    <n v="1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37620400"/>
    <d v="2015-07-23T03:00:00"/>
    <m/>
    <n v="1456789685"/>
    <b v="0"/>
    <n v="21"/>
    <b v="1"/>
    <x v="6"/>
    <n v="153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7620400"/>
    <d v="2015-07-23T03:00:00"/>
    <m/>
    <n v="1437214936"/>
    <b v="0"/>
    <n v="31"/>
    <b v="1"/>
    <x v="6"/>
    <n v="16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37620400"/>
    <d v="2015-07-23T03:00:00"/>
    <m/>
    <n v="1425891201"/>
    <b v="0"/>
    <n v="51"/>
    <b v="1"/>
    <x v="6"/>
    <n v="13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37620400"/>
    <d v="2015-07-23T03:00:00"/>
    <m/>
    <n v="1401470811"/>
    <b v="0"/>
    <n v="57"/>
    <b v="1"/>
    <x v="6"/>
    <n v="14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37620400"/>
    <d v="2015-07-23T03:00:00"/>
    <m/>
    <n v="1401372574"/>
    <b v="0"/>
    <n v="20"/>
    <b v="1"/>
    <x v="6"/>
    <n v="10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7620400"/>
    <d v="2015-07-23T03:00:00"/>
    <m/>
    <n v="1432083616"/>
    <b v="0"/>
    <n v="71"/>
    <b v="1"/>
    <x v="6"/>
    <n v="10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37620400"/>
    <d v="2015-07-23T03:00:00"/>
    <m/>
    <n v="1447164896"/>
    <b v="0"/>
    <n v="72"/>
    <b v="1"/>
    <x v="6"/>
    <n v="10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37620400"/>
    <d v="2015-07-23T03:00:00"/>
    <m/>
    <n v="1424213264"/>
    <b v="0"/>
    <n v="45"/>
    <b v="1"/>
    <x v="6"/>
    <n v="12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37620400"/>
    <d v="2015-07-23T03:00:00"/>
    <m/>
    <n v="1486996729"/>
    <b v="0"/>
    <n v="51"/>
    <b v="1"/>
    <x v="6"/>
    <n v="11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7620400"/>
    <d v="2015-07-23T03:00:00"/>
    <m/>
    <n v="1430751850"/>
    <b v="0"/>
    <n v="56"/>
    <b v="1"/>
    <x v="6"/>
    <n v="10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37620400"/>
    <d v="2015-07-23T03:00:00"/>
    <m/>
    <n v="1476760226"/>
    <b v="0"/>
    <n v="17"/>
    <b v="1"/>
    <x v="6"/>
    <n v="11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37620400"/>
    <d v="2015-07-23T03:00:00"/>
    <m/>
    <n v="1422916261"/>
    <b v="0"/>
    <n v="197"/>
    <b v="1"/>
    <x v="6"/>
    <n v="105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37620400"/>
    <d v="2015-07-23T03:00:00"/>
    <m/>
    <n v="1473200844"/>
    <b v="0"/>
    <n v="70"/>
    <b v="1"/>
    <x v="6"/>
    <n v="11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37620400"/>
    <d v="2015-07-23T03:00:00"/>
    <m/>
    <n v="1409030371"/>
    <b v="0"/>
    <n v="21"/>
    <b v="1"/>
    <x v="6"/>
    <n v="100"/>
  </r>
  <r>
    <n v="3623"/>
    <s v="Since I've Been Here"/>
    <s v="An original play exploring the complications of romantic relationships in all forms."/>
    <n v="2500"/>
    <n v="3000"/>
    <x v="0"/>
    <x v="0"/>
    <s v="USD"/>
    <n v="1437620400"/>
    <d v="2015-07-23T03:00:00"/>
    <m/>
    <n v="1404841270"/>
    <b v="0"/>
    <n v="34"/>
    <b v="1"/>
    <x v="6"/>
    <n v="12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37620400"/>
    <d v="2015-07-23T03:00:00"/>
    <m/>
    <n v="1466793290"/>
    <b v="0"/>
    <n v="39"/>
    <b v="1"/>
    <x v="6"/>
    <n v="10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7620400"/>
    <d v="2015-07-23T03:00:00"/>
    <m/>
    <n v="1433259577"/>
    <b v="0"/>
    <n v="78"/>
    <b v="1"/>
    <x v="6"/>
    <n v="103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37620400"/>
    <d v="2015-07-23T03:00:00"/>
    <m/>
    <n v="1406390457"/>
    <b v="0"/>
    <n v="48"/>
    <b v="1"/>
    <x v="6"/>
    <n v="10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37620400"/>
    <d v="2015-07-23T03:00:00"/>
    <m/>
    <n v="1459446487"/>
    <b v="0"/>
    <n v="29"/>
    <b v="1"/>
    <x v="6"/>
    <n v="1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37620400"/>
    <d v="2015-07-23T03:00:00"/>
    <m/>
    <n v="1444852796"/>
    <b v="0"/>
    <n v="0"/>
    <b v="0"/>
    <x v="4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37620400"/>
    <d v="2015-07-23T03:00:00"/>
    <m/>
    <n v="1457403364"/>
    <b v="0"/>
    <n v="2"/>
    <b v="0"/>
    <x v="40"/>
    <n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37620400"/>
    <d v="2015-07-23T03:00:00"/>
    <m/>
    <n v="1414700390"/>
    <b v="0"/>
    <n v="1"/>
    <b v="0"/>
    <x v="40"/>
    <n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37620400"/>
    <d v="2015-07-23T03:00:00"/>
    <m/>
    <n v="1409335497"/>
    <b v="0"/>
    <n v="59"/>
    <b v="0"/>
    <x v="40"/>
    <n v="5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37620400"/>
    <d v="2015-07-23T03:00:00"/>
    <m/>
    <n v="1415053749"/>
    <b v="0"/>
    <n v="1"/>
    <b v="0"/>
    <x v="40"/>
    <n v="2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37620400"/>
    <d v="2015-07-23T03:00:00"/>
    <m/>
    <n v="1475765867"/>
    <b v="0"/>
    <n v="31"/>
    <b v="0"/>
    <x v="40"/>
    <n v="35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37620400"/>
    <d v="2015-07-23T03:00:00"/>
    <m/>
    <n v="1480219174"/>
    <b v="0"/>
    <n v="18"/>
    <b v="0"/>
    <x v="40"/>
    <n v="4"/>
  </r>
  <r>
    <n v="3635"/>
    <s v="Mary's Son"/>
    <s v="Mary's Son is a pop opera about Jesus and the hope he brings to all people."/>
    <n v="3500"/>
    <n v="1276"/>
    <x v="2"/>
    <x v="0"/>
    <s v="USD"/>
    <n v="1437620400"/>
    <d v="2015-07-23T03:00:00"/>
    <m/>
    <n v="1458594676"/>
    <b v="0"/>
    <n v="10"/>
    <b v="0"/>
    <x v="40"/>
    <n v="3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37620400"/>
    <d v="2015-07-23T03:00:00"/>
    <m/>
    <n v="1439224829"/>
    <b v="0"/>
    <n v="0"/>
    <b v="0"/>
    <x v="4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37620400"/>
    <d v="2015-07-23T03:00:00"/>
    <m/>
    <n v="1417538935"/>
    <b v="0"/>
    <n v="14"/>
    <b v="0"/>
    <x v="40"/>
    <n v="31"/>
  </r>
  <r>
    <n v="3638"/>
    <s v="Project Hedwig and the Angry Inch"/>
    <s v="A rock and roll journey that explores love, loss, redemption, duality and ascension."/>
    <n v="3300"/>
    <n v="216"/>
    <x v="2"/>
    <x v="5"/>
    <s v="CAD"/>
    <n v="1437620400"/>
    <d v="2015-07-23T03:00:00"/>
    <m/>
    <n v="1424275732"/>
    <b v="0"/>
    <n v="2"/>
    <b v="0"/>
    <x v="40"/>
    <n v="7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37620400"/>
    <d v="2015-07-23T03:00:00"/>
    <m/>
    <n v="1470672906"/>
    <b v="0"/>
    <n v="1"/>
    <b v="0"/>
    <x v="40"/>
    <n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7620400"/>
    <d v="2015-07-23T03:00:00"/>
    <m/>
    <n v="1428691530"/>
    <b v="0"/>
    <n v="3"/>
    <b v="0"/>
    <x v="40"/>
    <n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37620400"/>
    <d v="2015-07-23T03:00:00"/>
    <m/>
    <n v="1410966179"/>
    <b v="0"/>
    <n v="0"/>
    <b v="0"/>
    <x v="4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37620400"/>
    <d v="2015-07-23T03:00:00"/>
    <m/>
    <n v="1445369727"/>
    <b v="0"/>
    <n v="2"/>
    <b v="0"/>
    <x v="40"/>
    <n v="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37620400"/>
    <d v="2015-07-23T03:00:00"/>
    <m/>
    <n v="1444274839"/>
    <b v="0"/>
    <n v="0"/>
    <b v="0"/>
    <x v="4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37620400"/>
    <d v="2015-07-23T03:00:00"/>
    <m/>
    <n v="1454996887"/>
    <b v="0"/>
    <n v="12"/>
    <b v="0"/>
    <x v="40"/>
    <n v="16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37620400"/>
    <d v="2015-07-23T03:00:00"/>
    <m/>
    <n v="1477178238"/>
    <b v="0"/>
    <n v="1"/>
    <b v="0"/>
    <x v="40"/>
    <n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7620400"/>
    <d v="2015-07-23T03:00:00"/>
    <m/>
    <n v="1431770802"/>
    <b v="0"/>
    <n v="8"/>
    <b v="0"/>
    <x v="40"/>
    <n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37620400"/>
    <d v="2015-07-23T03:00:00"/>
    <m/>
    <n v="1471370327"/>
    <b v="0"/>
    <n v="2"/>
    <b v="0"/>
    <x v="40"/>
    <n v="6"/>
  </r>
  <r>
    <n v="3648"/>
    <s v="Moth Theater Lives"/>
    <s v="Help Moth Live! Support Moth and its artist collective to achieve its 2014/15 season."/>
    <n v="40000"/>
    <n v="40153"/>
    <x v="0"/>
    <x v="0"/>
    <s v="USD"/>
    <n v="1437620400"/>
    <d v="2015-07-23T03:00:00"/>
    <m/>
    <n v="1409900445"/>
    <b v="0"/>
    <n v="73"/>
    <b v="1"/>
    <x v="6"/>
    <n v="1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37620400"/>
    <d v="2015-07-23T03:00:00"/>
    <m/>
    <n v="1400691994"/>
    <b v="0"/>
    <n v="8"/>
    <b v="1"/>
    <x v="6"/>
    <n v="10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37620400"/>
    <d v="2015-07-23T03:00:00"/>
    <m/>
    <n v="1452598184"/>
    <b v="0"/>
    <n v="17"/>
    <b v="1"/>
    <x v="6"/>
    <n v="10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37620400"/>
    <d v="2015-07-23T03:00:00"/>
    <m/>
    <n v="1404833442"/>
    <b v="0"/>
    <n v="9"/>
    <b v="1"/>
    <x v="6"/>
    <n v="104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37620400"/>
    <d v="2015-07-23T03:00:00"/>
    <m/>
    <n v="1471188502"/>
    <b v="0"/>
    <n v="17"/>
    <b v="1"/>
    <x v="6"/>
    <n v="25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7620400"/>
    <d v="2015-07-23T03:00:00"/>
    <m/>
    <n v="1436172207"/>
    <b v="0"/>
    <n v="33"/>
    <b v="1"/>
    <x v="6"/>
    <n v="10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37620400"/>
    <d v="2015-07-23T03:00:00"/>
    <m/>
    <n v="1457690386"/>
    <b v="0"/>
    <n v="38"/>
    <b v="1"/>
    <x v="6"/>
    <n v="17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620400"/>
    <d v="2015-07-23T03:00:00"/>
    <m/>
    <n v="1434654998"/>
    <b v="0"/>
    <n v="79"/>
    <b v="1"/>
    <x v="6"/>
    <n v="11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37620400"/>
    <d v="2015-07-23T03:00:00"/>
    <m/>
    <n v="1483393836"/>
    <b v="0"/>
    <n v="46"/>
    <b v="1"/>
    <x v="6"/>
    <n v="10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37620400"/>
    <d v="2015-07-23T03:00:00"/>
    <m/>
    <n v="1462806419"/>
    <b v="0"/>
    <n v="20"/>
    <b v="1"/>
    <x v="6"/>
    <n v="111"/>
  </r>
  <r>
    <n v="3658"/>
    <s v="Mr. Marmalade"/>
    <s v="Life is hard when your own imaginary friend can't make time for you."/>
    <n v="1500"/>
    <n v="1510"/>
    <x v="0"/>
    <x v="0"/>
    <s v="USD"/>
    <n v="1437620400"/>
    <d v="2015-07-23T03:00:00"/>
    <m/>
    <n v="1400272580"/>
    <b v="0"/>
    <n v="20"/>
    <b v="1"/>
    <x v="6"/>
    <n v="10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37620400"/>
    <d v="2015-07-23T03:00:00"/>
    <m/>
    <n v="1424414350"/>
    <b v="0"/>
    <n v="13"/>
    <b v="1"/>
    <x v="6"/>
    <n v="10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37620400"/>
    <d v="2015-07-23T03:00:00"/>
    <m/>
    <n v="1417208925"/>
    <b v="0"/>
    <n v="22"/>
    <b v="1"/>
    <x v="6"/>
    <n v="1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37620400"/>
    <d v="2015-07-23T03:00:00"/>
    <m/>
    <n v="1458336672"/>
    <b v="0"/>
    <n v="36"/>
    <b v="1"/>
    <x v="6"/>
    <n v="1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37620400"/>
    <d v="2015-07-23T03:00:00"/>
    <m/>
    <n v="1425187014"/>
    <b v="0"/>
    <n v="40"/>
    <b v="1"/>
    <x v="6"/>
    <n v="10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37620400"/>
    <d v="2015-07-23T03:00:00"/>
    <m/>
    <n v="1477133430"/>
    <b v="0"/>
    <n v="9"/>
    <b v="1"/>
    <x v="6"/>
    <n v="104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37620400"/>
    <d v="2015-07-23T03:00:00"/>
    <m/>
    <n v="1464847089"/>
    <b v="0"/>
    <n v="19"/>
    <b v="1"/>
    <x v="6"/>
    <n v="1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37620400"/>
    <d v="2015-07-23T03:00:00"/>
    <m/>
    <n v="1445109822"/>
    <b v="0"/>
    <n v="14"/>
    <b v="1"/>
    <x v="6"/>
    <n v="115"/>
  </r>
  <r>
    <n v="3666"/>
    <s v="Israel LÃ³pez @ Ojai Playwrights Conference"/>
    <s v="Artistic Internship @ Ojai Playwrights Conference"/>
    <n v="1200"/>
    <n v="1200"/>
    <x v="0"/>
    <x v="0"/>
    <s v="USD"/>
    <n v="1437620400"/>
    <d v="2015-07-23T03:00:00"/>
    <m/>
    <n v="1404337382"/>
    <b v="0"/>
    <n v="38"/>
    <b v="1"/>
    <x v="6"/>
    <n v="1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620400"/>
    <d v="2015-07-23T03:00:00"/>
    <m/>
    <n v="1434669419"/>
    <b v="0"/>
    <n v="58"/>
    <b v="1"/>
    <x v="6"/>
    <n v="10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20400"/>
    <d v="2015-07-23T03:00:00"/>
    <m/>
    <n v="1435670452"/>
    <b v="0"/>
    <n v="28"/>
    <b v="1"/>
    <x v="6"/>
    <n v="10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7620400"/>
    <d v="2015-07-23T03:00:00"/>
    <m/>
    <n v="1431447137"/>
    <b v="0"/>
    <n v="17"/>
    <b v="1"/>
    <x v="6"/>
    <n v="13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7620400"/>
    <d v="2015-07-23T03:00:00"/>
    <m/>
    <n v="1431951611"/>
    <b v="0"/>
    <n v="12"/>
    <b v="1"/>
    <x v="6"/>
    <n v="11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37620400"/>
    <d v="2015-07-23T03:00:00"/>
    <m/>
    <n v="1404140667"/>
    <b v="0"/>
    <n v="40"/>
    <b v="1"/>
    <x v="6"/>
    <n v="10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37620400"/>
    <d v="2015-07-23T03:00:00"/>
    <m/>
    <n v="1409179384"/>
    <b v="0"/>
    <n v="57"/>
    <b v="1"/>
    <x v="6"/>
    <n v="102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37620400"/>
    <d v="2015-07-23T03:00:00"/>
    <m/>
    <n v="1412233497"/>
    <b v="0"/>
    <n v="114"/>
    <b v="1"/>
    <x v="6"/>
    <n v="1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37620400"/>
    <d v="2015-07-23T03:00:00"/>
    <m/>
    <n v="1467752229"/>
    <b v="0"/>
    <n v="31"/>
    <b v="1"/>
    <x v="6"/>
    <n v="10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37620400"/>
    <d v="2015-07-23T03:00:00"/>
    <m/>
    <n v="1462285182"/>
    <b v="0"/>
    <n v="3"/>
    <b v="1"/>
    <x v="6"/>
    <n v="14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37620400"/>
    <d v="2015-07-23T03:00:00"/>
    <m/>
    <n v="1408995284"/>
    <b v="0"/>
    <n v="16"/>
    <b v="1"/>
    <x v="6"/>
    <n v="129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37620400"/>
    <d v="2015-07-23T03:00:00"/>
    <m/>
    <n v="1402580818"/>
    <b v="0"/>
    <n v="199"/>
    <b v="1"/>
    <x v="6"/>
    <n v="103"/>
  </r>
  <r>
    <n v="3678"/>
    <s v="Some big Some bang"/>
    <s v="The Ugly Collective takes Some big Some bang to the Underbelly Venues at the Edinburgh Fringe!"/>
    <n v="2000"/>
    <n v="2050"/>
    <x v="0"/>
    <x v="1"/>
    <s v="GBP"/>
    <n v="1437620400"/>
    <d v="2015-07-23T03:00:00"/>
    <m/>
    <n v="1430052298"/>
    <b v="0"/>
    <n v="31"/>
    <b v="1"/>
    <x v="6"/>
    <n v="10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37620400"/>
    <d v="2015-07-23T03:00:00"/>
    <m/>
    <n v="1401214581"/>
    <b v="0"/>
    <n v="30"/>
    <b v="1"/>
    <x v="6"/>
    <n v="11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37620400"/>
    <d v="2015-07-23T03:00:00"/>
    <m/>
    <n v="1473850434"/>
    <b v="0"/>
    <n v="34"/>
    <b v="1"/>
    <x v="6"/>
    <n v="11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37620400"/>
    <d v="2015-07-23T03:00:00"/>
    <m/>
    <n v="1452008290"/>
    <b v="0"/>
    <n v="18"/>
    <b v="1"/>
    <x v="6"/>
    <n v="11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37620400"/>
    <d v="2015-07-23T03:00:00"/>
    <m/>
    <n v="1399998418"/>
    <b v="0"/>
    <n v="67"/>
    <b v="1"/>
    <x v="6"/>
    <n v="139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37620400"/>
    <d v="2015-07-23T03:00:00"/>
    <m/>
    <n v="1474339696"/>
    <b v="0"/>
    <n v="66"/>
    <b v="1"/>
    <x v="6"/>
    <n v="11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37620400"/>
    <d v="2015-07-23T03:00:00"/>
    <m/>
    <n v="1438575586"/>
    <b v="0"/>
    <n v="23"/>
    <b v="1"/>
    <x v="6"/>
    <n v="13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37620400"/>
    <d v="2015-07-23T03:00:00"/>
    <m/>
    <n v="1398348859"/>
    <b v="0"/>
    <n v="126"/>
    <b v="1"/>
    <x v="6"/>
    <n v="10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37620400"/>
    <d v="2015-07-23T03:00:00"/>
    <m/>
    <n v="1439567660"/>
    <b v="0"/>
    <n v="6"/>
    <b v="1"/>
    <x v="6"/>
    <n v="10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37620400"/>
    <d v="2015-07-23T03:00:00"/>
    <m/>
    <n v="1401254055"/>
    <b v="0"/>
    <n v="25"/>
    <b v="1"/>
    <x v="6"/>
    <n v="10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37620400"/>
    <d v="2015-07-23T03:00:00"/>
    <m/>
    <n v="1404932004"/>
    <b v="0"/>
    <n v="39"/>
    <b v="1"/>
    <x v="6"/>
    <n v="109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7620400"/>
    <d v="2015-07-23T03:00:00"/>
    <m/>
    <n v="1432410639"/>
    <b v="0"/>
    <n v="62"/>
    <b v="1"/>
    <x v="6"/>
    <n v="118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37620400"/>
    <d v="2015-07-23T03:00:00"/>
    <m/>
    <n v="1414506083"/>
    <b v="0"/>
    <n v="31"/>
    <b v="1"/>
    <x v="6"/>
    <n v="120"/>
  </r>
  <r>
    <n v="3691"/>
    <s v="Most Dangerous Man in America (WEB DuBois) by Amiri  Baraka"/>
    <s v="World Premiere of last play written by Amiri Baraka"/>
    <n v="40000"/>
    <n v="51184"/>
    <x v="0"/>
    <x v="0"/>
    <s v="USD"/>
    <n v="1437620400"/>
    <d v="2015-07-23T03:00:00"/>
    <m/>
    <n v="1421426929"/>
    <b v="0"/>
    <n v="274"/>
    <b v="1"/>
    <x v="6"/>
    <n v="128"/>
  </r>
  <r>
    <n v="3692"/>
    <s v="An Evening With Durang"/>
    <s v="Help us independently produce two great comedies by Christopher Durang."/>
    <n v="1000"/>
    <n v="1260"/>
    <x v="0"/>
    <x v="0"/>
    <s v="USD"/>
    <n v="1437620400"/>
    <d v="2015-07-23T03:00:00"/>
    <m/>
    <n v="1410304179"/>
    <b v="0"/>
    <n v="17"/>
    <b v="1"/>
    <x v="6"/>
    <n v="12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37620400"/>
    <d v="2015-07-23T03:00:00"/>
    <m/>
    <n v="1446352529"/>
    <b v="0"/>
    <n v="14"/>
    <b v="1"/>
    <x v="6"/>
    <n v="1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37620400"/>
    <d v="2015-07-23T03:00:00"/>
    <m/>
    <n v="1461985967"/>
    <b v="0"/>
    <n v="60"/>
    <b v="1"/>
    <x v="6"/>
    <n v="10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37620400"/>
    <d v="2015-07-23T03:00:00"/>
    <m/>
    <n v="1419281610"/>
    <b v="0"/>
    <n v="33"/>
    <b v="1"/>
    <x v="6"/>
    <n v="1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37620400"/>
    <d v="2015-07-23T03:00:00"/>
    <m/>
    <n v="1418654916"/>
    <b v="0"/>
    <n v="78"/>
    <b v="1"/>
    <x v="6"/>
    <n v="15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37620400"/>
    <d v="2015-07-23T03:00:00"/>
    <m/>
    <n v="1461064248"/>
    <b v="0"/>
    <n v="30"/>
    <b v="1"/>
    <x v="6"/>
    <n v="10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37620400"/>
    <d v="2015-07-23T03:00:00"/>
    <m/>
    <n v="1454354487"/>
    <b v="0"/>
    <n v="136"/>
    <b v="1"/>
    <x v="6"/>
    <n v="11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37620400"/>
    <d v="2015-07-23T03:00:00"/>
    <m/>
    <n v="1410791216"/>
    <b v="0"/>
    <n v="40"/>
    <b v="1"/>
    <x v="6"/>
    <n v="101"/>
  </r>
  <r>
    <n v="3700"/>
    <s v="Generations (Senior Project)"/>
    <s v="Help me produce the play I have written for my senior project!"/>
    <n v="500"/>
    <n v="606"/>
    <x v="0"/>
    <x v="0"/>
    <s v="USD"/>
    <n v="1437620400"/>
    <d v="2015-07-23T03:00:00"/>
    <m/>
    <n v="1409493800"/>
    <b v="0"/>
    <n v="18"/>
    <b v="1"/>
    <x v="6"/>
    <n v="12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7620400"/>
    <d v="2015-07-23T03:00:00"/>
    <m/>
    <n v="1430830793"/>
    <b v="0"/>
    <n v="39"/>
    <b v="1"/>
    <x v="6"/>
    <n v="10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37620400"/>
    <d v="2015-07-23T03:00:00"/>
    <m/>
    <n v="1464958484"/>
    <b v="0"/>
    <n v="21"/>
    <b v="1"/>
    <x v="6"/>
    <n v="10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37620400"/>
    <d v="2015-07-23T03:00:00"/>
    <m/>
    <n v="1467720388"/>
    <b v="0"/>
    <n v="30"/>
    <b v="1"/>
    <x v="6"/>
    <n v="12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37620400"/>
    <d v="2015-07-23T03:00:00"/>
    <m/>
    <n v="1459528394"/>
    <b v="0"/>
    <n v="27"/>
    <b v="1"/>
    <x v="6"/>
    <n v="13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37620400"/>
    <d v="2015-07-23T03:00:00"/>
    <m/>
    <n v="1401714114"/>
    <b v="0"/>
    <n v="35"/>
    <b v="1"/>
    <x v="6"/>
    <n v="10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37620400"/>
    <d v="2015-07-23T03:00:00"/>
    <m/>
    <n v="1409262949"/>
    <b v="0"/>
    <n v="13"/>
    <b v="1"/>
    <x v="6"/>
    <n v="12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37620400"/>
    <d v="2015-07-23T03:00:00"/>
    <m/>
    <n v="1467335378"/>
    <b v="0"/>
    <n v="23"/>
    <b v="1"/>
    <x v="6"/>
    <n v="18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37620400"/>
    <d v="2015-07-23T03:00:00"/>
    <m/>
    <n v="1403234686"/>
    <b v="0"/>
    <n v="39"/>
    <b v="1"/>
    <x v="6"/>
    <n v="30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37620400"/>
    <d v="2015-07-23T03:00:00"/>
    <m/>
    <n v="1401123546"/>
    <b v="0"/>
    <n v="35"/>
    <b v="1"/>
    <x v="6"/>
    <n v="10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37620400"/>
    <d v="2015-07-23T03:00:00"/>
    <m/>
    <n v="1425908988"/>
    <b v="0"/>
    <n v="27"/>
    <b v="1"/>
    <x v="6"/>
    <n v="141"/>
  </r>
  <r>
    <n v="3711"/>
    <s v="The Youth Shakespeare Project 2014"/>
    <s v="Two teachers and twenty kids bring one of Shakespeare's plays to life!"/>
    <n v="500"/>
    <n v="570"/>
    <x v="0"/>
    <x v="0"/>
    <s v="USD"/>
    <n v="1437620400"/>
    <d v="2015-07-23T03:00:00"/>
    <m/>
    <n v="1400606573"/>
    <b v="0"/>
    <n v="21"/>
    <b v="1"/>
    <x v="6"/>
    <n v="1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7620400"/>
    <d v="2015-07-23T03:00:00"/>
    <m/>
    <n v="1431230867"/>
    <b v="0"/>
    <n v="104"/>
    <b v="1"/>
    <x v="6"/>
    <n v="15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37620400"/>
    <d v="2015-07-23T03:00:00"/>
    <m/>
    <n v="1463334166"/>
    <b v="0"/>
    <n v="19"/>
    <b v="1"/>
    <x v="6"/>
    <n v="10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7620400"/>
    <d v="2015-07-23T03:00:00"/>
    <m/>
    <n v="1429881667"/>
    <b v="0"/>
    <n v="97"/>
    <b v="1"/>
    <x v="6"/>
    <n v="10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37620400"/>
    <d v="2015-07-23T03:00:00"/>
    <m/>
    <n v="1422834819"/>
    <b v="0"/>
    <n v="27"/>
    <b v="1"/>
    <x v="6"/>
    <n v="103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37620400"/>
    <d v="2015-07-23T03:00:00"/>
    <m/>
    <n v="1450819109"/>
    <b v="0"/>
    <n v="24"/>
    <b v="1"/>
    <x v="6"/>
    <n v="15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7620400"/>
    <d v="2015-07-23T03:00:00"/>
    <m/>
    <n v="1428526049"/>
    <b v="0"/>
    <n v="13"/>
    <b v="1"/>
    <x v="6"/>
    <n v="10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37620400"/>
    <d v="2015-07-23T03:00:00"/>
    <m/>
    <n v="1422465075"/>
    <b v="0"/>
    <n v="46"/>
    <b v="1"/>
    <x v="6"/>
    <n v="239"/>
  </r>
  <r>
    <n v="3719"/>
    <s v="Corium"/>
    <s v="A new piece of physical theatre about love, regret and longing."/>
    <n v="200"/>
    <n v="420"/>
    <x v="0"/>
    <x v="1"/>
    <s v="GBP"/>
    <n v="1437620400"/>
    <d v="2015-07-23T03:00:00"/>
    <m/>
    <n v="1432402266"/>
    <b v="0"/>
    <n v="4"/>
    <b v="1"/>
    <x v="6"/>
    <n v="210"/>
  </r>
  <r>
    <n v="3720"/>
    <s v="Lakotas and the American Theatre"/>
    <s v="Breaking the American Indian stereotype in the American Theatre."/>
    <n v="3300"/>
    <n v="3449"/>
    <x v="0"/>
    <x v="0"/>
    <s v="USD"/>
    <n v="1437620400"/>
    <d v="2015-07-23T03:00:00"/>
    <m/>
    <n v="1433980206"/>
    <b v="0"/>
    <n v="40"/>
    <b v="1"/>
    <x v="6"/>
    <n v="1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37620400"/>
    <d v="2015-07-23T03:00:00"/>
    <m/>
    <n v="1413412084"/>
    <b v="0"/>
    <n v="44"/>
    <b v="1"/>
    <x v="6"/>
    <n v="10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37620400"/>
    <d v="2015-07-23T03:00:00"/>
    <m/>
    <n v="1452614847"/>
    <b v="0"/>
    <n v="35"/>
    <b v="1"/>
    <x v="6"/>
    <n v="111"/>
  </r>
  <r>
    <n v="3723"/>
    <s v="Beauty and the Beast"/>
    <s v="Saltmine Theatre Company present Beauty and the Beast:"/>
    <n v="4500"/>
    <n v="4592"/>
    <x v="0"/>
    <x v="1"/>
    <s v="GBP"/>
    <n v="1437620400"/>
    <d v="2015-07-23T03:00:00"/>
    <m/>
    <n v="1414778662"/>
    <b v="0"/>
    <n v="63"/>
    <b v="1"/>
    <x v="6"/>
    <n v="10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37620400"/>
    <d v="2015-07-23T03:00:00"/>
    <m/>
    <n v="1459856860"/>
    <b v="0"/>
    <n v="89"/>
    <b v="1"/>
    <x v="6"/>
    <n v="10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37620400"/>
    <d v="2015-07-23T03:00:00"/>
    <m/>
    <n v="1454366467"/>
    <b v="0"/>
    <n v="15"/>
    <b v="1"/>
    <x v="6"/>
    <n v="12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37620400"/>
    <d v="2015-07-23T03:00:00"/>
    <m/>
    <n v="1459567371"/>
    <b v="0"/>
    <n v="46"/>
    <b v="1"/>
    <x v="6"/>
    <n v="33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37620400"/>
    <d v="2015-07-23T03:00:00"/>
    <m/>
    <n v="1474273294"/>
    <b v="0"/>
    <n v="33"/>
    <b v="1"/>
    <x v="6"/>
    <n v="10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7620400"/>
    <d v="2015-07-23T03:00:00"/>
    <m/>
    <n v="1437365176"/>
    <b v="0"/>
    <n v="31"/>
    <b v="0"/>
    <x v="6"/>
    <n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37620400"/>
    <d v="2015-07-23T03:00:00"/>
    <m/>
    <n v="1423198512"/>
    <b v="0"/>
    <n v="5"/>
    <b v="0"/>
    <x v="6"/>
    <n v="7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7620400"/>
    <d v="2015-07-23T03:00:00"/>
    <m/>
    <n v="1437236159"/>
    <b v="0"/>
    <n v="1"/>
    <b v="0"/>
    <x v="6"/>
    <n v="1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37620400"/>
    <d v="2015-07-23T03:00:00"/>
    <m/>
    <n v="1418234646"/>
    <b v="0"/>
    <n v="12"/>
    <b v="0"/>
    <x v="6"/>
    <n v="1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37620400"/>
    <d v="2015-07-23T03:00:00"/>
    <m/>
    <n v="1416932133"/>
    <b v="0"/>
    <n v="4"/>
    <b v="0"/>
    <x v="6"/>
    <n v="1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37620400"/>
    <d v="2015-07-23T03:00:00"/>
    <m/>
    <n v="1428539708"/>
    <b v="0"/>
    <n v="0"/>
    <b v="0"/>
    <x v="6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7620400"/>
    <d v="2015-07-23T03:00:00"/>
    <m/>
    <n v="1427405896"/>
    <b v="0"/>
    <n v="7"/>
    <b v="0"/>
    <x v="6"/>
    <n v="28"/>
  </r>
  <r>
    <n v="3735"/>
    <s v="Women Beware Women"/>
    <s v="Young Actor's taking on a Jacobean tragedy. Family, betrayal, love, lust, sex and death."/>
    <n v="150"/>
    <n v="20"/>
    <x v="2"/>
    <x v="1"/>
    <s v="GBP"/>
    <n v="1437620400"/>
    <d v="2015-07-23T03:00:00"/>
    <m/>
    <n v="1430239089"/>
    <b v="0"/>
    <n v="2"/>
    <b v="0"/>
    <x v="6"/>
    <n v="1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37620400"/>
    <d v="2015-07-23T03:00:00"/>
    <m/>
    <n v="1423847093"/>
    <b v="0"/>
    <n v="1"/>
    <b v="0"/>
    <x v="6"/>
    <n v="1"/>
  </r>
  <r>
    <n v="3737"/>
    <s v="Measure For Measure"/>
    <s v="The ASU Theatre and Shakespeare Club presents Measure For Measure directed by Jordyn Ochser."/>
    <n v="700"/>
    <n v="150"/>
    <x v="2"/>
    <x v="0"/>
    <s v="USD"/>
    <n v="1437620400"/>
    <d v="2015-07-23T03:00:00"/>
    <m/>
    <n v="1445358903"/>
    <b v="0"/>
    <n v="4"/>
    <b v="0"/>
    <x v="6"/>
    <n v="2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37620400"/>
    <d v="2015-07-23T03:00:00"/>
    <m/>
    <n v="1403562705"/>
    <b v="0"/>
    <n v="6"/>
    <b v="0"/>
    <x v="6"/>
    <n v="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37620400"/>
    <d v="2015-07-23T03:00:00"/>
    <m/>
    <n v="1467024468"/>
    <b v="0"/>
    <n v="8"/>
    <b v="0"/>
    <x v="6"/>
    <n v="2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37620400"/>
    <d v="2015-07-23T03:00:00"/>
    <m/>
    <n v="1405217355"/>
    <b v="0"/>
    <n v="14"/>
    <b v="0"/>
    <x v="6"/>
    <n v="1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37620400"/>
    <d v="2015-07-23T03:00:00"/>
    <m/>
    <n v="1447797950"/>
    <b v="0"/>
    <n v="0"/>
    <b v="0"/>
    <x v="6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37620400"/>
    <d v="2015-07-23T03:00:00"/>
    <m/>
    <n v="1407388144"/>
    <b v="0"/>
    <n v="4"/>
    <b v="0"/>
    <x v="6"/>
    <n v="2"/>
  </r>
  <r>
    <n v="3743"/>
    <s v="Down the Mississippi"/>
    <s v="I'm taking the Adventures of Huckleberry Finn puppet show down the Mississippi River!"/>
    <n v="2200"/>
    <n v="0"/>
    <x v="2"/>
    <x v="0"/>
    <s v="USD"/>
    <n v="1437620400"/>
    <d v="2015-07-23T03:00:00"/>
    <m/>
    <n v="1401814964"/>
    <b v="0"/>
    <n v="0"/>
    <b v="0"/>
    <x v="6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37620400"/>
    <d v="2015-07-23T03:00:00"/>
    <m/>
    <n v="1401823952"/>
    <b v="0"/>
    <n v="0"/>
    <b v="0"/>
    <x v="6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37620400"/>
    <d v="2015-07-23T03:00:00"/>
    <m/>
    <n v="1405097102"/>
    <b v="0"/>
    <n v="1"/>
    <b v="0"/>
    <x v="6"/>
    <n v="10"/>
  </r>
  <r>
    <n v="3746"/>
    <s v="Stage Play Production - &quot;I Love You to Death&quot;"/>
    <s v="Generational curses CAN be broken...right?"/>
    <n v="8500"/>
    <n v="202"/>
    <x v="2"/>
    <x v="0"/>
    <s v="USD"/>
    <n v="1437620400"/>
    <d v="2015-07-23T03:00:00"/>
    <m/>
    <n v="1473326439"/>
    <b v="0"/>
    <n v="1"/>
    <b v="0"/>
    <x v="6"/>
    <n v="2"/>
  </r>
  <r>
    <n v="3747"/>
    <s v="Counting Stars"/>
    <s v="The world premiere of an astonishing new play by acclaimed writer Atiha Sen Gupta."/>
    <n v="2500"/>
    <n v="25"/>
    <x v="2"/>
    <x v="1"/>
    <s v="GBP"/>
    <n v="1437620400"/>
    <d v="2015-07-23T03:00:00"/>
    <m/>
    <n v="1433833896"/>
    <b v="0"/>
    <n v="1"/>
    <b v="0"/>
    <x v="6"/>
    <n v="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37620400"/>
    <d v="2015-07-23T03:00:00"/>
    <m/>
    <n v="1453827436"/>
    <b v="0"/>
    <n v="52"/>
    <b v="1"/>
    <x v="40"/>
    <n v="10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37620400"/>
    <d v="2015-07-23T03:00:00"/>
    <m/>
    <n v="1459220588"/>
    <b v="0"/>
    <n v="7"/>
    <b v="1"/>
    <x v="40"/>
    <n v="10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37620400"/>
    <d v="2015-07-23T03:00:00"/>
    <m/>
    <n v="1421105608"/>
    <b v="0"/>
    <n v="28"/>
    <b v="1"/>
    <x v="40"/>
    <n v="1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37620400"/>
    <d v="2015-07-23T03:00:00"/>
    <m/>
    <n v="1454460673"/>
    <b v="0"/>
    <n v="11"/>
    <b v="1"/>
    <x v="40"/>
    <n v="13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37620400"/>
    <d v="2015-07-23T03:00:00"/>
    <m/>
    <n v="1473189335"/>
    <b v="0"/>
    <n v="15"/>
    <b v="1"/>
    <x v="40"/>
    <n v="113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7620400"/>
    <d v="2015-07-23T03:00:00"/>
    <m/>
    <n v="1430768800"/>
    <b v="0"/>
    <n v="30"/>
    <b v="1"/>
    <x v="40"/>
    <n v="10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37620400"/>
    <d v="2015-07-23T03:00:00"/>
    <m/>
    <n v="1403125737"/>
    <b v="0"/>
    <n v="27"/>
    <b v="1"/>
    <x v="40"/>
    <n v="12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37620400"/>
    <d v="2015-07-23T03:00:00"/>
    <m/>
    <n v="1458161307"/>
    <b v="0"/>
    <n v="28"/>
    <b v="1"/>
    <x v="40"/>
    <n v="13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37620400"/>
    <d v="2015-07-23T03:00:00"/>
    <m/>
    <n v="1399923198"/>
    <b v="0"/>
    <n v="17"/>
    <b v="1"/>
    <x v="40"/>
    <n v="10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37620400"/>
    <d v="2015-07-23T03:00:00"/>
    <m/>
    <n v="1415737515"/>
    <b v="0"/>
    <n v="50"/>
    <b v="1"/>
    <x v="40"/>
    <n v="109"/>
  </r>
  <r>
    <n v="3758"/>
    <s v="Luigi's Ladies"/>
    <s v="LUIGI'S LADIES: an original one-woman musical comedy"/>
    <n v="1500"/>
    <n v="1535"/>
    <x v="0"/>
    <x v="0"/>
    <s v="USD"/>
    <n v="1437620400"/>
    <d v="2015-07-23T03:00:00"/>
    <m/>
    <n v="1397819938"/>
    <b v="0"/>
    <n v="26"/>
    <b v="1"/>
    <x v="40"/>
    <n v="102"/>
  </r>
  <r>
    <n v="3759"/>
    <s v="Pared Down Productions"/>
    <s v="A production company specializing in small-scale musicals"/>
    <n v="4000"/>
    <n v="4409.7700000000004"/>
    <x v="0"/>
    <x v="0"/>
    <s v="USD"/>
    <n v="1437620400"/>
    <d v="2015-07-23T03:00:00"/>
    <m/>
    <n v="1435372553"/>
    <b v="0"/>
    <n v="88"/>
    <b v="1"/>
    <x v="40"/>
    <n v="11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437620400"/>
    <d v="2015-07-23T03:00:00"/>
    <m/>
    <n v="1397133386"/>
    <b v="0"/>
    <n v="91"/>
    <b v="1"/>
    <x v="40"/>
    <n v="10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7620400"/>
    <d v="2015-07-23T03:00:00"/>
    <m/>
    <n v="1434625937"/>
    <b v="0"/>
    <n v="3"/>
    <b v="1"/>
    <x v="40"/>
    <n v="1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7620400"/>
    <d v="2015-07-23T03:00:00"/>
    <m/>
    <n v="1436383889"/>
    <b v="0"/>
    <n v="28"/>
    <b v="1"/>
    <x v="40"/>
    <n v="10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37620400"/>
    <d v="2015-07-23T03:00:00"/>
    <m/>
    <n v="1425319226"/>
    <b v="0"/>
    <n v="77"/>
    <b v="1"/>
    <x v="40"/>
    <n v="10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37620400"/>
    <d v="2015-07-23T03:00:00"/>
    <m/>
    <n v="1462824832"/>
    <b v="0"/>
    <n v="27"/>
    <b v="1"/>
    <x v="40"/>
    <n v="1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37620400"/>
    <d v="2015-07-23T03:00:00"/>
    <m/>
    <n v="1404153482"/>
    <b v="0"/>
    <n v="107"/>
    <b v="1"/>
    <x v="40"/>
    <n v="11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37620400"/>
    <d v="2015-07-23T03:00:00"/>
    <m/>
    <n v="1401336045"/>
    <b v="0"/>
    <n v="96"/>
    <b v="1"/>
    <x v="40"/>
    <n v="10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37620400"/>
    <d v="2015-07-23T03:00:00"/>
    <m/>
    <n v="1423960097"/>
    <b v="0"/>
    <n v="56"/>
    <b v="1"/>
    <x v="40"/>
    <n v="1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37620400"/>
    <d v="2015-07-23T03:00:00"/>
    <m/>
    <n v="1400002090"/>
    <b v="0"/>
    <n v="58"/>
    <b v="1"/>
    <x v="40"/>
    <n v="10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37620400"/>
    <d v="2015-07-23T03:00:00"/>
    <m/>
    <n v="1458138079"/>
    <b v="0"/>
    <n v="15"/>
    <b v="1"/>
    <x v="40"/>
    <n v="1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7620400"/>
    <d v="2015-07-23T03:00:00"/>
    <m/>
    <n v="1431642010"/>
    <b v="0"/>
    <n v="20"/>
    <b v="1"/>
    <x v="40"/>
    <n v="100"/>
  </r>
  <r>
    <n v="3771"/>
    <s v="COME OUT SWINGIN'!"/>
    <s v="I would like to make a demo recording of six songs from COME OUT SWINGIN'!"/>
    <n v="1000"/>
    <n v="1460"/>
    <x v="0"/>
    <x v="0"/>
    <s v="USD"/>
    <n v="1437620400"/>
    <d v="2015-07-23T03:00:00"/>
    <m/>
    <n v="1462307652"/>
    <b v="0"/>
    <n v="38"/>
    <b v="1"/>
    <x v="40"/>
    <n v="14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37620400"/>
    <d v="2015-07-23T03:00:00"/>
    <m/>
    <n v="1478616506"/>
    <b v="0"/>
    <n v="33"/>
    <b v="1"/>
    <x v="40"/>
    <n v="110"/>
  </r>
  <r>
    <n v="3773"/>
    <s v="Dundee: A Hip-Hopera"/>
    <s v="A dramatic hip-hopera, inspired from monologues written by the performers."/>
    <n v="5000"/>
    <n v="5410"/>
    <x v="0"/>
    <x v="0"/>
    <s v="USD"/>
    <n v="1437620400"/>
    <d v="2015-07-23T03:00:00"/>
    <m/>
    <n v="1476317247"/>
    <b v="0"/>
    <n v="57"/>
    <b v="1"/>
    <x v="40"/>
    <n v="108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37620400"/>
    <d v="2015-07-23T03:00:00"/>
    <m/>
    <n v="1427223655"/>
    <b v="0"/>
    <n v="25"/>
    <b v="1"/>
    <x v="4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37620400"/>
    <d v="2015-07-23T03:00:00"/>
    <m/>
    <n v="1426199843"/>
    <b v="0"/>
    <n v="14"/>
    <b v="1"/>
    <x v="40"/>
    <n v="1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37620400"/>
    <d v="2015-07-23T03:00:00"/>
    <m/>
    <n v="1403599778"/>
    <b v="0"/>
    <n v="94"/>
    <b v="1"/>
    <x v="40"/>
    <n v="107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37620400"/>
    <d v="2015-07-23T03:00:00"/>
    <m/>
    <n v="1409884821"/>
    <b v="0"/>
    <n v="59"/>
    <b v="1"/>
    <x v="40"/>
    <n v="143"/>
  </r>
  <r>
    <n v="3778"/>
    <s v="Give a Puppet a Hand"/>
    <s v="Sponsor an AVENUE Q puppet for The Barn Players April 2015 production."/>
    <n v="2400"/>
    <n v="2521"/>
    <x v="0"/>
    <x v="0"/>
    <s v="USD"/>
    <n v="1437620400"/>
    <d v="2015-07-23T03:00:00"/>
    <m/>
    <n v="1418758780"/>
    <b v="0"/>
    <n v="36"/>
    <b v="1"/>
    <x v="40"/>
    <n v="105"/>
  </r>
  <r>
    <n v="3779"/>
    <s v="&quot;The Last Adam&quot; A New Musical, NYC reading"/>
    <s v="A fresh, re-telling of the Jesus story for a new generation."/>
    <n v="15000"/>
    <n v="15597"/>
    <x v="0"/>
    <x v="0"/>
    <s v="USD"/>
    <n v="1437620400"/>
    <d v="2015-07-23T03:00:00"/>
    <m/>
    <n v="1456421940"/>
    <b v="0"/>
    <n v="115"/>
    <b v="1"/>
    <x v="40"/>
    <n v="104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7620400"/>
    <d v="2015-07-23T03:00:00"/>
    <m/>
    <n v="1433999785"/>
    <b v="0"/>
    <n v="30"/>
    <b v="1"/>
    <x v="40"/>
    <n v="12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37620400"/>
    <d v="2015-07-23T03:00:00"/>
    <m/>
    <n v="1408050685"/>
    <b v="0"/>
    <n v="52"/>
    <b v="1"/>
    <x v="40"/>
    <n v="1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37620400"/>
    <d v="2015-07-23T03:00:00"/>
    <m/>
    <n v="1466887297"/>
    <b v="0"/>
    <n v="27"/>
    <b v="1"/>
    <x v="40"/>
    <n v="10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37620400"/>
    <d v="2015-07-23T03:00:00"/>
    <m/>
    <n v="1455938520"/>
    <b v="0"/>
    <n v="24"/>
    <b v="1"/>
    <x v="40"/>
    <n v="1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37620400"/>
    <d v="2015-07-23T03:00:00"/>
    <m/>
    <n v="1465601532"/>
    <b v="0"/>
    <n v="10"/>
    <b v="1"/>
    <x v="40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37620400"/>
    <d v="2015-07-23T03:00:00"/>
    <m/>
    <n v="1467040769"/>
    <b v="0"/>
    <n v="30"/>
    <b v="1"/>
    <x v="40"/>
    <n v="15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37620400"/>
    <d v="2015-07-23T03:00:00"/>
    <m/>
    <n v="1461718475"/>
    <b v="0"/>
    <n v="71"/>
    <b v="1"/>
    <x v="40"/>
    <n v="11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7620400"/>
    <d v="2015-07-23T03:00:00"/>
    <m/>
    <n v="1434113406"/>
    <b v="0"/>
    <n v="10"/>
    <b v="1"/>
    <x v="40"/>
    <n v="1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37620400"/>
    <d v="2015-07-23T03:00:00"/>
    <m/>
    <n v="1448469719"/>
    <b v="0"/>
    <n v="1"/>
    <b v="0"/>
    <x v="40"/>
    <n v="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7620400"/>
    <d v="2015-07-23T03:00:00"/>
    <m/>
    <n v="1431630618"/>
    <b v="0"/>
    <n v="4"/>
    <b v="0"/>
    <x v="40"/>
    <n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37620400"/>
    <d v="2015-07-23T03:00:00"/>
    <m/>
    <n v="1477238423"/>
    <b v="0"/>
    <n v="0"/>
    <b v="0"/>
    <x v="40"/>
    <n v="0"/>
  </r>
  <r>
    <n v="3791"/>
    <s v="Spin! at The Cumming Playhouse"/>
    <s v="Spin! is an original musical comedy-drama presented by Blue Palm Productions."/>
    <n v="1500"/>
    <n v="0"/>
    <x v="2"/>
    <x v="0"/>
    <s v="USD"/>
    <n v="1437620400"/>
    <d v="2015-07-23T03:00:00"/>
    <m/>
    <n v="1399480592"/>
    <b v="0"/>
    <n v="0"/>
    <b v="0"/>
    <x v="40"/>
    <n v="0"/>
  </r>
  <r>
    <n v="3792"/>
    <s v="BorikÃ©n: The Show"/>
    <s v="A cultural and historic journey through Puerto Rico's music and dance!"/>
    <n v="12500"/>
    <n v="35"/>
    <x v="2"/>
    <x v="0"/>
    <s v="USD"/>
    <n v="1437620400"/>
    <d v="2015-07-23T03:00:00"/>
    <m/>
    <n v="1434365022"/>
    <b v="0"/>
    <n v="2"/>
    <b v="0"/>
    <x v="40"/>
    <n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37620400"/>
    <d v="2015-07-23T03:00:00"/>
    <m/>
    <n v="1416954729"/>
    <b v="0"/>
    <n v="24"/>
    <b v="0"/>
    <x v="40"/>
    <n v="6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7620400"/>
    <d v="2015-07-23T03:00:00"/>
    <m/>
    <n v="1431093354"/>
    <b v="0"/>
    <n v="1"/>
    <b v="0"/>
    <x v="40"/>
    <n v="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37620400"/>
    <d v="2015-07-23T03:00:00"/>
    <m/>
    <n v="1437042490"/>
    <b v="0"/>
    <n v="2"/>
    <b v="0"/>
    <x v="40"/>
    <n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37620400"/>
    <d v="2015-07-23T03:00:00"/>
    <m/>
    <n v="1479170556"/>
    <b v="0"/>
    <n v="1"/>
    <b v="0"/>
    <x v="40"/>
    <n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37620400"/>
    <d v="2015-07-23T03:00:00"/>
    <m/>
    <n v="1426972165"/>
    <b v="0"/>
    <n v="37"/>
    <b v="0"/>
    <x v="40"/>
    <n v="9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37620400"/>
    <d v="2015-07-23T03:00:00"/>
    <m/>
    <n v="1405099248"/>
    <b v="0"/>
    <n v="5"/>
    <b v="0"/>
    <x v="40"/>
    <n v="1"/>
  </r>
  <r>
    <n v="3799"/>
    <s v="A Story Once Told"/>
    <s v="An original musical on it's way to the stage in Minneapolis, MN. Feel free to ask any questions."/>
    <n v="10000"/>
    <n v="402"/>
    <x v="2"/>
    <x v="0"/>
    <s v="USD"/>
    <n v="1437620400"/>
    <d v="2015-07-23T03:00:00"/>
    <m/>
    <n v="1455142843"/>
    <b v="0"/>
    <n v="4"/>
    <b v="0"/>
    <x v="40"/>
    <n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37620400"/>
    <d v="2015-07-23T03:00:00"/>
    <m/>
    <n v="1418146883"/>
    <b v="0"/>
    <n v="16"/>
    <b v="0"/>
    <x v="40"/>
    <n v="4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37620400"/>
    <d v="2015-07-23T03:00:00"/>
    <m/>
    <n v="1417536816"/>
    <b v="0"/>
    <n v="9"/>
    <b v="0"/>
    <x v="40"/>
    <n v="9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37620400"/>
    <d v="2015-07-23T03:00:00"/>
    <m/>
    <n v="1442890906"/>
    <b v="0"/>
    <n v="0"/>
    <b v="0"/>
    <x v="4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37620400"/>
    <d v="2015-07-23T03:00:00"/>
    <m/>
    <n v="1454541568"/>
    <b v="0"/>
    <n v="40"/>
    <b v="0"/>
    <x v="40"/>
    <n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37620400"/>
    <d v="2015-07-23T03:00:00"/>
    <m/>
    <n v="1465172024"/>
    <b v="0"/>
    <n v="0"/>
    <b v="0"/>
    <x v="4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37620400"/>
    <d v="2015-07-23T03:00:00"/>
    <m/>
    <n v="1406668640"/>
    <b v="0"/>
    <n v="2"/>
    <b v="0"/>
    <x v="40"/>
    <n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37620400"/>
    <d v="2015-07-23T03:00:00"/>
    <m/>
    <n v="1402294381"/>
    <b v="0"/>
    <n v="1"/>
    <b v="0"/>
    <x v="40"/>
    <n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37620400"/>
    <d v="2015-07-23T03:00:00"/>
    <m/>
    <n v="1427492939"/>
    <b v="0"/>
    <n v="9"/>
    <b v="0"/>
    <x v="40"/>
    <n v="3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37620400"/>
    <d v="2015-07-23T03:00:00"/>
    <m/>
    <n v="1424775219"/>
    <b v="0"/>
    <n v="24"/>
    <b v="1"/>
    <x v="6"/>
    <n v="10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37620400"/>
    <d v="2015-07-23T03:00:00"/>
    <m/>
    <n v="1402403907"/>
    <b v="0"/>
    <n v="38"/>
    <b v="1"/>
    <x v="6"/>
    <n v="10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37620400"/>
    <d v="2015-07-23T03:00:00"/>
    <m/>
    <n v="1424377358"/>
    <b v="0"/>
    <n v="26"/>
    <b v="1"/>
    <x v="6"/>
    <n v="12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37620400"/>
    <d v="2015-07-23T03:00:00"/>
    <m/>
    <n v="1461769373"/>
    <b v="0"/>
    <n v="19"/>
    <b v="1"/>
    <x v="6"/>
    <n v="33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7620400"/>
    <d v="2015-07-23T03:00:00"/>
    <m/>
    <n v="1429120908"/>
    <b v="0"/>
    <n v="11"/>
    <b v="1"/>
    <x v="6"/>
    <n v="11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37620400"/>
    <d v="2015-07-23T03:00:00"/>
    <m/>
    <n v="1462603021"/>
    <b v="0"/>
    <n v="27"/>
    <b v="1"/>
    <x v="6"/>
    <n v="1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37620400"/>
    <d v="2015-07-23T03:00:00"/>
    <m/>
    <n v="1424727712"/>
    <b v="0"/>
    <n v="34"/>
    <b v="1"/>
    <x v="6"/>
    <n v="140"/>
  </r>
  <r>
    <n v="3815"/>
    <s v="The Canterbury Shakespeare Festival - first season"/>
    <s v="Come and help us make the Canterbury Shakespeare Festival a reality"/>
    <n v="1000"/>
    <n v="1000.01"/>
    <x v="0"/>
    <x v="1"/>
    <s v="GBP"/>
    <n v="1437620400"/>
    <d v="2015-07-23T03:00:00"/>
    <m/>
    <n v="1437545657"/>
    <b v="0"/>
    <n v="20"/>
    <b v="1"/>
    <x v="6"/>
    <n v="1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37620400"/>
    <d v="2015-07-23T03:00:00"/>
    <m/>
    <n v="1403022823"/>
    <b v="0"/>
    <n v="37"/>
    <b v="1"/>
    <x v="6"/>
    <n v="11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37620400"/>
    <d v="2015-07-23T03:00:00"/>
    <m/>
    <n v="1444236216"/>
    <b v="0"/>
    <n v="20"/>
    <b v="1"/>
    <x v="6"/>
    <n v="107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37620400"/>
    <d v="2015-07-23T03:00:00"/>
    <m/>
    <n v="1423599182"/>
    <b v="0"/>
    <n v="10"/>
    <b v="1"/>
    <x v="6"/>
    <n v="22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620400"/>
    <d v="2015-07-23T03:00:00"/>
    <m/>
    <n v="1435554104"/>
    <b v="0"/>
    <n v="26"/>
    <b v="1"/>
    <x v="6"/>
    <n v="10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7620400"/>
    <d v="2015-07-23T03:00:00"/>
    <m/>
    <n v="1433518717"/>
    <b v="0"/>
    <n v="20"/>
    <b v="1"/>
    <x v="6"/>
    <n v="14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37620400"/>
    <d v="2015-07-23T03:00:00"/>
    <m/>
    <n v="1449116407"/>
    <b v="0"/>
    <n v="46"/>
    <b v="1"/>
    <x v="6"/>
    <n v="10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37620400"/>
    <d v="2015-07-23T03:00:00"/>
    <m/>
    <n v="1448136417"/>
    <b v="0"/>
    <n v="76"/>
    <b v="1"/>
    <x v="6"/>
    <n v="11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620400"/>
    <d v="2015-07-23T03:00:00"/>
    <m/>
    <n v="1434405044"/>
    <b v="0"/>
    <n v="41"/>
    <b v="1"/>
    <x v="6"/>
    <n v="10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37620400"/>
    <d v="2015-07-23T03:00:00"/>
    <m/>
    <n v="1469026903"/>
    <b v="0"/>
    <n v="7"/>
    <b v="1"/>
    <x v="6"/>
    <n v="10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7620400"/>
    <d v="2015-07-23T03:00:00"/>
    <m/>
    <n v="1432690814"/>
    <b v="0"/>
    <n v="49"/>
    <b v="1"/>
    <x v="6"/>
    <n v="10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7620400"/>
    <d v="2015-07-23T03:00:00"/>
    <m/>
    <n v="1428401394"/>
    <b v="0"/>
    <n v="26"/>
    <b v="1"/>
    <x v="6"/>
    <n v="119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37620400"/>
    <d v="2015-07-23T03:00:00"/>
    <m/>
    <n v="1422656201"/>
    <b v="0"/>
    <n v="65"/>
    <b v="1"/>
    <x v="6"/>
    <n v="15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37620400"/>
    <d v="2015-07-23T03:00:00"/>
    <m/>
    <n v="1414845587"/>
    <b v="0"/>
    <n v="28"/>
    <b v="1"/>
    <x v="6"/>
    <n v="10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37620400"/>
    <d v="2015-07-23T03:00:00"/>
    <m/>
    <n v="1470948371"/>
    <b v="0"/>
    <n v="8"/>
    <b v="1"/>
    <x v="6"/>
    <n v="100"/>
  </r>
  <r>
    <n v="3830"/>
    <s v="Run Away"/>
    <s v="The Aeon Theatre company is producing another original play by Parker Hale at the Manhattan Reportory Theatre"/>
    <n v="100"/>
    <n v="225"/>
    <x v="0"/>
    <x v="0"/>
    <s v="USD"/>
    <n v="1437620400"/>
    <d v="2015-07-23T03:00:00"/>
    <m/>
    <n v="1463161611"/>
    <b v="0"/>
    <n v="3"/>
    <b v="1"/>
    <x v="6"/>
    <n v="22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37620400"/>
    <d v="2015-07-23T03:00:00"/>
    <m/>
    <n v="1413404545"/>
    <b v="0"/>
    <n v="9"/>
    <b v="1"/>
    <x v="6"/>
    <n v="10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37620400"/>
    <d v="2015-07-23T03:00:00"/>
    <m/>
    <n v="1452048335"/>
    <b v="0"/>
    <n v="9"/>
    <b v="1"/>
    <x v="6"/>
    <n v="10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37620400"/>
    <d v="2015-07-23T03:00:00"/>
    <m/>
    <n v="1416516972"/>
    <b v="0"/>
    <n v="20"/>
    <b v="1"/>
    <x v="6"/>
    <n v="11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7620400"/>
    <d v="2015-07-23T03:00:00"/>
    <m/>
    <n v="1432032067"/>
    <b v="0"/>
    <n v="57"/>
    <b v="1"/>
    <x v="6"/>
    <n v="10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37620400"/>
    <d v="2015-07-23T03:00:00"/>
    <m/>
    <n v="1459463808"/>
    <b v="0"/>
    <n v="8"/>
    <b v="1"/>
    <x v="6"/>
    <n v="16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37620400"/>
    <d v="2015-07-23T03:00:00"/>
    <m/>
    <n v="1467497652"/>
    <b v="0"/>
    <n v="14"/>
    <b v="1"/>
    <x v="6"/>
    <n v="113"/>
  </r>
  <r>
    <n v="3837"/>
    <s v="Farcical Elements Presents Boeing-Boeing"/>
    <s v="A high-flying French farce with the thrust of a well-tuned jet engine"/>
    <n v="2000"/>
    <n v="2042"/>
    <x v="0"/>
    <x v="1"/>
    <s v="GBP"/>
    <n v="1437620400"/>
    <d v="2015-07-23T03:00:00"/>
    <m/>
    <n v="1432837358"/>
    <b v="0"/>
    <n v="17"/>
    <b v="1"/>
    <x v="6"/>
    <n v="10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7620400"/>
    <d v="2015-07-23T03:00:00"/>
    <m/>
    <n v="1429722209"/>
    <b v="0"/>
    <n v="100"/>
    <b v="1"/>
    <x v="6"/>
    <n v="10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7620400"/>
    <d v="2015-07-23T03:00:00"/>
    <m/>
    <n v="1433042724"/>
    <b v="0"/>
    <n v="32"/>
    <b v="1"/>
    <x v="6"/>
    <n v="10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37620400"/>
    <d v="2015-07-23T03:00:00"/>
    <m/>
    <n v="1457023829"/>
    <b v="0"/>
    <n v="3"/>
    <b v="1"/>
    <x v="6"/>
    <n v="65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37620400"/>
    <d v="2015-07-23T03:00:00"/>
    <m/>
    <n v="1400698287"/>
    <b v="1"/>
    <n v="34"/>
    <b v="0"/>
    <x v="6"/>
    <n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437620400"/>
    <d v="2015-07-23T03:00:00"/>
    <m/>
    <n v="1397217052"/>
    <b v="1"/>
    <n v="23"/>
    <b v="0"/>
    <x v="6"/>
    <n v="2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37620400"/>
    <d v="2015-07-23T03:00:00"/>
    <m/>
    <n v="1399427064"/>
    <b v="1"/>
    <n v="19"/>
    <b v="0"/>
    <x v="6"/>
    <n v="2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37620400"/>
    <d v="2015-07-23T03:00:00"/>
    <m/>
    <n v="1399474134"/>
    <b v="1"/>
    <n v="50"/>
    <b v="0"/>
    <x v="6"/>
    <n v="4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37620400"/>
    <d v="2015-07-23T03:00:00"/>
    <m/>
    <n v="1441119774"/>
    <b v="1"/>
    <n v="12"/>
    <b v="0"/>
    <x v="6"/>
    <n v="2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37620400"/>
    <d v="2015-07-23T03:00:00"/>
    <m/>
    <n v="1409721542"/>
    <b v="1"/>
    <n v="8"/>
    <b v="0"/>
    <x v="6"/>
    <n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620400"/>
    <d v="2015-07-23T03:00:00"/>
    <m/>
    <n v="1433395391"/>
    <b v="1"/>
    <n v="9"/>
    <b v="0"/>
    <x v="6"/>
    <n v="1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37620400"/>
    <d v="2015-07-23T03:00:00"/>
    <m/>
    <n v="1442604989"/>
    <b v="1"/>
    <n v="43"/>
    <b v="0"/>
    <x v="6"/>
    <n v="1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7620400"/>
    <d v="2015-07-23T03:00:00"/>
    <m/>
    <n v="1431455084"/>
    <b v="1"/>
    <n v="28"/>
    <b v="0"/>
    <x v="6"/>
    <n v="7"/>
  </r>
  <r>
    <n v="3850"/>
    <s v="The Vagina Monologues 2015"/>
    <s v="V-Day is a global activist movement to end violence against women and girls."/>
    <n v="1000"/>
    <n v="38"/>
    <x v="2"/>
    <x v="0"/>
    <s v="USD"/>
    <n v="1437620400"/>
    <d v="2015-07-23T03:00:00"/>
    <m/>
    <n v="1417489143"/>
    <b v="1"/>
    <n v="4"/>
    <b v="0"/>
    <x v="6"/>
    <n v="4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620400"/>
    <d v="2015-07-23T03:00:00"/>
    <m/>
    <n v="1434537179"/>
    <b v="1"/>
    <n v="24"/>
    <b v="0"/>
    <x v="6"/>
    <n v="3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37620400"/>
    <d v="2015-07-23T03:00:00"/>
    <m/>
    <n v="1425270876"/>
    <b v="0"/>
    <n v="2"/>
    <b v="0"/>
    <x v="6"/>
    <n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37620400"/>
    <d v="2015-07-23T03:00:00"/>
    <m/>
    <n v="1406578178"/>
    <b v="0"/>
    <n v="2"/>
    <b v="0"/>
    <x v="6"/>
    <n v="0"/>
  </r>
  <r>
    <n v="3854"/>
    <s v="The Case Of Soghomon Tehlirian"/>
    <s v="A play dedicated to the 100th anniversary of the Armenian Genocide."/>
    <n v="11000"/>
    <n v="1788"/>
    <x v="2"/>
    <x v="0"/>
    <s v="USD"/>
    <n v="1437620400"/>
    <d v="2015-07-23T03:00:00"/>
    <m/>
    <n v="1428614058"/>
    <b v="0"/>
    <n v="20"/>
    <b v="0"/>
    <x v="6"/>
    <n v="1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37620400"/>
    <d v="2015-07-23T03:00:00"/>
    <m/>
    <n v="1424819871"/>
    <b v="0"/>
    <n v="1"/>
    <b v="0"/>
    <x v="6"/>
    <n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37620400"/>
    <d v="2015-07-23T03:00:00"/>
    <m/>
    <n v="1423245003"/>
    <b v="0"/>
    <n v="1"/>
    <b v="0"/>
    <x v="6"/>
    <n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37620400"/>
    <d v="2015-07-23T03:00:00"/>
    <m/>
    <n v="1404927690"/>
    <b v="0"/>
    <n v="4"/>
    <b v="0"/>
    <x v="6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7620400"/>
    <d v="2015-07-23T03:00:00"/>
    <m/>
    <n v="1430734844"/>
    <b v="0"/>
    <n v="1"/>
    <b v="0"/>
    <x v="6"/>
    <n v="2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37620400"/>
    <d v="2015-07-23T03:00:00"/>
    <m/>
    <n v="1401485207"/>
    <b v="0"/>
    <n v="1"/>
    <b v="0"/>
    <x v="6"/>
    <n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37620400"/>
    <d v="2015-07-23T03:00:00"/>
    <m/>
    <n v="1405266710"/>
    <b v="0"/>
    <n v="13"/>
    <b v="0"/>
    <x v="6"/>
    <n v="18"/>
  </r>
  <r>
    <n v="3861"/>
    <s v="READY OR NOT HERE I COME"/>
    <s v="THE COMING OF THE LORD!"/>
    <n v="2000"/>
    <n v="100"/>
    <x v="2"/>
    <x v="0"/>
    <s v="USD"/>
    <n v="1437620400"/>
    <d v="2015-07-23T03:00:00"/>
    <m/>
    <n v="1412258977"/>
    <b v="0"/>
    <n v="1"/>
    <b v="0"/>
    <x v="6"/>
    <n v="5"/>
  </r>
  <r>
    <n v="3862"/>
    <s v="The Container Play"/>
    <s v="The hit immersive theatre experience of England comes to Corpus Christi!"/>
    <n v="7500"/>
    <n v="1"/>
    <x v="2"/>
    <x v="0"/>
    <s v="USD"/>
    <n v="1437620400"/>
    <d v="2015-07-23T03:00:00"/>
    <m/>
    <n v="1472451356"/>
    <b v="0"/>
    <n v="1"/>
    <b v="0"/>
    <x v="6"/>
    <n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37620400"/>
    <d v="2015-07-23T03:00:00"/>
    <m/>
    <n v="1441552305"/>
    <b v="0"/>
    <n v="0"/>
    <b v="0"/>
    <x v="6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37620400"/>
    <d v="2015-07-23T03:00:00"/>
    <m/>
    <n v="1445203454"/>
    <b v="0"/>
    <n v="3"/>
    <b v="0"/>
    <x v="6"/>
    <n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37620400"/>
    <d v="2015-07-23T03:00:00"/>
    <m/>
    <n v="1405957098"/>
    <b v="0"/>
    <n v="14"/>
    <b v="0"/>
    <x v="6"/>
    <n v="27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37620400"/>
    <d v="2015-07-23T03:00:00"/>
    <m/>
    <n v="1454453021"/>
    <b v="0"/>
    <n v="2"/>
    <b v="0"/>
    <x v="6"/>
    <n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37620400"/>
    <d v="2015-07-23T03:00:00"/>
    <m/>
    <n v="1463686339"/>
    <b v="0"/>
    <n v="5"/>
    <b v="0"/>
    <x v="6"/>
    <n v="13"/>
  </r>
  <r>
    <n v="3868"/>
    <s v="1000 words (Canceled)"/>
    <s v="New collection of music by Scott Evan Davis!"/>
    <n v="5000"/>
    <n v="10"/>
    <x v="1"/>
    <x v="1"/>
    <s v="GBP"/>
    <n v="1437620400"/>
    <d v="2015-07-23T03:00:00"/>
    <m/>
    <n v="1408031405"/>
    <b v="0"/>
    <n v="1"/>
    <b v="0"/>
    <x v="40"/>
    <n v="0"/>
  </r>
  <r>
    <n v="3869"/>
    <s v="The Masturbation Musical (Canceled)"/>
    <s v="A Musical about 3 women who pursue their Pleasure and end up finding themselves."/>
    <n v="13111"/>
    <n v="452"/>
    <x v="1"/>
    <x v="0"/>
    <s v="USD"/>
    <n v="1437620400"/>
    <d v="2015-07-23T03:00:00"/>
    <m/>
    <n v="1423761792"/>
    <b v="0"/>
    <n v="15"/>
    <b v="0"/>
    <x v="40"/>
    <n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37620400"/>
    <d v="2015-07-23T03:00:00"/>
    <m/>
    <n v="1401768478"/>
    <b v="0"/>
    <n v="10"/>
    <b v="0"/>
    <x v="40"/>
    <n v="1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37620400"/>
    <d v="2015-07-23T03:00:00"/>
    <m/>
    <n v="1485629050"/>
    <b v="0"/>
    <n v="3"/>
    <b v="0"/>
    <x v="40"/>
    <n v="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7620400"/>
    <d v="2015-07-23T03:00:00"/>
    <m/>
    <n v="1435202996"/>
    <b v="0"/>
    <n v="0"/>
    <b v="0"/>
    <x v="4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37620400"/>
    <d v="2015-07-23T03:00:00"/>
    <m/>
    <n v="1441730535"/>
    <b v="0"/>
    <n v="0"/>
    <b v="0"/>
    <x v="4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37620400"/>
    <d v="2015-07-23T03:00:00"/>
    <m/>
    <n v="1420244622"/>
    <b v="0"/>
    <n v="0"/>
    <b v="0"/>
    <x v="4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37620400"/>
    <d v="2015-07-23T03:00:00"/>
    <m/>
    <n v="1472804365"/>
    <b v="0"/>
    <n v="0"/>
    <b v="0"/>
    <x v="4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37620400"/>
    <d v="2015-07-23T03:00:00"/>
    <m/>
    <n v="1451833128"/>
    <b v="0"/>
    <n v="46"/>
    <b v="0"/>
    <x v="40"/>
    <n v="5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37620400"/>
    <d v="2015-07-23T03:00:00"/>
    <m/>
    <n v="1478621752"/>
    <b v="0"/>
    <n v="14"/>
    <b v="0"/>
    <x v="40"/>
    <n v="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7620400"/>
    <d v="2015-07-23T03:00:00"/>
    <m/>
    <n v="1433014746"/>
    <b v="0"/>
    <n v="1"/>
    <b v="0"/>
    <x v="40"/>
    <n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37620400"/>
    <d v="2015-07-23T03:00:00"/>
    <m/>
    <n v="1419626396"/>
    <b v="0"/>
    <n v="0"/>
    <b v="0"/>
    <x v="4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37620400"/>
    <d v="2015-07-23T03:00:00"/>
    <m/>
    <n v="1403724820"/>
    <b v="0"/>
    <n v="17"/>
    <b v="0"/>
    <x v="40"/>
    <n v="13"/>
  </r>
  <r>
    <n v="3881"/>
    <s v="My Real Mother's Name is... (Canceled)"/>
    <s v="A musical journey coming to the Blue Venue at the 2017 Orlando Fringe Festival!"/>
    <n v="500"/>
    <n v="25"/>
    <x v="1"/>
    <x v="0"/>
    <s v="USD"/>
    <n v="1437620400"/>
    <d v="2015-07-23T03:00:00"/>
    <m/>
    <n v="1484958399"/>
    <b v="0"/>
    <n v="1"/>
    <b v="0"/>
    <x v="40"/>
    <n v="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37620400"/>
    <d v="2015-07-23T03:00:00"/>
    <m/>
    <n v="1451950570"/>
    <b v="0"/>
    <n v="0"/>
    <b v="0"/>
    <x v="4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37620400"/>
    <d v="2015-07-23T03:00:00"/>
    <m/>
    <n v="1407076069"/>
    <b v="0"/>
    <n v="0"/>
    <b v="0"/>
    <x v="4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37620400"/>
    <d v="2015-07-23T03:00:00"/>
    <m/>
    <n v="1425322792"/>
    <b v="0"/>
    <n v="0"/>
    <b v="0"/>
    <x v="4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37620400"/>
    <d v="2015-07-23T03:00:00"/>
    <m/>
    <n v="1460242191"/>
    <b v="0"/>
    <n v="0"/>
    <b v="0"/>
    <x v="40"/>
    <n v="0"/>
  </r>
  <r>
    <n v="3886"/>
    <s v="a (Canceled)"/>
    <n v="1"/>
    <n v="10000"/>
    <n v="0"/>
    <x v="1"/>
    <x v="2"/>
    <s v="AUD"/>
    <n v="1437620400"/>
    <d v="2015-07-23T03:00:00"/>
    <m/>
    <n v="1415683702"/>
    <b v="0"/>
    <n v="0"/>
    <b v="0"/>
    <x v="4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7620400"/>
    <d v="2015-07-23T03:00:00"/>
    <m/>
    <n v="1426538129"/>
    <b v="0"/>
    <n v="2"/>
    <b v="0"/>
    <x v="40"/>
    <n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37620400"/>
    <d v="2015-07-23T03:00:00"/>
    <m/>
    <n v="1485522358"/>
    <b v="0"/>
    <n v="14"/>
    <b v="0"/>
    <x v="6"/>
    <n v="27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37620400"/>
    <d v="2015-07-23T03:00:00"/>
    <m/>
    <n v="1417651630"/>
    <b v="0"/>
    <n v="9"/>
    <b v="0"/>
    <x v="6"/>
    <n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7620400"/>
    <d v="2015-07-23T03:00:00"/>
    <m/>
    <n v="1434478344"/>
    <b v="0"/>
    <n v="8"/>
    <b v="0"/>
    <x v="6"/>
    <n v="17"/>
  </r>
  <r>
    <n v="3891"/>
    <s v="Out of the Box: A Mime Story"/>
    <s v="A comedy about a mime who dreams of becoming a stand up comedian."/>
    <n v="800"/>
    <n v="260"/>
    <x v="2"/>
    <x v="0"/>
    <s v="USD"/>
    <n v="1437620400"/>
    <d v="2015-07-23T03:00:00"/>
    <m/>
    <n v="1424488244"/>
    <b v="0"/>
    <n v="7"/>
    <b v="0"/>
    <x v="6"/>
    <n v="3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37620400"/>
    <d v="2015-07-23T03:00:00"/>
    <m/>
    <n v="1408203557"/>
    <b v="0"/>
    <n v="0"/>
    <b v="0"/>
    <x v="6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37620400"/>
    <d v="2015-07-23T03:00:00"/>
    <m/>
    <n v="1400600840"/>
    <b v="0"/>
    <n v="84"/>
    <b v="0"/>
    <x v="6"/>
    <n v="2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37620400"/>
    <d v="2015-07-23T03:00:00"/>
    <m/>
    <n v="1478386812"/>
    <b v="0"/>
    <n v="11"/>
    <b v="0"/>
    <x v="6"/>
    <n v="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37620400"/>
    <d v="2015-07-23T03:00:00"/>
    <m/>
    <n v="1422424818"/>
    <b v="0"/>
    <n v="1"/>
    <b v="0"/>
    <x v="6"/>
    <n v="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37620400"/>
    <d v="2015-07-23T03:00:00"/>
    <m/>
    <n v="1401770178"/>
    <b v="0"/>
    <n v="4"/>
    <b v="0"/>
    <x v="6"/>
    <n v="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37620400"/>
    <d v="2015-07-23T03:00:00"/>
    <m/>
    <n v="1418158683"/>
    <b v="0"/>
    <n v="10"/>
    <b v="0"/>
    <x v="6"/>
    <n v="1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7620400"/>
    <d v="2015-07-23T03:00:00"/>
    <m/>
    <n v="1436355270"/>
    <b v="0"/>
    <n v="16"/>
    <b v="0"/>
    <x v="6"/>
    <n v="3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37620400"/>
    <d v="2015-07-23T03:00:00"/>
    <m/>
    <n v="1406140561"/>
    <b v="0"/>
    <n v="2"/>
    <b v="0"/>
    <x v="6"/>
    <n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7620400"/>
    <d v="2015-07-23T03:00:00"/>
    <m/>
    <n v="1431396791"/>
    <b v="0"/>
    <n v="5"/>
    <b v="0"/>
    <x v="6"/>
    <n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37620400"/>
    <d v="2015-07-23T03:00:00"/>
    <m/>
    <n v="1447098599"/>
    <b v="0"/>
    <n v="1"/>
    <b v="0"/>
    <x v="6"/>
    <n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37620400"/>
    <d v="2015-07-23T03:00:00"/>
    <m/>
    <n v="1476962042"/>
    <b v="0"/>
    <n v="31"/>
    <b v="0"/>
    <x v="6"/>
    <n v="49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7620400"/>
    <d v="2015-07-23T03:00:00"/>
    <m/>
    <n v="1435709765"/>
    <b v="0"/>
    <n v="0"/>
    <b v="0"/>
    <x v="6"/>
    <n v="0"/>
  </r>
  <r>
    <n v="3904"/>
    <s v="Black America from Prophets to Pimps"/>
    <s v="A play that will cover 4000 years of black history."/>
    <n v="10000"/>
    <n v="3"/>
    <x v="2"/>
    <x v="0"/>
    <s v="USD"/>
    <n v="1437620400"/>
    <d v="2015-07-23T03:00:00"/>
    <m/>
    <n v="1427866200"/>
    <b v="0"/>
    <n v="2"/>
    <b v="0"/>
    <x v="6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7620400"/>
    <d v="2015-07-23T03:00:00"/>
    <m/>
    <n v="1430405903"/>
    <b v="0"/>
    <n v="7"/>
    <b v="0"/>
    <x v="6"/>
    <n v="12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7620400"/>
    <d v="2015-07-23T03:00:00"/>
    <m/>
    <n v="1432072893"/>
    <b v="0"/>
    <n v="16"/>
    <b v="0"/>
    <x v="6"/>
    <n v="6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37620400"/>
    <d v="2015-07-23T03:00:00"/>
    <m/>
    <n v="1411587606"/>
    <b v="0"/>
    <n v="4"/>
    <b v="0"/>
    <x v="6"/>
    <n v="1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37620400"/>
    <d v="2015-07-23T03:00:00"/>
    <m/>
    <n v="1405307696"/>
    <b v="0"/>
    <n v="4"/>
    <b v="0"/>
    <x v="6"/>
    <n v="9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37620400"/>
    <d v="2015-07-23T03:00:00"/>
    <m/>
    <n v="1407832642"/>
    <b v="0"/>
    <n v="4"/>
    <b v="0"/>
    <x v="6"/>
    <n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37620400"/>
    <d v="2015-07-23T03:00:00"/>
    <m/>
    <n v="1439057397"/>
    <b v="0"/>
    <n v="3"/>
    <b v="0"/>
    <x v="6"/>
    <n v="3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37620400"/>
    <d v="2015-07-23T03:00:00"/>
    <m/>
    <n v="1414438177"/>
    <b v="0"/>
    <n v="36"/>
    <b v="0"/>
    <x v="6"/>
    <n v="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37620400"/>
    <d v="2015-07-23T03:00:00"/>
    <m/>
    <n v="1424759330"/>
    <b v="0"/>
    <n v="1"/>
    <b v="0"/>
    <x v="6"/>
    <n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37620400"/>
    <d v="2015-07-23T03:00:00"/>
    <m/>
    <n v="1446267849"/>
    <b v="0"/>
    <n v="7"/>
    <b v="0"/>
    <x v="6"/>
    <n v="1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7620400"/>
    <d v="2015-07-23T03:00:00"/>
    <m/>
    <n v="1429558756"/>
    <b v="0"/>
    <n v="27"/>
    <b v="0"/>
    <x v="6"/>
    <n v="3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37620400"/>
    <d v="2015-07-23T03:00:00"/>
    <m/>
    <n v="1462232309"/>
    <b v="0"/>
    <n v="1"/>
    <b v="0"/>
    <x v="6"/>
    <n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37620400"/>
    <d v="2015-07-23T03:00:00"/>
    <m/>
    <n v="1462360752"/>
    <b v="0"/>
    <n v="0"/>
    <b v="0"/>
    <x v="6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37620400"/>
    <d v="2015-07-23T03:00:00"/>
    <m/>
    <n v="1407847161"/>
    <b v="0"/>
    <n v="1"/>
    <b v="0"/>
    <x v="6"/>
    <n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37620400"/>
    <d v="2015-07-23T03:00:00"/>
    <m/>
    <n v="1406131023"/>
    <b v="0"/>
    <n v="3"/>
    <b v="0"/>
    <x v="6"/>
    <n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37620400"/>
    <d v="2015-07-23T03:00:00"/>
    <m/>
    <n v="1450628773"/>
    <b v="0"/>
    <n v="3"/>
    <b v="0"/>
    <x v="6"/>
    <n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37620400"/>
    <d v="2015-07-23T03:00:00"/>
    <m/>
    <n v="1476436660"/>
    <b v="0"/>
    <n v="3"/>
    <b v="0"/>
    <x v="6"/>
    <n v="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37620400"/>
    <d v="2015-07-23T03:00:00"/>
    <m/>
    <n v="1413291655"/>
    <b v="0"/>
    <n v="0"/>
    <b v="0"/>
    <x v="6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37620400"/>
    <d v="2015-07-23T03:00:00"/>
    <m/>
    <n v="1421432810"/>
    <b v="0"/>
    <n v="6"/>
    <b v="0"/>
    <x v="6"/>
    <n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37620400"/>
    <d v="2015-07-23T03:00:00"/>
    <m/>
    <n v="1426203071"/>
    <b v="0"/>
    <n v="17"/>
    <b v="0"/>
    <x v="6"/>
    <n v="1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37620400"/>
    <d v="2015-07-23T03:00:00"/>
    <m/>
    <n v="1401231722"/>
    <b v="0"/>
    <n v="40"/>
    <b v="0"/>
    <x v="6"/>
    <n v="1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37620400"/>
    <d v="2015-07-23T03:00:00"/>
    <m/>
    <n v="1404161639"/>
    <b v="0"/>
    <n v="3"/>
    <b v="0"/>
    <x v="6"/>
    <n v="1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37620400"/>
    <d v="2015-07-23T03:00:00"/>
    <m/>
    <n v="1417053748"/>
    <b v="0"/>
    <n v="1"/>
    <b v="0"/>
    <x v="6"/>
    <n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37620400"/>
    <d v="2015-07-23T03:00:00"/>
    <m/>
    <n v="1404973504"/>
    <b v="0"/>
    <n v="2"/>
    <b v="0"/>
    <x v="6"/>
    <n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37620400"/>
    <d v="2015-07-23T03:00:00"/>
    <m/>
    <n v="1442593427"/>
    <b v="0"/>
    <n v="7"/>
    <b v="0"/>
    <x v="6"/>
    <n v="1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37620400"/>
    <d v="2015-07-23T03:00:00"/>
    <m/>
    <n v="1471636265"/>
    <b v="0"/>
    <n v="14"/>
    <b v="0"/>
    <x v="6"/>
    <n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37620400"/>
    <d v="2015-07-23T03:00:00"/>
    <m/>
    <n v="1457078868"/>
    <b v="0"/>
    <n v="0"/>
    <b v="0"/>
    <x v="6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37620400"/>
    <d v="2015-07-23T03:00:00"/>
    <m/>
    <n v="1439350707"/>
    <b v="0"/>
    <n v="0"/>
    <b v="0"/>
    <x v="6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37620400"/>
    <d v="2015-07-23T03:00:00"/>
    <m/>
    <n v="1455508964"/>
    <b v="0"/>
    <n v="1"/>
    <b v="0"/>
    <x v="6"/>
    <n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37620400"/>
    <d v="2015-07-23T03:00:00"/>
    <m/>
    <n v="1466205262"/>
    <b v="0"/>
    <n v="12"/>
    <b v="0"/>
    <x v="6"/>
    <n v="1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37620400"/>
    <d v="2015-07-23T03:00:00"/>
    <m/>
    <n v="1439827639"/>
    <b v="0"/>
    <n v="12"/>
    <b v="0"/>
    <x v="6"/>
    <n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37620400"/>
    <d v="2015-07-23T03:00:00"/>
    <m/>
    <n v="1438789546"/>
    <b v="0"/>
    <n v="23"/>
    <b v="0"/>
    <x v="6"/>
    <n v="44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37620400"/>
    <d v="2015-07-23T03:00:00"/>
    <m/>
    <n v="1477981120"/>
    <b v="0"/>
    <n v="0"/>
    <b v="0"/>
    <x v="6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37620400"/>
    <d v="2015-07-23T03:00:00"/>
    <m/>
    <n v="1465830560"/>
    <b v="0"/>
    <n v="10"/>
    <b v="0"/>
    <x v="6"/>
    <n v="8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7620400"/>
    <d v="2015-07-23T03:00:00"/>
    <m/>
    <n v="1432763054"/>
    <b v="0"/>
    <n v="5"/>
    <b v="0"/>
    <x v="6"/>
    <n v="12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37620400"/>
    <d v="2015-07-23T03:00:00"/>
    <m/>
    <n v="1412328979"/>
    <b v="0"/>
    <n v="1"/>
    <b v="0"/>
    <x v="6"/>
    <n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37620400"/>
    <d v="2015-07-23T03:00:00"/>
    <m/>
    <n v="1416311351"/>
    <b v="0"/>
    <n v="2"/>
    <b v="0"/>
    <x v="6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37620400"/>
    <d v="2015-07-23T03:00:00"/>
    <m/>
    <n v="1414505137"/>
    <b v="0"/>
    <n v="2"/>
    <b v="0"/>
    <x v="6"/>
    <n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7620400"/>
    <d v="2015-07-23T03:00:00"/>
    <m/>
    <n v="1429306914"/>
    <b v="0"/>
    <n v="0"/>
    <b v="0"/>
    <x v="6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37620400"/>
    <d v="2015-07-23T03:00:00"/>
    <m/>
    <n v="1443811268"/>
    <b v="0"/>
    <n v="13"/>
    <b v="0"/>
    <x v="6"/>
    <n v="3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37620400"/>
    <d v="2015-07-23T03:00:00"/>
    <m/>
    <n v="1438098875"/>
    <b v="0"/>
    <n v="0"/>
    <b v="0"/>
    <x v="6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7620400"/>
    <d v="2015-07-23T03:00:00"/>
    <m/>
    <n v="1429125268"/>
    <b v="0"/>
    <n v="1"/>
    <b v="0"/>
    <x v="6"/>
    <n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37620400"/>
    <d v="2015-07-23T03:00:00"/>
    <m/>
    <n v="1422388822"/>
    <b v="0"/>
    <n v="5"/>
    <b v="0"/>
    <x v="6"/>
    <n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37620400"/>
    <d v="2015-07-23T03:00:00"/>
    <m/>
    <n v="1472786744"/>
    <b v="0"/>
    <n v="2"/>
    <b v="0"/>
    <x v="6"/>
    <n v="3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37620400"/>
    <d v="2015-07-23T03:00:00"/>
    <m/>
    <n v="1404892123"/>
    <b v="0"/>
    <n v="0"/>
    <b v="0"/>
    <x v="6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37620400"/>
    <d v="2015-07-23T03:00:00"/>
    <m/>
    <n v="1421031221"/>
    <b v="0"/>
    <n v="32"/>
    <b v="0"/>
    <x v="6"/>
    <n v="1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37620400"/>
    <d v="2015-07-23T03:00:00"/>
    <m/>
    <n v="1457628680"/>
    <b v="0"/>
    <n v="1"/>
    <b v="0"/>
    <x v="6"/>
    <n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37620400"/>
    <d v="2015-07-23T03:00:00"/>
    <m/>
    <n v="1457120942"/>
    <b v="0"/>
    <n v="1"/>
    <b v="0"/>
    <x v="6"/>
    <n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37620400"/>
    <d v="2015-07-23T03:00:00"/>
    <m/>
    <n v="1440701890"/>
    <b v="0"/>
    <n v="1"/>
    <b v="0"/>
    <x v="6"/>
    <n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37620400"/>
    <d v="2015-07-23T03:00:00"/>
    <m/>
    <n v="1467162586"/>
    <b v="0"/>
    <n v="0"/>
    <b v="0"/>
    <x v="6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37620400"/>
    <d v="2015-07-23T03:00:00"/>
    <m/>
    <n v="1400168264"/>
    <b v="0"/>
    <n v="0"/>
    <b v="0"/>
    <x v="6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37620400"/>
    <d v="2015-07-23T03:00:00"/>
    <m/>
    <n v="1446150141"/>
    <b v="0"/>
    <n v="8"/>
    <b v="0"/>
    <x v="6"/>
    <n v="24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37620400"/>
    <d v="2015-07-23T03:00:00"/>
    <m/>
    <n v="1459203727"/>
    <b v="0"/>
    <n v="0"/>
    <b v="0"/>
    <x v="6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37620400"/>
    <d v="2015-07-23T03:00:00"/>
    <m/>
    <n v="1464045954"/>
    <b v="0"/>
    <n v="1"/>
    <b v="0"/>
    <x v="6"/>
    <n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37620400"/>
    <d v="2015-07-23T03:00:00"/>
    <m/>
    <n v="1403822912"/>
    <b v="0"/>
    <n v="16"/>
    <b v="0"/>
    <x v="6"/>
    <n v="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37620400"/>
    <d v="2015-07-23T03:00:00"/>
    <m/>
    <n v="1409338556"/>
    <b v="0"/>
    <n v="12"/>
    <b v="0"/>
    <x v="6"/>
    <n v="2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37620400"/>
    <d v="2015-07-23T03:00:00"/>
    <m/>
    <n v="1449260256"/>
    <b v="0"/>
    <n v="4"/>
    <b v="0"/>
    <x v="6"/>
    <n v="2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437620400"/>
    <d v="2015-07-23T03:00:00"/>
    <m/>
    <n v="1397683410"/>
    <b v="0"/>
    <n v="2"/>
    <b v="0"/>
    <x v="6"/>
    <n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37620400"/>
    <d v="2015-07-23T03:00:00"/>
    <m/>
    <n v="1446562494"/>
    <b v="0"/>
    <n v="3"/>
    <b v="0"/>
    <x v="6"/>
    <n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37620400"/>
    <d v="2015-07-23T03:00:00"/>
    <m/>
    <n v="1445226117"/>
    <b v="0"/>
    <n v="0"/>
    <b v="0"/>
    <x v="6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37620400"/>
    <d v="2015-07-23T03:00:00"/>
    <m/>
    <n v="1424279986"/>
    <b v="0"/>
    <n v="3"/>
    <b v="0"/>
    <x v="6"/>
    <n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37620400"/>
    <d v="2015-07-23T03:00:00"/>
    <m/>
    <n v="1455428380"/>
    <b v="0"/>
    <n v="4"/>
    <b v="0"/>
    <x v="6"/>
    <n v="1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37620400"/>
    <d v="2015-07-23T03:00:00"/>
    <m/>
    <n v="1402506278"/>
    <b v="0"/>
    <n v="2"/>
    <b v="0"/>
    <x v="6"/>
    <n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37620400"/>
    <d v="2015-07-23T03:00:00"/>
    <m/>
    <n v="1486191507"/>
    <b v="0"/>
    <n v="10"/>
    <b v="0"/>
    <x v="6"/>
    <n v="24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37620400"/>
    <d v="2015-07-23T03:00:00"/>
    <m/>
    <n v="1458761673"/>
    <b v="0"/>
    <n v="11"/>
    <b v="0"/>
    <x v="6"/>
    <n v="1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37620400"/>
    <d v="2015-07-23T03:00:00"/>
    <m/>
    <n v="1471638646"/>
    <b v="0"/>
    <n v="6"/>
    <b v="0"/>
    <x v="6"/>
    <n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37620400"/>
    <d v="2015-07-23T03:00:00"/>
    <m/>
    <n v="1458333811"/>
    <b v="0"/>
    <n v="2"/>
    <b v="0"/>
    <x v="6"/>
    <n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37620400"/>
    <d v="2015-07-23T03:00:00"/>
    <m/>
    <n v="1403355126"/>
    <b v="0"/>
    <n v="6"/>
    <b v="0"/>
    <x v="6"/>
    <n v="1"/>
  </r>
  <r>
    <n v="3972"/>
    <s v="Valkyrie Theatre Company"/>
    <s v="We're a horror based theatre company in Oklahoma City beginning our first season of shows."/>
    <n v="1000"/>
    <n v="211"/>
    <x v="2"/>
    <x v="0"/>
    <s v="USD"/>
    <n v="1437620400"/>
    <d v="2015-07-23T03:00:00"/>
    <m/>
    <n v="1418002634"/>
    <b v="0"/>
    <n v="8"/>
    <b v="0"/>
    <x v="6"/>
    <n v="2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37620400"/>
    <d v="2015-07-23T03:00:00"/>
    <m/>
    <n v="1460219110"/>
    <b v="0"/>
    <n v="37"/>
    <b v="0"/>
    <x v="6"/>
    <n v="7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37620400"/>
    <d v="2015-07-23T03:00:00"/>
    <m/>
    <n v="1462280848"/>
    <b v="0"/>
    <n v="11"/>
    <b v="0"/>
    <x v="6"/>
    <n v="3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37620400"/>
    <d v="2015-07-23T03:00:00"/>
    <m/>
    <n v="1465850898"/>
    <b v="0"/>
    <n v="0"/>
    <b v="0"/>
    <x v="6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37620400"/>
    <d v="2015-07-23T03:00:00"/>
    <m/>
    <n v="1405024561"/>
    <b v="0"/>
    <n v="10"/>
    <b v="0"/>
    <x v="6"/>
    <n v="48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37620400"/>
    <d v="2015-07-23T03:00:00"/>
    <m/>
    <n v="1466621732"/>
    <b v="0"/>
    <n v="6"/>
    <b v="0"/>
    <x v="6"/>
    <n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37620400"/>
    <d v="2015-07-23T03:00:00"/>
    <m/>
    <n v="1417533953"/>
    <b v="0"/>
    <n v="8"/>
    <b v="0"/>
    <x v="6"/>
    <n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37620400"/>
    <d v="2015-07-23T03:00:00"/>
    <m/>
    <n v="1425678057"/>
    <b v="0"/>
    <n v="6"/>
    <b v="0"/>
    <x v="6"/>
    <n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37620400"/>
    <d v="2015-07-23T03:00:00"/>
    <m/>
    <n v="1401978147"/>
    <b v="0"/>
    <n v="7"/>
    <b v="0"/>
    <x v="6"/>
    <n v="18"/>
  </r>
  <r>
    <n v="3981"/>
    <s v="BEIRUT, LADY OF LEBANON"/>
    <s v="A Theatrical Production Celebrating the Lebanese Culture and the Human Spirit in Time of War."/>
    <n v="30000"/>
    <n v="1225"/>
    <x v="2"/>
    <x v="0"/>
    <s v="USD"/>
    <n v="1437620400"/>
    <d v="2015-07-23T03:00:00"/>
    <m/>
    <n v="1463545149"/>
    <b v="0"/>
    <n v="7"/>
    <b v="0"/>
    <x v="6"/>
    <n v="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7620400"/>
    <d v="2015-07-23T03:00:00"/>
    <m/>
    <n v="1431113180"/>
    <b v="0"/>
    <n v="5"/>
    <b v="0"/>
    <x v="6"/>
    <n v="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37620400"/>
    <d v="2015-07-23T03:00:00"/>
    <m/>
    <n v="1397854356"/>
    <b v="0"/>
    <n v="46"/>
    <b v="0"/>
    <x v="6"/>
    <n v="35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37620400"/>
    <d v="2015-07-23T03:00:00"/>
    <m/>
    <n v="1412809644"/>
    <b v="0"/>
    <n v="10"/>
    <b v="0"/>
    <x v="6"/>
    <n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37620400"/>
    <d v="2015-07-23T03:00:00"/>
    <m/>
    <n v="1454173120"/>
    <b v="0"/>
    <n v="19"/>
    <b v="0"/>
    <x v="6"/>
    <n v="3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37620400"/>
    <d v="2015-07-23T03:00:00"/>
    <m/>
    <n v="1460034594"/>
    <b v="0"/>
    <n v="13"/>
    <b v="0"/>
    <x v="6"/>
    <n v="10"/>
  </r>
  <r>
    <n v="3987"/>
    <s v="Write Now 5"/>
    <s v="Write Now 5 is a new writing festival in south east London promoting new work from emerging playwrights."/>
    <n v="400"/>
    <n v="151"/>
    <x v="2"/>
    <x v="1"/>
    <s v="GBP"/>
    <n v="1437620400"/>
    <d v="2015-07-23T03:00:00"/>
    <m/>
    <n v="1399414290"/>
    <b v="0"/>
    <n v="13"/>
    <b v="0"/>
    <x v="6"/>
    <n v="38"/>
  </r>
  <r>
    <n v="3988"/>
    <s v="Folk-Tales: What Stories Do Your Folks Tell?"/>
    <s v="An evening of of stories based both in myth and truth."/>
    <n v="1500"/>
    <n v="32"/>
    <x v="2"/>
    <x v="0"/>
    <s v="USD"/>
    <n v="1437620400"/>
    <d v="2015-07-23T03:00:00"/>
    <m/>
    <n v="1439517413"/>
    <b v="0"/>
    <n v="4"/>
    <b v="0"/>
    <x v="6"/>
    <n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37620400"/>
    <d v="2015-07-23T03:00:00"/>
    <m/>
    <n v="1444413581"/>
    <b v="0"/>
    <n v="0"/>
    <b v="0"/>
    <x v="6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37620400"/>
    <d v="2015-07-23T03:00:00"/>
    <m/>
    <n v="1454342893"/>
    <b v="0"/>
    <n v="3"/>
    <b v="0"/>
    <x v="6"/>
    <n v="4"/>
  </r>
  <r>
    <n v="3991"/>
    <s v="NTACTheatre - North Texas Actor's Collaborative Theatre"/>
    <s v="North Texas first actor-driven theatre company needs your help"/>
    <n v="500"/>
    <n v="100"/>
    <x v="2"/>
    <x v="0"/>
    <s v="USD"/>
    <n v="1437620400"/>
    <d v="2015-07-23T03:00:00"/>
    <m/>
    <n v="1430494082"/>
    <b v="0"/>
    <n v="1"/>
    <b v="0"/>
    <x v="6"/>
    <n v="2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37620400"/>
    <d v="2015-07-23T03:00:00"/>
    <m/>
    <n v="1444689259"/>
    <b v="0"/>
    <n v="9"/>
    <b v="0"/>
    <x v="6"/>
    <n v="5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7620400"/>
    <d v="2015-07-23T03:00:00"/>
    <m/>
    <n v="1428957912"/>
    <b v="0"/>
    <n v="1"/>
    <b v="0"/>
    <x v="6"/>
    <n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37620400"/>
    <d v="2015-07-23T03:00:00"/>
    <m/>
    <n v="1403169690"/>
    <b v="0"/>
    <n v="1"/>
    <b v="0"/>
    <x v="6"/>
    <n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37620400"/>
    <d v="2015-07-23T03:00:00"/>
    <m/>
    <n v="1421339077"/>
    <b v="0"/>
    <n v="4"/>
    <b v="0"/>
    <x v="6"/>
    <n v="3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37620400"/>
    <d v="2015-07-23T03:00:00"/>
    <m/>
    <n v="1415341464"/>
    <b v="0"/>
    <n v="17"/>
    <b v="0"/>
    <x v="6"/>
    <n v="17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37620400"/>
    <d v="2015-07-23T03:00:00"/>
    <m/>
    <n v="1425633821"/>
    <b v="0"/>
    <n v="0"/>
    <b v="0"/>
    <x v="6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37620400"/>
    <d v="2015-07-23T03:00:00"/>
    <m/>
    <n v="1424992026"/>
    <b v="0"/>
    <n v="12"/>
    <b v="0"/>
    <x v="6"/>
    <n v="5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37620400"/>
    <d v="2015-07-23T03:00:00"/>
    <m/>
    <n v="1406058798"/>
    <b v="0"/>
    <n v="14"/>
    <b v="0"/>
    <x v="6"/>
    <n v="17"/>
  </r>
  <r>
    <n v="4000"/>
    <s v="The Escorts"/>
    <s v="An Enticing Trip into the World of Assisted Dying"/>
    <n v="8000"/>
    <n v="10"/>
    <x v="2"/>
    <x v="0"/>
    <s v="USD"/>
    <n v="1437620400"/>
    <d v="2015-07-23T03:00:00"/>
    <m/>
    <n v="1457450958"/>
    <b v="0"/>
    <n v="1"/>
    <b v="0"/>
    <x v="6"/>
    <n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37620400"/>
    <d v="2015-07-23T03:00:00"/>
    <m/>
    <n v="1486681708"/>
    <b v="0"/>
    <n v="14"/>
    <b v="0"/>
    <x v="6"/>
    <n v="3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37620400"/>
    <d v="2015-07-23T03:00:00"/>
    <m/>
    <n v="1409187761"/>
    <b v="0"/>
    <n v="4"/>
    <b v="0"/>
    <x v="6"/>
    <n v="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37620400"/>
    <d v="2015-07-23T03:00:00"/>
    <m/>
    <n v="1421417147"/>
    <b v="0"/>
    <n v="2"/>
    <b v="0"/>
    <x v="6"/>
    <n v="10"/>
  </r>
  <r>
    <n v="4004"/>
    <s v="South Florida Tours"/>
    <s v="Help Launch The Queen Into South Florida!"/>
    <n v="500"/>
    <n v="1"/>
    <x v="2"/>
    <x v="0"/>
    <s v="USD"/>
    <n v="1437620400"/>
    <d v="2015-07-23T03:00:00"/>
    <m/>
    <n v="1410148457"/>
    <b v="0"/>
    <n v="1"/>
    <b v="0"/>
    <x v="6"/>
    <n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37620400"/>
    <d v="2015-07-23T03:00:00"/>
    <m/>
    <n v="1408648985"/>
    <b v="0"/>
    <n v="2"/>
    <b v="0"/>
    <x v="6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37620400"/>
    <d v="2015-07-23T03:00:00"/>
    <m/>
    <n v="1453487587"/>
    <b v="0"/>
    <n v="1"/>
    <b v="0"/>
    <x v="6"/>
    <n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37620400"/>
    <d v="2015-07-23T03:00:00"/>
    <m/>
    <n v="1406572381"/>
    <b v="0"/>
    <n v="1"/>
    <b v="0"/>
    <x v="6"/>
    <n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20400"/>
    <d v="2015-07-23T03:00:00"/>
    <m/>
    <n v="1435014507"/>
    <b v="0"/>
    <n v="4"/>
    <b v="0"/>
    <x v="6"/>
    <n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37620400"/>
    <d v="2015-07-23T03:00:00"/>
    <m/>
    <n v="1406825360"/>
    <b v="0"/>
    <n v="3"/>
    <b v="0"/>
    <x v="6"/>
    <n v="4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37620400"/>
    <d v="2015-07-23T03:00:00"/>
    <m/>
    <n v="1412879366"/>
    <b v="0"/>
    <n v="38"/>
    <b v="0"/>
    <x v="6"/>
    <n v="2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37620400"/>
    <d v="2015-07-23T03:00:00"/>
    <m/>
    <n v="1419858278"/>
    <b v="0"/>
    <n v="4"/>
    <b v="0"/>
    <x v="6"/>
    <n v="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7620400"/>
    <d v="2015-07-23T03:00:00"/>
    <m/>
    <n v="1427979849"/>
    <b v="0"/>
    <n v="0"/>
    <b v="0"/>
    <x v="6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37620400"/>
    <d v="2015-07-23T03:00:00"/>
    <m/>
    <n v="1421478823"/>
    <b v="0"/>
    <n v="2"/>
    <b v="0"/>
    <x v="6"/>
    <n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37620400"/>
    <d v="2015-07-23T03:00:00"/>
    <m/>
    <n v="1455861269"/>
    <b v="0"/>
    <n v="0"/>
    <b v="0"/>
    <x v="6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620400"/>
    <d v="2015-07-23T03:00:00"/>
    <m/>
    <n v="1434739463"/>
    <b v="0"/>
    <n v="1"/>
    <b v="0"/>
    <x v="6"/>
    <n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37620400"/>
    <d v="2015-07-23T03:00:00"/>
    <m/>
    <n v="1408395400"/>
    <b v="0"/>
    <n v="7"/>
    <b v="0"/>
    <x v="6"/>
    <n v="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37620400"/>
    <d v="2015-07-23T03:00:00"/>
    <m/>
    <n v="1407254874"/>
    <b v="0"/>
    <n v="2"/>
    <b v="0"/>
    <x v="6"/>
    <n v="1"/>
  </r>
  <r>
    <n v="4018"/>
    <s v="Time Please Fringe"/>
    <s v="Funding for a production of Time Please at the Brighton Fringe 2017... and beyond."/>
    <n v="1500"/>
    <n v="130"/>
    <x v="2"/>
    <x v="1"/>
    <s v="GBP"/>
    <n v="1437620400"/>
    <d v="2015-07-23T03:00:00"/>
    <m/>
    <n v="1473285108"/>
    <b v="0"/>
    <n v="4"/>
    <b v="0"/>
    <x v="6"/>
    <n v="9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37620400"/>
    <d v="2015-07-23T03:00:00"/>
    <m/>
    <n v="1455725596"/>
    <b v="0"/>
    <n v="4"/>
    <b v="0"/>
    <x v="6"/>
    <n v="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37620400"/>
    <d v="2015-07-23T03:00:00"/>
    <m/>
    <n v="1424579699"/>
    <b v="0"/>
    <n v="3"/>
    <b v="0"/>
    <x v="6"/>
    <n v="17"/>
  </r>
  <r>
    <n v="4021"/>
    <s v="Angels in Houston"/>
    <s v="Help a group of actors end bigotry in Houston, TX by supporting a  full production of Angels in America."/>
    <n v="15000"/>
    <n v="125"/>
    <x v="2"/>
    <x v="0"/>
    <s v="USD"/>
    <n v="1437620400"/>
    <d v="2015-07-23T03:00:00"/>
    <m/>
    <n v="1409176358"/>
    <b v="0"/>
    <n v="2"/>
    <b v="0"/>
    <x v="6"/>
    <n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37620400"/>
    <d v="2015-07-23T03:00:00"/>
    <m/>
    <n v="1418824867"/>
    <b v="0"/>
    <n v="197"/>
    <b v="0"/>
    <x v="6"/>
    <n v="7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37620400"/>
    <d v="2015-07-23T03:00:00"/>
    <m/>
    <n v="1454975963"/>
    <b v="0"/>
    <n v="0"/>
    <b v="0"/>
    <x v="6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37620400"/>
    <d v="2015-07-23T03:00:00"/>
    <m/>
    <n v="1438445097"/>
    <b v="0"/>
    <n v="1"/>
    <b v="0"/>
    <x v="6"/>
    <n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620400"/>
    <d v="2015-07-23T03:00:00"/>
    <m/>
    <n v="1432705336"/>
    <b v="0"/>
    <n v="4"/>
    <b v="0"/>
    <x v="6"/>
    <n v="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37620400"/>
    <d v="2015-07-23T03:00:00"/>
    <m/>
    <n v="1444059839"/>
    <b v="0"/>
    <n v="0"/>
    <b v="0"/>
    <x v="6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37620400"/>
    <d v="2015-07-23T03:00:00"/>
    <m/>
    <n v="1486077481"/>
    <b v="0"/>
    <n v="7"/>
    <b v="0"/>
    <x v="6"/>
    <n v="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37620400"/>
    <d v="2015-07-23T03:00:00"/>
    <m/>
    <n v="1399415500"/>
    <b v="0"/>
    <n v="11"/>
    <b v="0"/>
    <x v="6"/>
    <n v="2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37620400"/>
    <d v="2015-07-23T03:00:00"/>
    <m/>
    <n v="1447461370"/>
    <b v="0"/>
    <n v="0"/>
    <b v="0"/>
    <x v="6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37620400"/>
    <d v="2015-07-23T03:00:00"/>
    <m/>
    <n v="1452008599"/>
    <b v="0"/>
    <n v="6"/>
    <b v="0"/>
    <x v="6"/>
    <n v="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37620400"/>
    <d v="2015-07-23T03:00:00"/>
    <m/>
    <n v="1414591364"/>
    <b v="0"/>
    <n v="0"/>
    <b v="0"/>
    <x v="6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37620400"/>
    <d v="2015-07-23T03:00:00"/>
    <m/>
    <n v="1445023516"/>
    <b v="0"/>
    <n v="7"/>
    <b v="0"/>
    <x v="6"/>
    <n v="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37620400"/>
    <d v="2015-07-23T03:00:00"/>
    <m/>
    <n v="1472711224"/>
    <b v="0"/>
    <n v="94"/>
    <b v="0"/>
    <x v="6"/>
    <n v="2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37620400"/>
    <d v="2015-07-23T03:00:00"/>
    <m/>
    <n v="1425509050"/>
    <b v="0"/>
    <n v="2"/>
    <b v="0"/>
    <x v="6"/>
    <n v="1"/>
  </r>
  <r>
    <n v="4035"/>
    <s v="The Lost Boy"/>
    <s v="&quot;Stories are where you go to look for the truth of your own life.&quot; (Frank Delaney)"/>
    <n v="10000"/>
    <n v="3685"/>
    <x v="2"/>
    <x v="0"/>
    <s v="USD"/>
    <n v="1437620400"/>
    <d v="2015-07-23T03:00:00"/>
    <m/>
    <n v="1411333887"/>
    <b v="0"/>
    <n v="25"/>
    <b v="0"/>
    <x v="6"/>
    <n v="3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37620400"/>
    <d v="2015-07-23T03:00:00"/>
    <m/>
    <n v="1402784964"/>
    <b v="0"/>
    <n v="17"/>
    <b v="0"/>
    <x v="6"/>
    <n v="4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37620400"/>
    <d v="2015-07-23T03:00:00"/>
    <m/>
    <n v="1462585315"/>
    <b v="0"/>
    <n v="2"/>
    <b v="0"/>
    <x v="6"/>
    <n v="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37620400"/>
    <d v="2015-07-23T03:00:00"/>
    <m/>
    <n v="1408389010"/>
    <b v="0"/>
    <n v="4"/>
    <b v="0"/>
    <x v="6"/>
    <n v="12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37620400"/>
    <d v="2015-07-23T03:00:00"/>
    <m/>
    <n v="1446048367"/>
    <b v="0"/>
    <n v="5"/>
    <b v="0"/>
    <x v="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620400"/>
    <d v="2015-07-23T03:00:00"/>
    <m/>
    <n v="1432100004"/>
    <b v="0"/>
    <n v="2"/>
    <b v="0"/>
    <x v="6"/>
    <n v="31"/>
  </r>
  <r>
    <n v="4041"/>
    <s v="In the Land of Gold"/>
    <s v="A bold, colouful, vibrant play centred around the last remaining monarchy of Africa."/>
    <n v="5000"/>
    <n v="21"/>
    <x v="2"/>
    <x v="1"/>
    <s v="GBP"/>
    <n v="1437620400"/>
    <d v="2015-07-23T03:00:00"/>
    <m/>
    <n v="1467976954"/>
    <b v="0"/>
    <n v="2"/>
    <b v="0"/>
    <x v="6"/>
    <n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37620400"/>
    <d v="2015-07-23T03:00:00"/>
    <m/>
    <n v="1419213664"/>
    <b v="0"/>
    <n v="3"/>
    <b v="0"/>
    <x v="6"/>
    <n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37620400"/>
    <d v="2015-07-23T03:00:00"/>
    <m/>
    <n v="1415228325"/>
    <b v="0"/>
    <n v="0"/>
    <b v="0"/>
    <x v="6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37620400"/>
    <d v="2015-07-23T03:00:00"/>
    <m/>
    <n v="1426050982"/>
    <b v="0"/>
    <n v="4"/>
    <b v="0"/>
    <x v="6"/>
    <n v="38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37620400"/>
    <d v="2015-07-23T03:00:00"/>
    <m/>
    <n v="1406004589"/>
    <b v="0"/>
    <n v="1"/>
    <b v="0"/>
    <x v="6"/>
    <n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37620400"/>
    <d v="2015-07-23T03:00:00"/>
    <m/>
    <n v="1411400210"/>
    <b v="0"/>
    <n v="12"/>
    <b v="0"/>
    <x v="6"/>
    <n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37620400"/>
    <d v="2015-07-23T03:00:00"/>
    <m/>
    <n v="1418862743"/>
    <b v="0"/>
    <n v="4"/>
    <b v="0"/>
    <x v="6"/>
    <n v="2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37620400"/>
    <d v="2015-07-23T03:00:00"/>
    <m/>
    <n v="1457352787"/>
    <b v="0"/>
    <n v="91"/>
    <b v="0"/>
    <x v="6"/>
    <n v="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7620400"/>
    <d v="2015-07-23T03:00:00"/>
    <m/>
    <n v="1434322815"/>
    <b v="0"/>
    <n v="1"/>
    <b v="0"/>
    <x v="6"/>
    <n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37620400"/>
    <d v="2015-07-23T03:00:00"/>
    <m/>
    <n v="1411485391"/>
    <b v="0"/>
    <n v="1"/>
    <b v="0"/>
    <x v="6"/>
    <n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437620400"/>
    <d v="2015-07-23T03:00:00"/>
    <m/>
    <n v="1399058797"/>
    <b v="0"/>
    <n v="0"/>
    <b v="0"/>
    <x v="6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37620400"/>
    <d v="2015-07-23T03:00:00"/>
    <m/>
    <n v="1408050316"/>
    <b v="0"/>
    <n v="13"/>
    <b v="0"/>
    <x v="6"/>
    <n v="3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37620400"/>
    <d v="2015-07-23T03:00:00"/>
    <m/>
    <n v="1413477228"/>
    <b v="0"/>
    <n v="2"/>
    <b v="0"/>
    <x v="6"/>
    <n v="2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37620400"/>
    <d v="2015-07-23T03:00:00"/>
    <m/>
    <n v="1472674285"/>
    <b v="0"/>
    <n v="0"/>
    <b v="0"/>
    <x v="6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37620400"/>
    <d v="2015-07-23T03:00:00"/>
    <m/>
    <n v="1400600031"/>
    <b v="0"/>
    <n v="21"/>
    <b v="0"/>
    <x v="6"/>
    <n v="18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37620400"/>
    <d v="2015-07-23T03:00:00"/>
    <m/>
    <n v="1465856639"/>
    <b v="0"/>
    <n v="9"/>
    <b v="0"/>
    <x v="6"/>
    <n v="5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37620400"/>
    <d v="2015-07-23T03:00:00"/>
    <m/>
    <n v="1446506080"/>
    <b v="0"/>
    <n v="6"/>
    <b v="0"/>
    <x v="6"/>
    <n v="22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37620400"/>
    <d v="2015-07-23T03:00:00"/>
    <m/>
    <n v="1458178044"/>
    <b v="0"/>
    <n v="4"/>
    <b v="0"/>
    <x v="6"/>
    <n v="3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37620400"/>
    <d v="2015-07-23T03:00:00"/>
    <m/>
    <n v="1408116152"/>
    <b v="0"/>
    <n v="7"/>
    <b v="0"/>
    <x v="6"/>
    <n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37620400"/>
    <d v="2015-07-23T03:00:00"/>
    <m/>
    <n v="1400604056"/>
    <b v="0"/>
    <n v="5"/>
    <b v="0"/>
    <x v="6"/>
    <n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37620400"/>
    <d v="2015-07-23T03:00:00"/>
    <m/>
    <n v="1456025023"/>
    <b v="0"/>
    <n v="0"/>
    <b v="0"/>
    <x v="6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37620400"/>
    <d v="2015-07-23T03:00:00"/>
    <m/>
    <n v="1464889468"/>
    <b v="0"/>
    <n v="3"/>
    <b v="0"/>
    <x v="6"/>
    <n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37620400"/>
    <d v="2015-07-23T03:00:00"/>
    <m/>
    <n v="1401294084"/>
    <b v="0"/>
    <n v="9"/>
    <b v="0"/>
    <x v="6"/>
    <n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7620400"/>
    <d v="2015-07-23T03:00:00"/>
    <m/>
    <n v="1427724426"/>
    <b v="0"/>
    <n v="6"/>
    <b v="0"/>
    <x v="6"/>
    <n v="19"/>
  </r>
  <r>
    <n v="4065"/>
    <s v="A Midsummer's Night's Dream"/>
    <s v="A classical/ fantasy version of midsummers done by professionally trained actors in Tulsa!"/>
    <n v="4000"/>
    <n v="27"/>
    <x v="2"/>
    <x v="0"/>
    <s v="USD"/>
    <n v="1437620400"/>
    <d v="2015-07-23T03:00:00"/>
    <m/>
    <n v="1405291811"/>
    <b v="0"/>
    <n v="4"/>
    <b v="0"/>
    <x v="6"/>
    <n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37620400"/>
    <d v="2015-07-23T03:00:00"/>
    <m/>
    <n v="1461027388"/>
    <b v="0"/>
    <n v="1"/>
    <b v="0"/>
    <x v="6"/>
    <n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37620400"/>
    <d v="2015-07-23T03:00:00"/>
    <m/>
    <n v="1439952550"/>
    <b v="0"/>
    <n v="17"/>
    <b v="0"/>
    <x v="6"/>
    <n v="61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37620400"/>
    <d v="2015-07-23T03:00:00"/>
    <m/>
    <n v="1481756855"/>
    <b v="0"/>
    <n v="1"/>
    <b v="0"/>
    <x v="6"/>
    <n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37620400"/>
    <d v="2015-07-23T03:00:00"/>
    <m/>
    <n v="1421596356"/>
    <b v="0"/>
    <n v="13"/>
    <b v="0"/>
    <x v="6"/>
    <n v="34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37620400"/>
    <d v="2015-07-23T03:00:00"/>
    <m/>
    <n v="1422374420"/>
    <b v="0"/>
    <n v="6"/>
    <b v="0"/>
    <x v="6"/>
    <n v="17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37620400"/>
    <d v="2015-07-23T03:00:00"/>
    <m/>
    <n v="1480187931"/>
    <b v="0"/>
    <n v="0"/>
    <b v="0"/>
    <x v="6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37620400"/>
    <d v="2015-07-23T03:00:00"/>
    <m/>
    <n v="1403462111"/>
    <b v="0"/>
    <n v="2"/>
    <b v="0"/>
    <x v="6"/>
    <n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7620400"/>
    <d v="2015-07-23T03:00:00"/>
    <m/>
    <n v="1426407426"/>
    <b v="0"/>
    <n v="2"/>
    <b v="0"/>
    <x v="6"/>
    <n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37620400"/>
    <d v="2015-07-23T03:00:00"/>
    <m/>
    <n v="1444137375"/>
    <b v="0"/>
    <n v="21"/>
    <b v="0"/>
    <x v="6"/>
    <n v="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37620400"/>
    <d v="2015-07-23T03:00:00"/>
    <m/>
    <n v="1400547969"/>
    <b v="0"/>
    <n v="13"/>
    <b v="0"/>
    <x v="6"/>
    <n v="2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37620400"/>
    <d v="2015-07-23T03:00:00"/>
    <m/>
    <n v="1411499149"/>
    <b v="0"/>
    <n v="0"/>
    <b v="0"/>
    <x v="6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37620400"/>
    <d v="2015-07-23T03:00:00"/>
    <m/>
    <n v="1479747794"/>
    <b v="0"/>
    <n v="6"/>
    <b v="0"/>
    <x v="6"/>
    <n v="9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37620400"/>
    <d v="2015-07-23T03:00:00"/>
    <m/>
    <n v="1482951242"/>
    <b v="0"/>
    <n v="0"/>
    <b v="0"/>
    <x v="6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37620400"/>
    <d v="2015-07-23T03:00:00"/>
    <m/>
    <n v="1463783521"/>
    <b v="0"/>
    <n v="1"/>
    <b v="0"/>
    <x v="6"/>
    <n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37620400"/>
    <d v="2015-07-23T03:00:00"/>
    <m/>
    <n v="1463849116"/>
    <b v="0"/>
    <n v="0"/>
    <b v="0"/>
    <x v="6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37620400"/>
    <d v="2015-07-23T03:00:00"/>
    <m/>
    <n v="1423231025"/>
    <b v="0"/>
    <n v="12"/>
    <b v="0"/>
    <x v="6"/>
    <n v="1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37620400"/>
    <d v="2015-07-23T03:00:00"/>
    <m/>
    <n v="1446179553"/>
    <b v="0"/>
    <n v="2"/>
    <b v="0"/>
    <x v="6"/>
    <n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37620400"/>
    <d v="2015-07-23T03:00:00"/>
    <m/>
    <n v="1450203416"/>
    <b v="0"/>
    <n v="6"/>
    <b v="0"/>
    <x v="6"/>
    <n v="22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37620400"/>
    <d v="2015-07-23T03:00:00"/>
    <m/>
    <n v="1473416906"/>
    <b v="0"/>
    <n v="1"/>
    <b v="0"/>
    <x v="6"/>
    <n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37620400"/>
    <d v="2015-07-23T03:00:00"/>
    <m/>
    <n v="1424701775"/>
    <b v="0"/>
    <n v="1"/>
    <b v="0"/>
    <x v="6"/>
    <n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37620400"/>
    <d v="2015-07-23T03:00:00"/>
    <m/>
    <n v="1445985299"/>
    <b v="0"/>
    <n v="5"/>
    <b v="0"/>
    <x v="6"/>
    <n v="5"/>
  </r>
  <r>
    <n v="4087"/>
    <s v="Stage Production &quot;The Nail Shop&quot;"/>
    <s v="Comedy Stage Play"/>
    <n v="9600"/>
    <n v="0"/>
    <x v="2"/>
    <x v="0"/>
    <s v="USD"/>
    <n v="1437620400"/>
    <d v="2015-07-23T03:00:00"/>
    <m/>
    <n v="1466185786"/>
    <b v="0"/>
    <n v="0"/>
    <b v="0"/>
    <x v="6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37620400"/>
    <d v="2015-07-23T03:00:00"/>
    <m/>
    <n v="1418827324"/>
    <b v="0"/>
    <n v="3"/>
    <b v="0"/>
    <x v="6"/>
    <n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7620400"/>
    <d v="2015-07-23T03:00:00"/>
    <m/>
    <n v="1430242488"/>
    <b v="0"/>
    <n v="8"/>
    <b v="0"/>
    <x v="6"/>
    <n v="5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7620400"/>
    <d v="2015-07-23T03:00:00"/>
    <m/>
    <n v="1437754137"/>
    <b v="0"/>
    <n v="3"/>
    <b v="0"/>
    <x v="6"/>
    <n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37620400"/>
    <d v="2015-07-23T03:00:00"/>
    <m/>
    <n v="1418818151"/>
    <b v="0"/>
    <n v="8"/>
    <b v="0"/>
    <x v="6"/>
    <n v="1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37620400"/>
    <d v="2015-07-23T03:00:00"/>
    <m/>
    <n v="1423024847"/>
    <b v="0"/>
    <n v="1"/>
    <b v="0"/>
    <x v="6"/>
    <n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37620400"/>
    <d v="2015-07-23T03:00:00"/>
    <m/>
    <n v="1435088093"/>
    <b v="0"/>
    <n v="4"/>
    <b v="0"/>
    <x v="6"/>
    <n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37620400"/>
    <d v="2015-07-23T03:00:00"/>
    <m/>
    <n v="1410141900"/>
    <b v="0"/>
    <n v="8"/>
    <b v="0"/>
    <x v="6"/>
    <n v="37"/>
  </r>
  <r>
    <n v="4095"/>
    <s v="LOPE ENAMORADO"/>
    <s v="Proyecto teatral dirigido por MartÃ­n Acosta que habla y reflexiona sobre el amor y su naturaleza."/>
    <n v="30000"/>
    <n v="800"/>
    <x v="2"/>
    <x v="14"/>
    <s v="MXN"/>
    <n v="1437620400"/>
    <d v="2015-07-23T03:00:00"/>
    <m/>
    <n v="1479516350"/>
    <b v="0"/>
    <n v="1"/>
    <b v="0"/>
    <x v="6"/>
    <n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37620400"/>
    <d v="2015-07-23T03:00:00"/>
    <m/>
    <n v="1484484219"/>
    <b v="0"/>
    <n v="5"/>
    <b v="0"/>
    <x v="6"/>
    <n v="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37620400"/>
    <d v="2015-07-23T03:00:00"/>
    <m/>
    <n v="1449431237"/>
    <b v="0"/>
    <n v="0"/>
    <b v="0"/>
    <x v="6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37620400"/>
    <d v="2015-07-23T03:00:00"/>
    <m/>
    <n v="1462468797"/>
    <b v="0"/>
    <n v="0"/>
    <b v="0"/>
    <x v="6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37620400"/>
    <d v="2015-07-23T03:00:00"/>
    <m/>
    <n v="1468959873"/>
    <b v="0"/>
    <n v="1"/>
    <b v="0"/>
    <x v="6"/>
    <n v="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37620400"/>
    <d v="2015-07-23T03:00:00"/>
    <m/>
    <n v="1413341990"/>
    <b v="0"/>
    <n v="0"/>
    <b v="0"/>
    <x v="6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37620400"/>
    <d v="2015-07-23T03:00:00"/>
    <m/>
    <n v="1482788482"/>
    <b v="0"/>
    <n v="0"/>
    <b v="0"/>
    <x v="6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37620400"/>
    <d v="2015-07-23T03:00:00"/>
    <m/>
    <n v="1460751673"/>
    <b v="0"/>
    <n v="6"/>
    <b v="0"/>
    <x v="6"/>
    <n v="27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37620400"/>
    <d v="2015-07-23T03:00:00"/>
    <m/>
    <n v="1435953566"/>
    <b v="0"/>
    <n v="6"/>
    <b v="0"/>
    <x v="6"/>
    <n v="1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37620400"/>
    <d v="2015-07-23T03:00:00"/>
    <m/>
    <n v="1474958434"/>
    <b v="0"/>
    <n v="14"/>
    <b v="0"/>
    <x v="6"/>
    <n v="2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37620400"/>
    <d v="2015-07-23T03:00:00"/>
    <m/>
    <n v="1479860109"/>
    <b v="0"/>
    <n v="6"/>
    <b v="0"/>
    <x v="6"/>
    <n v="7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37620400"/>
    <d v="2015-07-23T03:00:00"/>
    <m/>
    <n v="1424221866"/>
    <b v="0"/>
    <n v="33"/>
    <b v="0"/>
    <x v="6"/>
    <n v="7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37620400"/>
    <d v="2015-07-23T03:00:00"/>
    <m/>
    <n v="1409608801"/>
    <b v="0"/>
    <n v="4"/>
    <b v="0"/>
    <x v="6"/>
    <n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37620400"/>
    <d v="2015-07-23T03:00:00"/>
    <m/>
    <n v="1485909937"/>
    <b v="0"/>
    <n v="1"/>
    <b v="0"/>
    <x v="6"/>
    <n v="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37620400"/>
    <d v="2015-07-23T03:00:00"/>
    <m/>
    <n v="1446209804"/>
    <b v="0"/>
    <n v="0"/>
    <b v="0"/>
    <x v="6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37620400"/>
    <d v="2015-07-23T03:00:00"/>
    <m/>
    <n v="1463929351"/>
    <b v="0"/>
    <n v="6"/>
    <b v="0"/>
    <x v="6"/>
    <n v="29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37620400"/>
    <d v="2015-07-23T03:00:00"/>
    <m/>
    <n v="1422155740"/>
    <b v="0"/>
    <n v="6"/>
    <b v="0"/>
    <x v="6"/>
    <n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37620400"/>
    <d v="2015-07-23T03:00:00"/>
    <m/>
    <n v="1454280186"/>
    <b v="0"/>
    <n v="1"/>
    <b v="0"/>
    <x v="6"/>
    <n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37620400"/>
    <d v="2015-07-23T03:00:00"/>
    <m/>
    <n v="1450619123"/>
    <b v="0"/>
    <n v="3"/>
    <b v="0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01E92-1BD3-2A48-B655-88321FEBC5E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46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name="Theater"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</pivotFields>
  <rowFields count="1"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Normal="100" workbookViewId="0">
      <selection activeCell="P1" sqref="P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10" width="19.33203125" customWidth="1"/>
    <col min="11" max="11" width="25.5" style="10" bestFit="1" customWidth="1"/>
    <col min="12" max="12" width="17.83203125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6.33203125" bestFit="1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8327</v>
      </c>
      <c r="K1" s="9" t="s">
        <v>8328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8305</v>
      </c>
      <c r="Q1" s="1" t="s">
        <v>8306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f>(((I2/60)/60)/24)+DATE(1970,1,1)</f>
        <v>42208.125</v>
      </c>
      <c r="K2" s="10">
        <f>(((L2/60)/60)/24)+DATE(1970,1,1)</f>
        <v>42177.007071759261</v>
      </c>
      <c r="L2">
        <v>1434931811</v>
      </c>
      <c r="M2" t="b">
        <v>0</v>
      </c>
      <c r="N2">
        <v>182</v>
      </c>
      <c r="O2" t="b">
        <v>1</v>
      </c>
      <c r="P2" t="s">
        <v>8263</v>
      </c>
      <c r="Q2">
        <f>ROUND(E2/D2*100,0)</f>
        <v>137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1437620400</v>
      </c>
      <c r="J3" s="10">
        <f t="shared" ref="J3:J66" si="0">(((I3/60)/60)/24)+DATE(1970,1,1)</f>
        <v>42208.125</v>
      </c>
      <c r="K3" s="10">
        <f t="shared" ref="K3:K66" si="1">(((L3/60)/60)/24)+DATE(1970,1,1)</f>
        <v>42766.600497685184</v>
      </c>
      <c r="L3">
        <v>1485872683</v>
      </c>
      <c r="M3" t="b">
        <v>0</v>
      </c>
      <c r="N3">
        <v>79</v>
      </c>
      <c r="O3" t="b">
        <v>1</v>
      </c>
      <c r="P3" t="s">
        <v>8263</v>
      </c>
      <c r="Q3">
        <f t="shared" ref="Q3:Q66" si="2">ROUND(E3/D3*100,0)</f>
        <v>143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1437620400</v>
      </c>
      <c r="J4" s="10">
        <f t="shared" si="0"/>
        <v>42208.125</v>
      </c>
      <c r="K4" s="10">
        <f t="shared" si="1"/>
        <v>42405.702349537038</v>
      </c>
      <c r="L4">
        <v>1454691083</v>
      </c>
      <c r="M4" t="b">
        <v>0</v>
      </c>
      <c r="N4">
        <v>35</v>
      </c>
      <c r="O4" t="b">
        <v>1</v>
      </c>
      <c r="P4" t="s">
        <v>8263</v>
      </c>
      <c r="Q4">
        <f t="shared" si="2"/>
        <v>105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1437620400</v>
      </c>
      <c r="J5" s="10">
        <f t="shared" si="0"/>
        <v>42208.125</v>
      </c>
      <c r="K5" s="10">
        <f t="shared" si="1"/>
        <v>41828.515127314815</v>
      </c>
      <c r="L5">
        <v>1404822107</v>
      </c>
      <c r="M5" t="b">
        <v>0</v>
      </c>
      <c r="N5">
        <v>150</v>
      </c>
      <c r="O5" t="b">
        <v>1</v>
      </c>
      <c r="P5" t="s">
        <v>8263</v>
      </c>
      <c r="Q5">
        <f t="shared" si="2"/>
        <v>104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1437620400</v>
      </c>
      <c r="J6" s="10">
        <f t="shared" si="0"/>
        <v>42208.125</v>
      </c>
      <c r="K6" s="10">
        <f t="shared" si="1"/>
        <v>42327.834247685183</v>
      </c>
      <c r="L6">
        <v>1447963279</v>
      </c>
      <c r="M6" t="b">
        <v>0</v>
      </c>
      <c r="N6">
        <v>284</v>
      </c>
      <c r="O6" t="b">
        <v>1</v>
      </c>
      <c r="P6" t="s">
        <v>8263</v>
      </c>
      <c r="Q6">
        <f t="shared" si="2"/>
        <v>123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1437620400</v>
      </c>
      <c r="J7" s="10">
        <f t="shared" si="0"/>
        <v>42208.125</v>
      </c>
      <c r="K7" s="10">
        <f t="shared" si="1"/>
        <v>42563.932951388888</v>
      </c>
      <c r="L7">
        <v>1468362207</v>
      </c>
      <c r="M7" t="b">
        <v>0</v>
      </c>
      <c r="N7">
        <v>47</v>
      </c>
      <c r="O7" t="b">
        <v>1</v>
      </c>
      <c r="P7" t="s">
        <v>8263</v>
      </c>
      <c r="Q7">
        <f t="shared" si="2"/>
        <v>110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1437620400</v>
      </c>
      <c r="J8" s="10">
        <f t="shared" si="0"/>
        <v>42208.125</v>
      </c>
      <c r="K8" s="10">
        <f t="shared" si="1"/>
        <v>41794.072337962964</v>
      </c>
      <c r="L8">
        <v>1401846250</v>
      </c>
      <c r="M8" t="b">
        <v>0</v>
      </c>
      <c r="N8">
        <v>58</v>
      </c>
      <c r="O8" t="b">
        <v>1</v>
      </c>
      <c r="P8" t="s">
        <v>8263</v>
      </c>
      <c r="Q8">
        <f t="shared" si="2"/>
        <v>106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1437620400</v>
      </c>
      <c r="J9" s="10">
        <f t="shared" si="0"/>
        <v>42208.125</v>
      </c>
      <c r="K9" s="10">
        <f t="shared" si="1"/>
        <v>42516.047071759262</v>
      </c>
      <c r="L9">
        <v>1464224867</v>
      </c>
      <c r="M9" t="b">
        <v>0</v>
      </c>
      <c r="N9">
        <v>57</v>
      </c>
      <c r="O9" t="b">
        <v>1</v>
      </c>
      <c r="P9" t="s">
        <v>8263</v>
      </c>
      <c r="Q9">
        <f t="shared" si="2"/>
        <v>101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1437620400</v>
      </c>
      <c r="J10" s="10">
        <f t="shared" si="0"/>
        <v>42208.125</v>
      </c>
      <c r="K10" s="10">
        <f t="shared" si="1"/>
        <v>42468.94458333333</v>
      </c>
      <c r="L10">
        <v>1460155212</v>
      </c>
      <c r="M10" t="b">
        <v>0</v>
      </c>
      <c r="N10">
        <v>12</v>
      </c>
      <c r="O10" t="b">
        <v>1</v>
      </c>
      <c r="P10" t="s">
        <v>8263</v>
      </c>
      <c r="Q10">
        <f t="shared" si="2"/>
        <v>100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1437620400</v>
      </c>
      <c r="J11" s="10">
        <f t="shared" si="0"/>
        <v>42208.125</v>
      </c>
      <c r="K11" s="10">
        <f t="shared" si="1"/>
        <v>42447.103518518517</v>
      </c>
      <c r="L11">
        <v>1458268144</v>
      </c>
      <c r="M11" t="b">
        <v>0</v>
      </c>
      <c r="N11">
        <v>20</v>
      </c>
      <c r="O11" t="b">
        <v>1</v>
      </c>
      <c r="P11" t="s">
        <v>8263</v>
      </c>
      <c r="Q11">
        <f t="shared" si="2"/>
        <v>126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1437620400</v>
      </c>
      <c r="J12" s="10">
        <f t="shared" si="0"/>
        <v>42208.125</v>
      </c>
      <c r="K12" s="10">
        <f t="shared" si="1"/>
        <v>41780.068043981482</v>
      </c>
      <c r="L12">
        <v>1400636279</v>
      </c>
      <c r="M12" t="b">
        <v>0</v>
      </c>
      <c r="N12">
        <v>19</v>
      </c>
      <c r="O12" t="b">
        <v>1</v>
      </c>
      <c r="P12" t="s">
        <v>8263</v>
      </c>
      <c r="Q12">
        <f t="shared" si="2"/>
        <v>101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1437620400</v>
      </c>
      <c r="J13" s="10">
        <f t="shared" si="0"/>
        <v>42208.125</v>
      </c>
      <c r="K13" s="10">
        <f t="shared" si="1"/>
        <v>42572.778495370367</v>
      </c>
      <c r="L13">
        <v>1469126462</v>
      </c>
      <c r="M13" t="b">
        <v>0</v>
      </c>
      <c r="N13">
        <v>75</v>
      </c>
      <c r="O13" t="b">
        <v>1</v>
      </c>
      <c r="P13" t="s">
        <v>8263</v>
      </c>
      <c r="Q13">
        <f t="shared" si="2"/>
        <v>121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1437620400</v>
      </c>
      <c r="J14" s="10">
        <f t="shared" si="0"/>
        <v>42208.125</v>
      </c>
      <c r="K14" s="10">
        <f t="shared" si="1"/>
        <v>41791.713252314818</v>
      </c>
      <c r="L14">
        <v>1401642425</v>
      </c>
      <c r="M14" t="b">
        <v>0</v>
      </c>
      <c r="N14">
        <v>827</v>
      </c>
      <c r="O14" t="b">
        <v>1</v>
      </c>
      <c r="P14" t="s">
        <v>8263</v>
      </c>
      <c r="Q14">
        <f t="shared" si="2"/>
        <v>165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1437620400</v>
      </c>
      <c r="J15" s="10">
        <f t="shared" si="0"/>
        <v>42208.125</v>
      </c>
      <c r="K15" s="10">
        <f t="shared" si="1"/>
        <v>42508.677187499998</v>
      </c>
      <c r="L15">
        <v>1463588109</v>
      </c>
      <c r="M15" t="b">
        <v>0</v>
      </c>
      <c r="N15">
        <v>51</v>
      </c>
      <c r="O15" t="b">
        <v>1</v>
      </c>
      <c r="P15" t="s">
        <v>8263</v>
      </c>
      <c r="Q15">
        <f t="shared" si="2"/>
        <v>160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1437620400</v>
      </c>
      <c r="J16" s="10">
        <f t="shared" si="0"/>
        <v>42208.125</v>
      </c>
      <c r="K16" s="10">
        <f t="shared" si="1"/>
        <v>41808.02648148148</v>
      </c>
      <c r="L16">
        <v>1403051888</v>
      </c>
      <c r="M16" t="b">
        <v>0</v>
      </c>
      <c r="N16">
        <v>41</v>
      </c>
      <c r="O16" t="b">
        <v>1</v>
      </c>
      <c r="P16" t="s">
        <v>8263</v>
      </c>
      <c r="Q16">
        <f t="shared" si="2"/>
        <v>101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1437620400</v>
      </c>
      <c r="J17" s="10">
        <f t="shared" si="0"/>
        <v>42208.125</v>
      </c>
      <c r="K17" s="10">
        <f t="shared" si="1"/>
        <v>42256.391875000001</v>
      </c>
      <c r="L17">
        <v>1441790658</v>
      </c>
      <c r="M17" t="b">
        <v>0</v>
      </c>
      <c r="N17">
        <v>98</v>
      </c>
      <c r="O17" t="b">
        <v>1</v>
      </c>
      <c r="P17" t="s">
        <v>8263</v>
      </c>
      <c r="Q17">
        <f t="shared" si="2"/>
        <v>107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1437620400</v>
      </c>
      <c r="J18" s="10">
        <f t="shared" si="0"/>
        <v>42208.125</v>
      </c>
      <c r="K18" s="10">
        <f t="shared" si="1"/>
        <v>41760.796423611115</v>
      </c>
      <c r="L18">
        <v>1398971211</v>
      </c>
      <c r="M18" t="b">
        <v>0</v>
      </c>
      <c r="N18">
        <v>70</v>
      </c>
      <c r="O18" t="b">
        <v>1</v>
      </c>
      <c r="P18" t="s">
        <v>8263</v>
      </c>
      <c r="Q18">
        <f t="shared" si="2"/>
        <v>100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1437620400</v>
      </c>
      <c r="J19" s="10">
        <f t="shared" si="0"/>
        <v>42208.125</v>
      </c>
      <c r="K19" s="10">
        <f t="shared" si="1"/>
        <v>41917.731736111113</v>
      </c>
      <c r="L19">
        <v>1412530422</v>
      </c>
      <c r="M19" t="b">
        <v>0</v>
      </c>
      <c r="N19">
        <v>36</v>
      </c>
      <c r="O19" t="b">
        <v>1</v>
      </c>
      <c r="P19" t="s">
        <v>8263</v>
      </c>
      <c r="Q19">
        <f t="shared" si="2"/>
        <v>101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1437620400</v>
      </c>
      <c r="J20" s="10">
        <f t="shared" si="0"/>
        <v>42208.125</v>
      </c>
      <c r="K20" s="10">
        <f t="shared" si="1"/>
        <v>41869.542314814818</v>
      </c>
      <c r="L20">
        <v>1408366856</v>
      </c>
      <c r="M20" t="b">
        <v>0</v>
      </c>
      <c r="N20">
        <v>342</v>
      </c>
      <c r="O20" t="b">
        <v>1</v>
      </c>
      <c r="P20" t="s">
        <v>8263</v>
      </c>
      <c r="Q20">
        <f t="shared" si="2"/>
        <v>106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1437620400</v>
      </c>
      <c r="J21" s="10">
        <f t="shared" si="0"/>
        <v>42208.125</v>
      </c>
      <c r="K21" s="10">
        <f t="shared" si="1"/>
        <v>42175.816365740742</v>
      </c>
      <c r="L21">
        <v>1434828934</v>
      </c>
      <c r="M21" t="b">
        <v>0</v>
      </c>
      <c r="N21">
        <v>22</v>
      </c>
      <c r="O21" t="b">
        <v>1</v>
      </c>
      <c r="P21" t="s">
        <v>8263</v>
      </c>
      <c r="Q21">
        <f t="shared" si="2"/>
        <v>145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1437620400</v>
      </c>
      <c r="J22" s="10">
        <f t="shared" si="0"/>
        <v>42208.125</v>
      </c>
      <c r="K22" s="10">
        <f t="shared" si="1"/>
        <v>42200.758240740746</v>
      </c>
      <c r="L22">
        <v>1436983912</v>
      </c>
      <c r="M22" t="b">
        <v>0</v>
      </c>
      <c r="N22">
        <v>25</v>
      </c>
      <c r="O22" t="b">
        <v>1</v>
      </c>
      <c r="P22" t="s">
        <v>8263</v>
      </c>
      <c r="Q22">
        <f t="shared" si="2"/>
        <v>100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1437620400</v>
      </c>
      <c r="J23" s="10">
        <f t="shared" si="0"/>
        <v>42208.125</v>
      </c>
      <c r="K23" s="10">
        <f t="shared" si="1"/>
        <v>41878.627187500002</v>
      </c>
      <c r="L23">
        <v>1409151789</v>
      </c>
      <c r="M23" t="b">
        <v>0</v>
      </c>
      <c r="N23">
        <v>101</v>
      </c>
      <c r="O23" t="b">
        <v>1</v>
      </c>
      <c r="P23" t="s">
        <v>8263</v>
      </c>
      <c r="Q23">
        <f t="shared" si="2"/>
        <v>109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1437620400</v>
      </c>
      <c r="J24" s="10">
        <f t="shared" si="0"/>
        <v>42208.125</v>
      </c>
      <c r="K24" s="10">
        <f t="shared" si="1"/>
        <v>41989.91134259259</v>
      </c>
      <c r="L24">
        <v>1418766740</v>
      </c>
      <c r="M24" t="b">
        <v>0</v>
      </c>
      <c r="N24">
        <v>8</v>
      </c>
      <c r="O24" t="b">
        <v>1</v>
      </c>
      <c r="P24" t="s">
        <v>8263</v>
      </c>
      <c r="Q24">
        <f t="shared" si="2"/>
        <v>117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1437620400</v>
      </c>
      <c r="J25" s="10">
        <f t="shared" si="0"/>
        <v>42208.125</v>
      </c>
      <c r="K25" s="10">
        <f t="shared" si="1"/>
        <v>42097.778946759259</v>
      </c>
      <c r="L25">
        <v>1428086501</v>
      </c>
      <c r="M25" t="b">
        <v>0</v>
      </c>
      <c r="N25">
        <v>23</v>
      </c>
      <c r="O25" t="b">
        <v>1</v>
      </c>
      <c r="P25" t="s">
        <v>8263</v>
      </c>
      <c r="Q25">
        <f t="shared" si="2"/>
        <v>119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1437620400</v>
      </c>
      <c r="J26" s="10">
        <f t="shared" si="0"/>
        <v>42208.125</v>
      </c>
      <c r="K26" s="10">
        <f t="shared" si="1"/>
        <v>42229.820173611108</v>
      </c>
      <c r="L26">
        <v>1439494863</v>
      </c>
      <c r="M26" t="b">
        <v>0</v>
      </c>
      <c r="N26">
        <v>574</v>
      </c>
      <c r="O26" t="b">
        <v>1</v>
      </c>
      <c r="P26" t="s">
        <v>8263</v>
      </c>
      <c r="Q26">
        <f t="shared" si="2"/>
        <v>109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1437620400</v>
      </c>
      <c r="J27" s="10">
        <f t="shared" si="0"/>
        <v>42208.125</v>
      </c>
      <c r="K27" s="10">
        <f t="shared" si="1"/>
        <v>42318.025011574078</v>
      </c>
      <c r="L27">
        <v>1447115761</v>
      </c>
      <c r="M27" t="b">
        <v>0</v>
      </c>
      <c r="N27">
        <v>14</v>
      </c>
      <c r="O27" t="b">
        <v>1</v>
      </c>
      <c r="P27" t="s">
        <v>8263</v>
      </c>
      <c r="Q27">
        <f t="shared" si="2"/>
        <v>133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1437620400</v>
      </c>
      <c r="J28" s="10">
        <f t="shared" si="0"/>
        <v>42208.125</v>
      </c>
      <c r="K28" s="10">
        <f t="shared" si="1"/>
        <v>41828.515555555554</v>
      </c>
      <c r="L28">
        <v>1404822144</v>
      </c>
      <c r="M28" t="b">
        <v>0</v>
      </c>
      <c r="N28">
        <v>19</v>
      </c>
      <c r="O28" t="b">
        <v>1</v>
      </c>
      <c r="P28" t="s">
        <v>8263</v>
      </c>
      <c r="Q28">
        <f t="shared" si="2"/>
        <v>155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1437620400</v>
      </c>
      <c r="J29" s="10">
        <f t="shared" si="0"/>
        <v>42208.125</v>
      </c>
      <c r="K29" s="10">
        <f t="shared" si="1"/>
        <v>41929.164733796293</v>
      </c>
      <c r="L29">
        <v>1413518233</v>
      </c>
      <c r="M29" t="b">
        <v>0</v>
      </c>
      <c r="N29">
        <v>150</v>
      </c>
      <c r="O29" t="b">
        <v>1</v>
      </c>
      <c r="P29" t="s">
        <v>8263</v>
      </c>
      <c r="Q29">
        <f t="shared" si="2"/>
        <v>112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1437620400</v>
      </c>
      <c r="J30" s="10">
        <f t="shared" si="0"/>
        <v>42208.125</v>
      </c>
      <c r="K30" s="10">
        <f t="shared" si="1"/>
        <v>42324.96393518518</v>
      </c>
      <c r="L30">
        <v>1447715284</v>
      </c>
      <c r="M30" t="b">
        <v>0</v>
      </c>
      <c r="N30">
        <v>71</v>
      </c>
      <c r="O30" t="b">
        <v>1</v>
      </c>
      <c r="P30" t="s">
        <v>8263</v>
      </c>
      <c r="Q30">
        <f t="shared" si="2"/>
        <v>100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1437620400</v>
      </c>
      <c r="J31" s="10">
        <f t="shared" si="0"/>
        <v>42208.125</v>
      </c>
      <c r="K31" s="10">
        <f t="shared" si="1"/>
        <v>41812.67324074074</v>
      </c>
      <c r="L31">
        <v>1403453368</v>
      </c>
      <c r="M31" t="b">
        <v>0</v>
      </c>
      <c r="N31">
        <v>117</v>
      </c>
      <c r="O31" t="b">
        <v>1</v>
      </c>
      <c r="P31" t="s">
        <v>8263</v>
      </c>
      <c r="Q31">
        <f t="shared" si="2"/>
        <v>123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1437620400</v>
      </c>
      <c r="J32" s="10">
        <f t="shared" si="0"/>
        <v>42208.125</v>
      </c>
      <c r="K32" s="10">
        <f t="shared" si="1"/>
        <v>41842.292997685188</v>
      </c>
      <c r="L32">
        <v>1406012515</v>
      </c>
      <c r="M32" t="b">
        <v>0</v>
      </c>
      <c r="N32">
        <v>53</v>
      </c>
      <c r="O32" t="b">
        <v>1</v>
      </c>
      <c r="P32" t="s">
        <v>8263</v>
      </c>
      <c r="Q32">
        <f t="shared" si="2"/>
        <v>101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1437620400</v>
      </c>
      <c r="J33" s="10">
        <f t="shared" si="0"/>
        <v>42208.125</v>
      </c>
      <c r="K33" s="10">
        <f t="shared" si="1"/>
        <v>42376.79206018518</v>
      </c>
      <c r="L33">
        <v>1452193234</v>
      </c>
      <c r="M33" t="b">
        <v>0</v>
      </c>
      <c r="N33">
        <v>1</v>
      </c>
      <c r="O33" t="b">
        <v>1</v>
      </c>
      <c r="P33" t="s">
        <v>8263</v>
      </c>
      <c r="Q33">
        <f t="shared" si="2"/>
        <v>100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1437620400</v>
      </c>
      <c r="J34" s="10">
        <f t="shared" si="0"/>
        <v>42208.125</v>
      </c>
      <c r="K34" s="10">
        <f t="shared" si="1"/>
        <v>42461.627511574072</v>
      </c>
      <c r="L34">
        <v>1459523017</v>
      </c>
      <c r="M34" t="b">
        <v>0</v>
      </c>
      <c r="N34">
        <v>89</v>
      </c>
      <c r="O34" t="b">
        <v>1</v>
      </c>
      <c r="P34" t="s">
        <v>8263</v>
      </c>
      <c r="Q34">
        <f t="shared" si="2"/>
        <v>100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1437620400</v>
      </c>
      <c r="J35" s="10">
        <f t="shared" si="0"/>
        <v>42208.125</v>
      </c>
      <c r="K35" s="10">
        <f t="shared" si="1"/>
        <v>42286.660891203705</v>
      </c>
      <c r="L35">
        <v>1444405901</v>
      </c>
      <c r="M35" t="b">
        <v>0</v>
      </c>
      <c r="N35">
        <v>64</v>
      </c>
      <c r="O35" t="b">
        <v>1</v>
      </c>
      <c r="P35" t="s">
        <v>8263</v>
      </c>
      <c r="Q35">
        <f t="shared" si="2"/>
        <v>102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1437620400</v>
      </c>
      <c r="J36" s="10">
        <f t="shared" si="0"/>
        <v>42208.125</v>
      </c>
      <c r="K36" s="10">
        <f t="shared" si="1"/>
        <v>41841.321770833332</v>
      </c>
      <c r="L36">
        <v>1405928601</v>
      </c>
      <c r="M36" t="b">
        <v>0</v>
      </c>
      <c r="N36">
        <v>68</v>
      </c>
      <c r="O36" t="b">
        <v>1</v>
      </c>
      <c r="P36" t="s">
        <v>8263</v>
      </c>
      <c r="Q36">
        <f t="shared" si="2"/>
        <v>130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1437620400</v>
      </c>
      <c r="J37" s="10">
        <f t="shared" si="0"/>
        <v>42208.125</v>
      </c>
      <c r="K37" s="10">
        <f t="shared" si="1"/>
        <v>42098.291828703703</v>
      </c>
      <c r="L37">
        <v>1428130814</v>
      </c>
      <c r="M37" t="b">
        <v>0</v>
      </c>
      <c r="N37">
        <v>28</v>
      </c>
      <c r="O37" t="b">
        <v>1</v>
      </c>
      <c r="P37" t="s">
        <v>8263</v>
      </c>
      <c r="Q37">
        <f t="shared" si="2"/>
        <v>167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1437620400</v>
      </c>
      <c r="J38" s="10">
        <f t="shared" si="0"/>
        <v>42208.125</v>
      </c>
      <c r="K38" s="10">
        <f t="shared" si="1"/>
        <v>42068.307002314818</v>
      </c>
      <c r="L38">
        <v>1425540125</v>
      </c>
      <c r="M38" t="b">
        <v>0</v>
      </c>
      <c r="N38">
        <v>44</v>
      </c>
      <c r="O38" t="b">
        <v>1</v>
      </c>
      <c r="P38" t="s">
        <v>8263</v>
      </c>
      <c r="Q38">
        <f t="shared" si="2"/>
        <v>142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1437620400</v>
      </c>
      <c r="J39" s="10">
        <f t="shared" si="0"/>
        <v>42208.125</v>
      </c>
      <c r="K39" s="10">
        <f t="shared" si="1"/>
        <v>42032.693043981482</v>
      </c>
      <c r="L39">
        <v>1422463079</v>
      </c>
      <c r="M39" t="b">
        <v>0</v>
      </c>
      <c r="N39">
        <v>253</v>
      </c>
      <c r="O39" t="b">
        <v>1</v>
      </c>
      <c r="P39" t="s">
        <v>8263</v>
      </c>
      <c r="Q39">
        <f t="shared" si="2"/>
        <v>183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1437620400</v>
      </c>
      <c r="J40" s="10">
        <f t="shared" si="0"/>
        <v>42208.125</v>
      </c>
      <c r="K40" s="10">
        <f t="shared" si="1"/>
        <v>41375.057222222218</v>
      </c>
      <c r="L40">
        <v>1365643344</v>
      </c>
      <c r="M40" t="b">
        <v>0</v>
      </c>
      <c r="N40">
        <v>66</v>
      </c>
      <c r="O40" t="b">
        <v>1</v>
      </c>
      <c r="P40" t="s">
        <v>8263</v>
      </c>
      <c r="Q40">
        <f t="shared" si="2"/>
        <v>110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1437620400</v>
      </c>
      <c r="J41" s="10">
        <f t="shared" si="0"/>
        <v>42208.125</v>
      </c>
      <c r="K41" s="10">
        <f t="shared" si="1"/>
        <v>41754.047083333331</v>
      </c>
      <c r="L41">
        <v>1398388068</v>
      </c>
      <c r="M41" t="b">
        <v>0</v>
      </c>
      <c r="N41">
        <v>217</v>
      </c>
      <c r="O41" t="b">
        <v>1</v>
      </c>
      <c r="P41" t="s">
        <v>8263</v>
      </c>
      <c r="Q41">
        <f t="shared" si="2"/>
        <v>131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1437620400</v>
      </c>
      <c r="J42" s="10">
        <f t="shared" si="0"/>
        <v>42208.125</v>
      </c>
      <c r="K42" s="10">
        <f t="shared" si="1"/>
        <v>41789.21398148148</v>
      </c>
      <c r="L42">
        <v>1401426488</v>
      </c>
      <c r="M42" t="b">
        <v>0</v>
      </c>
      <c r="N42">
        <v>16</v>
      </c>
      <c r="O42" t="b">
        <v>1</v>
      </c>
      <c r="P42" t="s">
        <v>8263</v>
      </c>
      <c r="Q42">
        <f t="shared" si="2"/>
        <v>101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1437620400</v>
      </c>
      <c r="J43" s="10">
        <f t="shared" si="0"/>
        <v>42208.125</v>
      </c>
      <c r="K43" s="10">
        <f t="shared" si="1"/>
        <v>41887.568912037037</v>
      </c>
      <c r="L43">
        <v>1409924354</v>
      </c>
      <c r="M43" t="b">
        <v>0</v>
      </c>
      <c r="N43">
        <v>19</v>
      </c>
      <c r="O43" t="b">
        <v>1</v>
      </c>
      <c r="P43" t="s">
        <v>8263</v>
      </c>
      <c r="Q43">
        <f t="shared" si="2"/>
        <v>100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1437620400</v>
      </c>
      <c r="J44" s="10">
        <f t="shared" si="0"/>
        <v>42208.125</v>
      </c>
      <c r="K44" s="10">
        <f t="shared" si="1"/>
        <v>41971.639189814814</v>
      </c>
      <c r="L44">
        <v>1417188026</v>
      </c>
      <c r="M44" t="b">
        <v>0</v>
      </c>
      <c r="N44">
        <v>169</v>
      </c>
      <c r="O44" t="b">
        <v>1</v>
      </c>
      <c r="P44" t="s">
        <v>8263</v>
      </c>
      <c r="Q44">
        <f t="shared" si="2"/>
        <v>142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1437620400</v>
      </c>
      <c r="J45" s="10">
        <f t="shared" si="0"/>
        <v>42208.125</v>
      </c>
      <c r="K45" s="10">
        <f t="shared" si="1"/>
        <v>41802.790347222224</v>
      </c>
      <c r="L45">
        <v>1402599486</v>
      </c>
      <c r="M45" t="b">
        <v>0</v>
      </c>
      <c r="N45">
        <v>263</v>
      </c>
      <c r="O45" t="b">
        <v>1</v>
      </c>
      <c r="P45" t="s">
        <v>8263</v>
      </c>
      <c r="Q45">
        <f t="shared" si="2"/>
        <v>309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1437620400</v>
      </c>
      <c r="J46" s="10">
        <f t="shared" si="0"/>
        <v>42208.125</v>
      </c>
      <c r="K46" s="10">
        <f t="shared" si="1"/>
        <v>41874.098807870374</v>
      </c>
      <c r="L46">
        <v>1408760537</v>
      </c>
      <c r="M46" t="b">
        <v>0</v>
      </c>
      <c r="N46">
        <v>15</v>
      </c>
      <c r="O46" t="b">
        <v>1</v>
      </c>
      <c r="P46" t="s">
        <v>8263</v>
      </c>
      <c r="Q46">
        <f t="shared" si="2"/>
        <v>100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1437620400</v>
      </c>
      <c r="J47" s="10">
        <f t="shared" si="0"/>
        <v>42208.125</v>
      </c>
      <c r="K47" s="10">
        <f t="shared" si="1"/>
        <v>42457.623923611114</v>
      </c>
      <c r="L47">
        <v>1459177107</v>
      </c>
      <c r="M47" t="b">
        <v>0</v>
      </c>
      <c r="N47">
        <v>61</v>
      </c>
      <c r="O47" t="b">
        <v>1</v>
      </c>
      <c r="P47" t="s">
        <v>8263</v>
      </c>
      <c r="Q47">
        <f t="shared" si="2"/>
        <v>120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1437620400</v>
      </c>
      <c r="J48" s="10">
        <f t="shared" si="0"/>
        <v>42208.125</v>
      </c>
      <c r="K48" s="10">
        <f t="shared" si="1"/>
        <v>42323.964976851858</v>
      </c>
      <c r="L48">
        <v>1447628974</v>
      </c>
      <c r="M48" t="b">
        <v>0</v>
      </c>
      <c r="N48">
        <v>45</v>
      </c>
      <c r="O48" t="b">
        <v>1</v>
      </c>
      <c r="P48" t="s">
        <v>8263</v>
      </c>
      <c r="Q48">
        <f t="shared" si="2"/>
        <v>104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1437620400</v>
      </c>
      <c r="J49" s="10">
        <f t="shared" si="0"/>
        <v>42208.125</v>
      </c>
      <c r="K49" s="10">
        <f t="shared" si="1"/>
        <v>41932.819525462961</v>
      </c>
      <c r="L49">
        <v>1413834007</v>
      </c>
      <c r="M49" t="b">
        <v>0</v>
      </c>
      <c r="N49">
        <v>70</v>
      </c>
      <c r="O49" t="b">
        <v>1</v>
      </c>
      <c r="P49" t="s">
        <v>8263</v>
      </c>
      <c r="Q49">
        <f t="shared" si="2"/>
        <v>108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1437620400</v>
      </c>
      <c r="J50" s="10">
        <f t="shared" si="0"/>
        <v>42208.125</v>
      </c>
      <c r="K50" s="10">
        <f t="shared" si="1"/>
        <v>42033.516898148147</v>
      </c>
      <c r="L50">
        <v>1422534260</v>
      </c>
      <c r="M50" t="b">
        <v>0</v>
      </c>
      <c r="N50">
        <v>38</v>
      </c>
      <c r="O50" t="b">
        <v>1</v>
      </c>
      <c r="P50" t="s">
        <v>8263</v>
      </c>
      <c r="Q50">
        <f t="shared" si="2"/>
        <v>108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1437620400</v>
      </c>
      <c r="J51" s="10">
        <f t="shared" si="0"/>
        <v>42208.125</v>
      </c>
      <c r="K51" s="10">
        <f t="shared" si="1"/>
        <v>42271.176446759258</v>
      </c>
      <c r="L51">
        <v>1443068045</v>
      </c>
      <c r="M51" t="b">
        <v>0</v>
      </c>
      <c r="N51">
        <v>87</v>
      </c>
      <c r="O51" t="b">
        <v>1</v>
      </c>
      <c r="P51" t="s">
        <v>8263</v>
      </c>
      <c r="Q51">
        <f t="shared" si="2"/>
        <v>100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1437620400</v>
      </c>
      <c r="J52" s="10">
        <f t="shared" si="0"/>
        <v>42208.125</v>
      </c>
      <c r="K52" s="10">
        <f t="shared" si="1"/>
        <v>41995.752986111111</v>
      </c>
      <c r="L52">
        <v>1419271458</v>
      </c>
      <c r="M52" t="b">
        <v>0</v>
      </c>
      <c r="N52">
        <v>22</v>
      </c>
      <c r="O52" t="b">
        <v>1</v>
      </c>
      <c r="P52" t="s">
        <v>8263</v>
      </c>
      <c r="Q52">
        <f t="shared" si="2"/>
        <v>100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1437620400</v>
      </c>
      <c r="J53" s="10">
        <f t="shared" si="0"/>
        <v>42208.125</v>
      </c>
      <c r="K53" s="10">
        <f t="shared" si="1"/>
        <v>42196.928668981483</v>
      </c>
      <c r="L53">
        <v>1436653037</v>
      </c>
      <c r="M53" t="b">
        <v>0</v>
      </c>
      <c r="N53">
        <v>119</v>
      </c>
      <c r="O53" t="b">
        <v>1</v>
      </c>
      <c r="P53" t="s">
        <v>8263</v>
      </c>
      <c r="Q53">
        <f t="shared" si="2"/>
        <v>128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1437620400</v>
      </c>
      <c r="J54" s="10">
        <f t="shared" si="0"/>
        <v>42208.125</v>
      </c>
      <c r="K54" s="10">
        <f t="shared" si="1"/>
        <v>41807.701921296299</v>
      </c>
      <c r="L54">
        <v>1403023846</v>
      </c>
      <c r="M54" t="b">
        <v>0</v>
      </c>
      <c r="N54">
        <v>52</v>
      </c>
      <c r="O54" t="b">
        <v>1</v>
      </c>
      <c r="P54" t="s">
        <v>8263</v>
      </c>
      <c r="Q54">
        <f t="shared" si="2"/>
        <v>116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1437620400</v>
      </c>
      <c r="J55" s="10">
        <f t="shared" si="0"/>
        <v>42208.125</v>
      </c>
      <c r="K55" s="10">
        <f t="shared" si="1"/>
        <v>41719.549131944441</v>
      </c>
      <c r="L55">
        <v>1395407445</v>
      </c>
      <c r="M55" t="b">
        <v>0</v>
      </c>
      <c r="N55">
        <v>117</v>
      </c>
      <c r="O55" t="b">
        <v>1</v>
      </c>
      <c r="P55" t="s">
        <v>8263</v>
      </c>
      <c r="Q55">
        <f t="shared" si="2"/>
        <v>110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1437620400</v>
      </c>
      <c r="J56" s="10">
        <f t="shared" si="0"/>
        <v>42208.125</v>
      </c>
      <c r="K56" s="10">
        <f t="shared" si="1"/>
        <v>42333.713206018518</v>
      </c>
      <c r="L56">
        <v>1448471221</v>
      </c>
      <c r="M56" t="b">
        <v>0</v>
      </c>
      <c r="N56">
        <v>52</v>
      </c>
      <c r="O56" t="b">
        <v>1</v>
      </c>
      <c r="P56" t="s">
        <v>8263</v>
      </c>
      <c r="Q56">
        <f t="shared" si="2"/>
        <v>101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1437620400</v>
      </c>
      <c r="J57" s="10">
        <f t="shared" si="0"/>
        <v>42208.125</v>
      </c>
      <c r="K57" s="10">
        <f t="shared" si="1"/>
        <v>42496.968935185185</v>
      </c>
      <c r="L57">
        <v>1462576516</v>
      </c>
      <c r="M57" t="b">
        <v>0</v>
      </c>
      <c r="N57">
        <v>86</v>
      </c>
      <c r="O57" t="b">
        <v>1</v>
      </c>
      <c r="P57" t="s">
        <v>8263</v>
      </c>
      <c r="Q57">
        <f t="shared" si="2"/>
        <v>129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1437620400</v>
      </c>
      <c r="J58" s="10">
        <f t="shared" si="0"/>
        <v>42208.125</v>
      </c>
      <c r="K58" s="10">
        <f t="shared" si="1"/>
        <v>42149.548888888887</v>
      </c>
      <c r="L58">
        <v>1432559424</v>
      </c>
      <c r="M58" t="b">
        <v>0</v>
      </c>
      <c r="N58">
        <v>174</v>
      </c>
      <c r="O58" t="b">
        <v>1</v>
      </c>
      <c r="P58" t="s">
        <v>8263</v>
      </c>
      <c r="Q58">
        <f t="shared" si="2"/>
        <v>107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1437620400</v>
      </c>
      <c r="J59" s="10">
        <f t="shared" si="0"/>
        <v>42208.125</v>
      </c>
      <c r="K59" s="10">
        <f t="shared" si="1"/>
        <v>42089.83289351852</v>
      </c>
      <c r="L59">
        <v>1427399962</v>
      </c>
      <c r="M59" t="b">
        <v>0</v>
      </c>
      <c r="N59">
        <v>69</v>
      </c>
      <c r="O59" t="b">
        <v>1</v>
      </c>
      <c r="P59" t="s">
        <v>8263</v>
      </c>
      <c r="Q59">
        <f t="shared" si="2"/>
        <v>102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1437620400</v>
      </c>
      <c r="J60" s="10">
        <f t="shared" si="0"/>
        <v>42208.125</v>
      </c>
      <c r="K60" s="10">
        <f t="shared" si="1"/>
        <v>41932.745046296295</v>
      </c>
      <c r="L60">
        <v>1413827572</v>
      </c>
      <c r="M60" t="b">
        <v>0</v>
      </c>
      <c r="N60">
        <v>75</v>
      </c>
      <c r="O60" t="b">
        <v>1</v>
      </c>
      <c r="P60" t="s">
        <v>8263</v>
      </c>
      <c r="Q60">
        <f t="shared" si="2"/>
        <v>103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1437620400</v>
      </c>
      <c r="J61" s="10">
        <f t="shared" si="0"/>
        <v>42208.125</v>
      </c>
      <c r="K61" s="10">
        <f t="shared" si="1"/>
        <v>42230.23583333334</v>
      </c>
      <c r="L61">
        <v>1439530776</v>
      </c>
      <c r="M61" t="b">
        <v>0</v>
      </c>
      <c r="N61">
        <v>33</v>
      </c>
      <c r="O61" t="b">
        <v>1</v>
      </c>
      <c r="P61" t="s">
        <v>8263</v>
      </c>
      <c r="Q61">
        <f t="shared" si="2"/>
        <v>100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1437620400</v>
      </c>
      <c r="J62" s="10">
        <f t="shared" si="0"/>
        <v>42208.125</v>
      </c>
      <c r="K62" s="10">
        <f t="shared" si="1"/>
        <v>41701.901817129627</v>
      </c>
      <c r="L62">
        <v>1393882717</v>
      </c>
      <c r="M62" t="b">
        <v>0</v>
      </c>
      <c r="N62">
        <v>108</v>
      </c>
      <c r="O62" t="b">
        <v>1</v>
      </c>
      <c r="P62" t="s">
        <v>8264</v>
      </c>
      <c r="Q62">
        <f t="shared" si="2"/>
        <v>103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1437620400</v>
      </c>
      <c r="J63" s="10">
        <f t="shared" si="0"/>
        <v>42208.125</v>
      </c>
      <c r="K63" s="10">
        <f t="shared" si="1"/>
        <v>41409.814317129632</v>
      </c>
      <c r="L63">
        <v>1368646357</v>
      </c>
      <c r="M63" t="b">
        <v>0</v>
      </c>
      <c r="N63">
        <v>23</v>
      </c>
      <c r="O63" t="b">
        <v>1</v>
      </c>
      <c r="P63" t="s">
        <v>8264</v>
      </c>
      <c r="Q63">
        <f t="shared" si="2"/>
        <v>148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1437620400</v>
      </c>
      <c r="J64" s="10">
        <f t="shared" si="0"/>
        <v>42208.125</v>
      </c>
      <c r="K64" s="10">
        <f t="shared" si="1"/>
        <v>41311.799513888887</v>
      </c>
      <c r="L64">
        <v>1360177878</v>
      </c>
      <c r="M64" t="b">
        <v>0</v>
      </c>
      <c r="N64">
        <v>48</v>
      </c>
      <c r="O64" t="b">
        <v>1</v>
      </c>
      <c r="P64" t="s">
        <v>8264</v>
      </c>
      <c r="Q64">
        <f t="shared" si="2"/>
        <v>155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1437620400</v>
      </c>
      <c r="J65" s="10">
        <f t="shared" si="0"/>
        <v>42208.125</v>
      </c>
      <c r="K65" s="10">
        <f t="shared" si="1"/>
        <v>41612.912187499998</v>
      </c>
      <c r="L65">
        <v>1386194013</v>
      </c>
      <c r="M65" t="b">
        <v>0</v>
      </c>
      <c r="N65">
        <v>64</v>
      </c>
      <c r="O65" t="b">
        <v>1</v>
      </c>
      <c r="P65" t="s">
        <v>8264</v>
      </c>
      <c r="Q65">
        <f t="shared" si="2"/>
        <v>114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1437620400</v>
      </c>
      <c r="J66" s="10">
        <f t="shared" si="0"/>
        <v>42208.125</v>
      </c>
      <c r="K66" s="10">
        <f t="shared" si="1"/>
        <v>41433.01829861111</v>
      </c>
      <c r="L66">
        <v>1370651181</v>
      </c>
      <c r="M66" t="b">
        <v>0</v>
      </c>
      <c r="N66">
        <v>24</v>
      </c>
      <c r="O66" t="b">
        <v>1</v>
      </c>
      <c r="P66" t="s">
        <v>8264</v>
      </c>
      <c r="Q66">
        <f t="shared" si="2"/>
        <v>173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1437620400</v>
      </c>
      <c r="J67" s="10">
        <f t="shared" ref="J67:J130" si="3">(((I67/60)/60)/24)+DATE(1970,1,1)</f>
        <v>42208.125</v>
      </c>
      <c r="K67" s="10">
        <f t="shared" ref="K67:K130" si="4">(((L67/60)/60)/24)+DATE(1970,1,1)</f>
        <v>41835.821226851855</v>
      </c>
      <c r="L67">
        <v>1405453354</v>
      </c>
      <c r="M67" t="b">
        <v>0</v>
      </c>
      <c r="N67">
        <v>57</v>
      </c>
      <c r="O67" t="b">
        <v>1</v>
      </c>
      <c r="P67" t="s">
        <v>8264</v>
      </c>
      <c r="Q67">
        <f t="shared" ref="Q67:Q130" si="5">ROUND(E67/D67*100,0)</f>
        <v>108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1437620400</v>
      </c>
      <c r="J68" s="10">
        <f t="shared" si="3"/>
        <v>42208.125</v>
      </c>
      <c r="K68" s="10">
        <f t="shared" si="4"/>
        <v>42539.849768518514</v>
      </c>
      <c r="L68">
        <v>1466281420</v>
      </c>
      <c r="M68" t="b">
        <v>0</v>
      </c>
      <c r="N68">
        <v>26</v>
      </c>
      <c r="O68" t="b">
        <v>1</v>
      </c>
      <c r="P68" t="s">
        <v>8264</v>
      </c>
      <c r="Q68">
        <f t="shared" si="5"/>
        <v>119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1437620400</v>
      </c>
      <c r="J69" s="10">
        <f t="shared" si="3"/>
        <v>42208.125</v>
      </c>
      <c r="K69" s="10">
        <f t="shared" si="4"/>
        <v>41075.583379629628</v>
      </c>
      <c r="L69">
        <v>1339768804</v>
      </c>
      <c r="M69" t="b">
        <v>0</v>
      </c>
      <c r="N69">
        <v>20</v>
      </c>
      <c r="O69" t="b">
        <v>1</v>
      </c>
      <c r="P69" t="s">
        <v>8264</v>
      </c>
      <c r="Q69">
        <f t="shared" si="5"/>
        <v>116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1437620400</v>
      </c>
      <c r="J70" s="10">
        <f t="shared" si="3"/>
        <v>42208.125</v>
      </c>
      <c r="K70" s="10">
        <f t="shared" si="4"/>
        <v>41663.569340277776</v>
      </c>
      <c r="L70">
        <v>1390570791</v>
      </c>
      <c r="M70" t="b">
        <v>0</v>
      </c>
      <c r="N70">
        <v>36</v>
      </c>
      <c r="O70" t="b">
        <v>1</v>
      </c>
      <c r="P70" t="s">
        <v>8264</v>
      </c>
      <c r="Q70">
        <f t="shared" si="5"/>
        <v>127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1437620400</v>
      </c>
      <c r="J71" s="10">
        <f t="shared" si="3"/>
        <v>42208.125</v>
      </c>
      <c r="K71" s="10">
        <f t="shared" si="4"/>
        <v>40786.187789351854</v>
      </c>
      <c r="L71">
        <v>1314765025</v>
      </c>
      <c r="M71" t="b">
        <v>0</v>
      </c>
      <c r="N71">
        <v>178</v>
      </c>
      <c r="O71" t="b">
        <v>1</v>
      </c>
      <c r="P71" t="s">
        <v>8264</v>
      </c>
      <c r="Q71">
        <f t="shared" si="5"/>
        <v>111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1437620400</v>
      </c>
      <c r="J72" s="10">
        <f t="shared" si="3"/>
        <v>42208.125</v>
      </c>
      <c r="K72" s="10">
        <f t="shared" si="4"/>
        <v>40730.896354166667</v>
      </c>
      <c r="L72">
        <v>1309987845</v>
      </c>
      <c r="M72" t="b">
        <v>0</v>
      </c>
      <c r="N72">
        <v>17</v>
      </c>
      <c r="O72" t="b">
        <v>1</v>
      </c>
      <c r="P72" t="s">
        <v>8264</v>
      </c>
      <c r="Q72">
        <f t="shared" si="5"/>
        <v>127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1437620400</v>
      </c>
      <c r="J73" s="10">
        <f t="shared" si="3"/>
        <v>42208.125</v>
      </c>
      <c r="K73" s="10">
        <f t="shared" si="4"/>
        <v>40997.271493055552</v>
      </c>
      <c r="L73">
        <v>1333002657</v>
      </c>
      <c r="M73" t="b">
        <v>0</v>
      </c>
      <c r="N73">
        <v>32</v>
      </c>
      <c r="O73" t="b">
        <v>1</v>
      </c>
      <c r="P73" t="s">
        <v>8264</v>
      </c>
      <c r="Q73">
        <f t="shared" si="5"/>
        <v>124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1437620400</v>
      </c>
      <c r="J74" s="10">
        <f t="shared" si="3"/>
        <v>42208.125</v>
      </c>
      <c r="K74" s="10">
        <f t="shared" si="4"/>
        <v>41208.010196759256</v>
      </c>
      <c r="L74">
        <v>1351210481</v>
      </c>
      <c r="M74" t="b">
        <v>0</v>
      </c>
      <c r="N74">
        <v>41</v>
      </c>
      <c r="O74" t="b">
        <v>1</v>
      </c>
      <c r="P74" t="s">
        <v>8264</v>
      </c>
      <c r="Q74">
        <f t="shared" si="5"/>
        <v>108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1437620400</v>
      </c>
      <c r="J75" s="10">
        <f t="shared" si="3"/>
        <v>42208.125</v>
      </c>
      <c r="K75" s="10">
        <f t="shared" si="4"/>
        <v>40587.75675925926</v>
      </c>
      <c r="L75">
        <v>1297620584</v>
      </c>
      <c r="M75" t="b">
        <v>0</v>
      </c>
      <c r="N75">
        <v>18</v>
      </c>
      <c r="O75" t="b">
        <v>1</v>
      </c>
      <c r="P75" t="s">
        <v>8264</v>
      </c>
      <c r="Q75">
        <f t="shared" si="5"/>
        <v>100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1437620400</v>
      </c>
      <c r="J76" s="10">
        <f t="shared" si="3"/>
        <v>42208.125</v>
      </c>
      <c r="K76" s="10">
        <f t="shared" si="4"/>
        <v>42360.487210648149</v>
      </c>
      <c r="L76">
        <v>1450784495</v>
      </c>
      <c r="M76" t="b">
        <v>0</v>
      </c>
      <c r="N76">
        <v>29</v>
      </c>
      <c r="O76" t="b">
        <v>1</v>
      </c>
      <c r="P76" t="s">
        <v>8264</v>
      </c>
      <c r="Q76">
        <f t="shared" si="5"/>
        <v>113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1437620400</v>
      </c>
      <c r="J77" s="10">
        <f t="shared" si="3"/>
        <v>42208.125</v>
      </c>
      <c r="K77" s="10">
        <f t="shared" si="4"/>
        <v>41357.209166666667</v>
      </c>
      <c r="L77">
        <v>1364101272</v>
      </c>
      <c r="M77" t="b">
        <v>0</v>
      </c>
      <c r="N77">
        <v>47</v>
      </c>
      <c r="O77" t="b">
        <v>1</v>
      </c>
      <c r="P77" t="s">
        <v>8264</v>
      </c>
      <c r="Q77">
        <f t="shared" si="5"/>
        <v>115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1437620400</v>
      </c>
      <c r="J78" s="10">
        <f t="shared" si="3"/>
        <v>42208.125</v>
      </c>
      <c r="K78" s="10">
        <f t="shared" si="4"/>
        <v>40844.691643518519</v>
      </c>
      <c r="L78">
        <v>1319819758</v>
      </c>
      <c r="M78" t="b">
        <v>0</v>
      </c>
      <c r="N78">
        <v>15</v>
      </c>
      <c r="O78" t="b">
        <v>1</v>
      </c>
      <c r="P78" t="s">
        <v>8264</v>
      </c>
      <c r="Q78">
        <f t="shared" si="5"/>
        <v>153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1437620400</v>
      </c>
      <c r="J79" s="10">
        <f t="shared" si="3"/>
        <v>42208.125</v>
      </c>
      <c r="K79" s="10">
        <f t="shared" si="4"/>
        <v>40997.144872685189</v>
      </c>
      <c r="L79">
        <v>1332991717</v>
      </c>
      <c r="M79" t="b">
        <v>0</v>
      </c>
      <c r="N79">
        <v>26</v>
      </c>
      <c r="O79" t="b">
        <v>1</v>
      </c>
      <c r="P79" t="s">
        <v>8264</v>
      </c>
      <c r="Q79">
        <f t="shared" si="5"/>
        <v>393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1437620400</v>
      </c>
      <c r="J80" s="10">
        <f t="shared" si="3"/>
        <v>42208.125</v>
      </c>
      <c r="K80" s="10">
        <f t="shared" si="4"/>
        <v>42604.730567129634</v>
      </c>
      <c r="L80">
        <v>1471887121</v>
      </c>
      <c r="M80" t="b">
        <v>0</v>
      </c>
      <c r="N80">
        <v>35</v>
      </c>
      <c r="O80" t="b">
        <v>1</v>
      </c>
      <c r="P80" t="s">
        <v>8264</v>
      </c>
      <c r="Q80">
        <f t="shared" si="5"/>
        <v>2702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1437620400</v>
      </c>
      <c r="J81" s="10">
        <f t="shared" si="3"/>
        <v>42208.125</v>
      </c>
      <c r="K81" s="10">
        <f t="shared" si="4"/>
        <v>41724.776539351849</v>
      </c>
      <c r="L81">
        <v>1395859093</v>
      </c>
      <c r="M81" t="b">
        <v>0</v>
      </c>
      <c r="N81">
        <v>41</v>
      </c>
      <c r="O81" t="b">
        <v>1</v>
      </c>
      <c r="P81" t="s">
        <v>8264</v>
      </c>
      <c r="Q81">
        <f t="shared" si="5"/>
        <v>127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1437620400</v>
      </c>
      <c r="J82" s="10">
        <f t="shared" si="3"/>
        <v>42208.125</v>
      </c>
      <c r="K82" s="10">
        <f t="shared" si="4"/>
        <v>41583.083981481483</v>
      </c>
      <c r="L82">
        <v>1383616856</v>
      </c>
      <c r="M82" t="b">
        <v>0</v>
      </c>
      <c r="N82">
        <v>47</v>
      </c>
      <c r="O82" t="b">
        <v>1</v>
      </c>
      <c r="P82" t="s">
        <v>8264</v>
      </c>
      <c r="Q82">
        <f t="shared" si="5"/>
        <v>107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1437620400</v>
      </c>
      <c r="J83" s="10">
        <f t="shared" si="3"/>
        <v>42208.125</v>
      </c>
      <c r="K83" s="10">
        <f t="shared" si="4"/>
        <v>41100.158877314818</v>
      </c>
      <c r="L83">
        <v>1341892127</v>
      </c>
      <c r="M83" t="b">
        <v>0</v>
      </c>
      <c r="N83">
        <v>28</v>
      </c>
      <c r="O83" t="b">
        <v>1</v>
      </c>
      <c r="P83" t="s">
        <v>8264</v>
      </c>
      <c r="Q83">
        <f t="shared" si="5"/>
        <v>198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1437620400</v>
      </c>
      <c r="J84" s="10">
        <f t="shared" si="3"/>
        <v>42208.125</v>
      </c>
      <c r="K84" s="10">
        <f t="shared" si="4"/>
        <v>40795.820150462961</v>
      </c>
      <c r="L84">
        <v>1315597261</v>
      </c>
      <c r="M84" t="b">
        <v>0</v>
      </c>
      <c r="N84">
        <v>100</v>
      </c>
      <c r="O84" t="b">
        <v>1</v>
      </c>
      <c r="P84" t="s">
        <v>8264</v>
      </c>
      <c r="Q84">
        <f t="shared" si="5"/>
        <v>100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1437620400</v>
      </c>
      <c r="J85" s="10">
        <f t="shared" si="3"/>
        <v>42208.125</v>
      </c>
      <c r="K85" s="10">
        <f t="shared" si="4"/>
        <v>42042.615613425922</v>
      </c>
      <c r="L85">
        <v>1423320389</v>
      </c>
      <c r="M85" t="b">
        <v>0</v>
      </c>
      <c r="N85">
        <v>13</v>
      </c>
      <c r="O85" t="b">
        <v>1</v>
      </c>
      <c r="P85" t="s">
        <v>8264</v>
      </c>
      <c r="Q85">
        <f t="shared" si="5"/>
        <v>103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1437620400</v>
      </c>
      <c r="J86" s="10">
        <f t="shared" si="3"/>
        <v>42208.125</v>
      </c>
      <c r="K86" s="10">
        <f t="shared" si="4"/>
        <v>40648.757939814815</v>
      </c>
      <c r="L86">
        <v>1302891086</v>
      </c>
      <c r="M86" t="b">
        <v>0</v>
      </c>
      <c r="N86">
        <v>7</v>
      </c>
      <c r="O86" t="b">
        <v>1</v>
      </c>
      <c r="P86" t="s">
        <v>8264</v>
      </c>
      <c r="Q86">
        <f t="shared" si="5"/>
        <v>100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1437620400</v>
      </c>
      <c r="J87" s="10">
        <f t="shared" si="3"/>
        <v>42208.125</v>
      </c>
      <c r="K87" s="10">
        <f t="shared" si="4"/>
        <v>40779.125428240739</v>
      </c>
      <c r="L87">
        <v>1314154837</v>
      </c>
      <c r="M87" t="b">
        <v>0</v>
      </c>
      <c r="N87">
        <v>21</v>
      </c>
      <c r="O87" t="b">
        <v>1</v>
      </c>
      <c r="P87" t="s">
        <v>8264</v>
      </c>
      <c r="Q87">
        <f t="shared" si="5"/>
        <v>126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1437620400</v>
      </c>
      <c r="J88" s="10">
        <f t="shared" si="3"/>
        <v>42208.125</v>
      </c>
      <c r="K88" s="10">
        <f t="shared" si="4"/>
        <v>42291.556076388893</v>
      </c>
      <c r="L88">
        <v>1444828845</v>
      </c>
      <c r="M88" t="b">
        <v>0</v>
      </c>
      <c r="N88">
        <v>17</v>
      </c>
      <c r="O88" t="b">
        <v>1</v>
      </c>
      <c r="P88" t="s">
        <v>8264</v>
      </c>
      <c r="Q88">
        <f t="shared" si="5"/>
        <v>106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1437620400</v>
      </c>
      <c r="J89" s="10">
        <f t="shared" si="3"/>
        <v>42208.125</v>
      </c>
      <c r="K89" s="10">
        <f t="shared" si="4"/>
        <v>40322.53938657407</v>
      </c>
      <c r="L89">
        <v>1274705803</v>
      </c>
      <c r="M89" t="b">
        <v>0</v>
      </c>
      <c r="N89">
        <v>25</v>
      </c>
      <c r="O89" t="b">
        <v>1</v>
      </c>
      <c r="P89" t="s">
        <v>8264</v>
      </c>
      <c r="Q89">
        <f t="shared" si="5"/>
        <v>105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1437620400</v>
      </c>
      <c r="J90" s="10">
        <f t="shared" si="3"/>
        <v>42208.125</v>
      </c>
      <c r="K90" s="10">
        <f t="shared" si="4"/>
        <v>41786.65892361111</v>
      </c>
      <c r="L90">
        <v>1401205731</v>
      </c>
      <c r="M90" t="b">
        <v>0</v>
      </c>
      <c r="N90">
        <v>60</v>
      </c>
      <c r="O90" t="b">
        <v>1</v>
      </c>
      <c r="P90" t="s">
        <v>8264</v>
      </c>
      <c r="Q90">
        <f t="shared" si="5"/>
        <v>103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1437620400</v>
      </c>
      <c r="J91" s="10">
        <f t="shared" si="3"/>
        <v>42208.125</v>
      </c>
      <c r="K91" s="10">
        <f t="shared" si="4"/>
        <v>41402.752222222225</v>
      </c>
      <c r="L91">
        <v>1368036192</v>
      </c>
      <c r="M91" t="b">
        <v>0</v>
      </c>
      <c r="N91">
        <v>56</v>
      </c>
      <c r="O91" t="b">
        <v>1</v>
      </c>
      <c r="P91" t="s">
        <v>8264</v>
      </c>
      <c r="Q91">
        <f t="shared" si="5"/>
        <v>115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1437620400</v>
      </c>
      <c r="J92" s="10">
        <f t="shared" si="3"/>
        <v>42208.125</v>
      </c>
      <c r="K92" s="10">
        <f t="shared" si="4"/>
        <v>40706.297442129631</v>
      </c>
      <c r="L92">
        <v>1307862499</v>
      </c>
      <c r="M92" t="b">
        <v>0</v>
      </c>
      <c r="N92">
        <v>16</v>
      </c>
      <c r="O92" t="b">
        <v>1</v>
      </c>
      <c r="P92" t="s">
        <v>8264</v>
      </c>
      <c r="Q92">
        <f t="shared" si="5"/>
        <v>100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1437620400</v>
      </c>
      <c r="J93" s="10">
        <f t="shared" si="3"/>
        <v>42208.125</v>
      </c>
      <c r="K93" s="10">
        <f t="shared" si="4"/>
        <v>40619.402361111112</v>
      </c>
      <c r="L93">
        <v>1300354764</v>
      </c>
      <c r="M93" t="b">
        <v>0</v>
      </c>
      <c r="N93">
        <v>46</v>
      </c>
      <c r="O93" t="b">
        <v>1</v>
      </c>
      <c r="P93" t="s">
        <v>8264</v>
      </c>
      <c r="Q93">
        <f t="shared" si="5"/>
        <v>120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1437620400</v>
      </c>
      <c r="J94" s="10">
        <f t="shared" si="3"/>
        <v>42208.125</v>
      </c>
      <c r="K94" s="10">
        <f t="shared" si="4"/>
        <v>42721.198877314819</v>
      </c>
      <c r="L94">
        <v>1481949983</v>
      </c>
      <c r="M94" t="b">
        <v>0</v>
      </c>
      <c r="N94">
        <v>43</v>
      </c>
      <c r="O94" t="b">
        <v>1</v>
      </c>
      <c r="P94" t="s">
        <v>8264</v>
      </c>
      <c r="Q94">
        <f t="shared" si="5"/>
        <v>105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1437620400</v>
      </c>
      <c r="J95" s="10">
        <f t="shared" si="3"/>
        <v>42208.125</v>
      </c>
      <c r="K95" s="10">
        <f t="shared" si="4"/>
        <v>41065.858067129629</v>
      </c>
      <c r="L95">
        <v>1338928537</v>
      </c>
      <c r="M95" t="b">
        <v>0</v>
      </c>
      <c r="N95">
        <v>15</v>
      </c>
      <c r="O95" t="b">
        <v>1</v>
      </c>
      <c r="P95" t="s">
        <v>8264</v>
      </c>
      <c r="Q95">
        <f t="shared" si="5"/>
        <v>111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1437620400</v>
      </c>
      <c r="J96" s="10">
        <f t="shared" si="3"/>
        <v>42208.125</v>
      </c>
      <c r="K96" s="10">
        <f t="shared" si="4"/>
        <v>41716.717847222222</v>
      </c>
      <c r="L96">
        <v>1395162822</v>
      </c>
      <c r="M96" t="b">
        <v>0</v>
      </c>
      <c r="N96">
        <v>12</v>
      </c>
      <c r="O96" t="b">
        <v>1</v>
      </c>
      <c r="P96" t="s">
        <v>8264</v>
      </c>
      <c r="Q96">
        <f t="shared" si="5"/>
        <v>104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1437620400</v>
      </c>
      <c r="J97" s="10">
        <f t="shared" si="3"/>
        <v>42208.125</v>
      </c>
      <c r="K97" s="10">
        <f t="shared" si="4"/>
        <v>40935.005104166667</v>
      </c>
      <c r="L97">
        <v>1327622841</v>
      </c>
      <c r="M97" t="b">
        <v>0</v>
      </c>
      <c r="N97">
        <v>21</v>
      </c>
      <c r="O97" t="b">
        <v>1</v>
      </c>
      <c r="P97" t="s">
        <v>8264</v>
      </c>
      <c r="Q97">
        <f t="shared" si="5"/>
        <v>131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1437620400</v>
      </c>
      <c r="J98" s="10">
        <f t="shared" si="3"/>
        <v>42208.125</v>
      </c>
      <c r="K98" s="10">
        <f t="shared" si="4"/>
        <v>40324.662511574075</v>
      </c>
      <c r="L98">
        <v>1274889241</v>
      </c>
      <c r="M98" t="b">
        <v>0</v>
      </c>
      <c r="N98">
        <v>34</v>
      </c>
      <c r="O98" t="b">
        <v>1</v>
      </c>
      <c r="P98" t="s">
        <v>8264</v>
      </c>
      <c r="Q98">
        <f t="shared" si="5"/>
        <v>115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1437620400</v>
      </c>
      <c r="J99" s="10">
        <f t="shared" si="3"/>
        <v>42208.125</v>
      </c>
      <c r="K99" s="10">
        <f t="shared" si="4"/>
        <v>40706.135208333333</v>
      </c>
      <c r="L99">
        <v>1307848482</v>
      </c>
      <c r="M99" t="b">
        <v>0</v>
      </c>
      <c r="N99">
        <v>8</v>
      </c>
      <c r="O99" t="b">
        <v>1</v>
      </c>
      <c r="P99" t="s">
        <v>8264</v>
      </c>
      <c r="Q99">
        <f t="shared" si="5"/>
        <v>106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1437620400</v>
      </c>
      <c r="J100" s="10">
        <f t="shared" si="3"/>
        <v>42208.125</v>
      </c>
      <c r="K100" s="10">
        <f t="shared" si="4"/>
        <v>41214.79483796296</v>
      </c>
      <c r="L100">
        <v>1351796674</v>
      </c>
      <c r="M100" t="b">
        <v>0</v>
      </c>
      <c r="N100">
        <v>60</v>
      </c>
      <c r="O100" t="b">
        <v>1</v>
      </c>
      <c r="P100" t="s">
        <v>8264</v>
      </c>
      <c r="Q100">
        <f t="shared" si="5"/>
        <v>106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1437620400</v>
      </c>
      <c r="J101" s="10">
        <f t="shared" si="3"/>
        <v>42208.125</v>
      </c>
      <c r="K101" s="10">
        <f t="shared" si="4"/>
        <v>41631.902766203704</v>
      </c>
      <c r="L101">
        <v>1387834799</v>
      </c>
      <c r="M101" t="b">
        <v>0</v>
      </c>
      <c r="N101">
        <v>39</v>
      </c>
      <c r="O101" t="b">
        <v>1</v>
      </c>
      <c r="P101" t="s">
        <v>8264</v>
      </c>
      <c r="Q101">
        <f t="shared" si="5"/>
        <v>106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1437620400</v>
      </c>
      <c r="J102" s="10">
        <f t="shared" si="3"/>
        <v>42208.125</v>
      </c>
      <c r="K102" s="10">
        <f t="shared" si="4"/>
        <v>41197.753310185188</v>
      </c>
      <c r="L102">
        <v>1350324286</v>
      </c>
      <c r="M102" t="b">
        <v>0</v>
      </c>
      <c r="N102">
        <v>26</v>
      </c>
      <c r="O102" t="b">
        <v>1</v>
      </c>
      <c r="P102" t="s">
        <v>8264</v>
      </c>
      <c r="Q102">
        <f t="shared" si="5"/>
        <v>100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1437620400</v>
      </c>
      <c r="J103" s="10">
        <f t="shared" si="3"/>
        <v>42208.125</v>
      </c>
      <c r="K103" s="10">
        <f t="shared" si="4"/>
        <v>41274.776736111111</v>
      </c>
      <c r="L103">
        <v>1356979110</v>
      </c>
      <c r="M103" t="b">
        <v>0</v>
      </c>
      <c r="N103">
        <v>35</v>
      </c>
      <c r="O103" t="b">
        <v>1</v>
      </c>
      <c r="P103" t="s">
        <v>8264</v>
      </c>
      <c r="Q103">
        <f t="shared" si="5"/>
        <v>100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1437620400</v>
      </c>
      <c r="J104" s="10">
        <f t="shared" si="3"/>
        <v>42208.125</v>
      </c>
      <c r="K104" s="10">
        <f t="shared" si="4"/>
        <v>40505.131168981483</v>
      </c>
      <c r="L104">
        <v>1290481733</v>
      </c>
      <c r="M104" t="b">
        <v>0</v>
      </c>
      <c r="N104">
        <v>65</v>
      </c>
      <c r="O104" t="b">
        <v>1</v>
      </c>
      <c r="P104" t="s">
        <v>8264</v>
      </c>
      <c r="Q104">
        <f t="shared" si="5"/>
        <v>128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1437620400</v>
      </c>
      <c r="J105" s="10">
        <f t="shared" si="3"/>
        <v>42208.125</v>
      </c>
      <c r="K105" s="10">
        <f t="shared" si="4"/>
        <v>41682.805902777778</v>
      </c>
      <c r="L105">
        <v>1392232830</v>
      </c>
      <c r="M105" t="b">
        <v>0</v>
      </c>
      <c r="N105">
        <v>49</v>
      </c>
      <c r="O105" t="b">
        <v>1</v>
      </c>
      <c r="P105" t="s">
        <v>8264</v>
      </c>
      <c r="Q105">
        <f t="shared" si="5"/>
        <v>105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1437620400</v>
      </c>
      <c r="J106" s="10">
        <f t="shared" si="3"/>
        <v>42208.125</v>
      </c>
      <c r="K106" s="10">
        <f t="shared" si="4"/>
        <v>40612.695208333331</v>
      </c>
      <c r="L106">
        <v>1299775266</v>
      </c>
      <c r="M106" t="b">
        <v>0</v>
      </c>
      <c r="N106">
        <v>10</v>
      </c>
      <c r="O106" t="b">
        <v>1</v>
      </c>
      <c r="P106" t="s">
        <v>8264</v>
      </c>
      <c r="Q106">
        <f t="shared" si="5"/>
        <v>120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1437620400</v>
      </c>
      <c r="J107" s="10">
        <f t="shared" si="3"/>
        <v>42208.125</v>
      </c>
      <c r="K107" s="10">
        <f t="shared" si="4"/>
        <v>42485.724768518514</v>
      </c>
      <c r="L107">
        <v>1461605020</v>
      </c>
      <c r="M107" t="b">
        <v>0</v>
      </c>
      <c r="N107">
        <v>60</v>
      </c>
      <c r="O107" t="b">
        <v>1</v>
      </c>
      <c r="P107" t="s">
        <v>8264</v>
      </c>
      <c r="Q107">
        <f t="shared" si="5"/>
        <v>107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1437620400</v>
      </c>
      <c r="J108" s="10">
        <f t="shared" si="3"/>
        <v>42208.125</v>
      </c>
      <c r="K108" s="10">
        <f t="shared" si="4"/>
        <v>40987.776631944449</v>
      </c>
      <c r="L108">
        <v>1332182301</v>
      </c>
      <c r="M108" t="b">
        <v>0</v>
      </c>
      <c r="N108">
        <v>27</v>
      </c>
      <c r="O108" t="b">
        <v>1</v>
      </c>
      <c r="P108" t="s">
        <v>8264</v>
      </c>
      <c r="Q108">
        <f t="shared" si="5"/>
        <v>101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1437620400</v>
      </c>
      <c r="J109" s="10">
        <f t="shared" si="3"/>
        <v>42208.125</v>
      </c>
      <c r="K109" s="10">
        <f t="shared" si="4"/>
        <v>40635.982488425929</v>
      </c>
      <c r="L109">
        <v>1301787287</v>
      </c>
      <c r="M109" t="b">
        <v>0</v>
      </c>
      <c r="N109">
        <v>69</v>
      </c>
      <c r="O109" t="b">
        <v>1</v>
      </c>
      <c r="P109" t="s">
        <v>8264</v>
      </c>
      <c r="Q109">
        <f t="shared" si="5"/>
        <v>102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1437620400</v>
      </c>
      <c r="J110" s="10">
        <f t="shared" si="3"/>
        <v>42208.125</v>
      </c>
      <c r="K110" s="10">
        <f t="shared" si="4"/>
        <v>41365.613078703704</v>
      </c>
      <c r="L110">
        <v>1364827370</v>
      </c>
      <c r="M110" t="b">
        <v>0</v>
      </c>
      <c r="N110">
        <v>47</v>
      </c>
      <c r="O110" t="b">
        <v>1</v>
      </c>
      <c r="P110" t="s">
        <v>8264</v>
      </c>
      <c r="Q110">
        <f t="shared" si="5"/>
        <v>247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1437620400</v>
      </c>
      <c r="J111" s="10">
        <f t="shared" si="3"/>
        <v>42208.125</v>
      </c>
      <c r="K111" s="10">
        <f t="shared" si="4"/>
        <v>40570.025810185187</v>
      </c>
      <c r="L111">
        <v>1296088630</v>
      </c>
      <c r="M111" t="b">
        <v>0</v>
      </c>
      <c r="N111">
        <v>47</v>
      </c>
      <c r="O111" t="b">
        <v>1</v>
      </c>
      <c r="P111" t="s">
        <v>8264</v>
      </c>
      <c r="Q111">
        <f t="shared" si="5"/>
        <v>220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1437620400</v>
      </c>
      <c r="J112" s="10">
        <f t="shared" si="3"/>
        <v>42208.125</v>
      </c>
      <c r="K112" s="10">
        <f t="shared" si="4"/>
        <v>41557.949687500004</v>
      </c>
      <c r="L112">
        <v>1381445253</v>
      </c>
      <c r="M112" t="b">
        <v>0</v>
      </c>
      <c r="N112">
        <v>26</v>
      </c>
      <c r="O112" t="b">
        <v>1</v>
      </c>
      <c r="P112" t="s">
        <v>8264</v>
      </c>
      <c r="Q112">
        <f t="shared" si="5"/>
        <v>131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1437620400</v>
      </c>
      <c r="J113" s="10">
        <f t="shared" si="3"/>
        <v>42208.125</v>
      </c>
      <c r="K113" s="10">
        <f t="shared" si="4"/>
        <v>42125.333182870367</v>
      </c>
      <c r="L113">
        <v>1430467187</v>
      </c>
      <c r="M113" t="b">
        <v>0</v>
      </c>
      <c r="N113">
        <v>53</v>
      </c>
      <c r="O113" t="b">
        <v>1</v>
      </c>
      <c r="P113" t="s">
        <v>8264</v>
      </c>
      <c r="Q113">
        <f t="shared" si="5"/>
        <v>155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1437620400</v>
      </c>
      <c r="J114" s="10">
        <f t="shared" si="3"/>
        <v>42208.125</v>
      </c>
      <c r="K114" s="10">
        <f t="shared" si="4"/>
        <v>41718.043032407404</v>
      </c>
      <c r="L114">
        <v>1395277318</v>
      </c>
      <c r="M114" t="b">
        <v>0</v>
      </c>
      <c r="N114">
        <v>81</v>
      </c>
      <c r="O114" t="b">
        <v>1</v>
      </c>
      <c r="P114" t="s">
        <v>8264</v>
      </c>
      <c r="Q114">
        <f t="shared" si="5"/>
        <v>104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1437620400</v>
      </c>
      <c r="J115" s="10">
        <f t="shared" si="3"/>
        <v>42208.125</v>
      </c>
      <c r="K115" s="10">
        <f t="shared" si="4"/>
        <v>40753.758425925924</v>
      </c>
      <c r="L115">
        <v>1311963128</v>
      </c>
      <c r="M115" t="b">
        <v>0</v>
      </c>
      <c r="N115">
        <v>78</v>
      </c>
      <c r="O115" t="b">
        <v>1</v>
      </c>
      <c r="P115" t="s">
        <v>8264</v>
      </c>
      <c r="Q115">
        <f t="shared" si="5"/>
        <v>141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1437620400</v>
      </c>
      <c r="J116" s="10">
        <f t="shared" si="3"/>
        <v>42208.125</v>
      </c>
      <c r="K116" s="10">
        <f t="shared" si="4"/>
        <v>40861.27416666667</v>
      </c>
      <c r="L116">
        <v>1321252488</v>
      </c>
      <c r="M116" t="b">
        <v>0</v>
      </c>
      <c r="N116">
        <v>35</v>
      </c>
      <c r="O116" t="b">
        <v>1</v>
      </c>
      <c r="P116" t="s">
        <v>8264</v>
      </c>
      <c r="Q116">
        <f t="shared" si="5"/>
        <v>103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1437620400</v>
      </c>
      <c r="J117" s="10">
        <f t="shared" si="3"/>
        <v>42208.125</v>
      </c>
      <c r="K117" s="10">
        <f t="shared" si="4"/>
        <v>40918.738935185182</v>
      </c>
      <c r="L117">
        <v>1326217444</v>
      </c>
      <c r="M117" t="b">
        <v>0</v>
      </c>
      <c r="N117">
        <v>22</v>
      </c>
      <c r="O117" t="b">
        <v>1</v>
      </c>
      <c r="P117" t="s">
        <v>8264</v>
      </c>
      <c r="Q117">
        <f t="shared" si="5"/>
        <v>140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1437620400</v>
      </c>
      <c r="J118" s="10">
        <f t="shared" si="3"/>
        <v>42208.125</v>
      </c>
      <c r="K118" s="10">
        <f t="shared" si="4"/>
        <v>40595.497164351851</v>
      </c>
      <c r="L118">
        <v>1298289355</v>
      </c>
      <c r="M118" t="b">
        <v>0</v>
      </c>
      <c r="N118">
        <v>57</v>
      </c>
      <c r="O118" t="b">
        <v>1</v>
      </c>
      <c r="P118" t="s">
        <v>8264</v>
      </c>
      <c r="Q118">
        <f t="shared" si="5"/>
        <v>114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1437620400</v>
      </c>
      <c r="J119" s="10">
        <f t="shared" si="3"/>
        <v>42208.125</v>
      </c>
      <c r="K119" s="10">
        <f t="shared" si="4"/>
        <v>40248.834999999999</v>
      </c>
      <c r="L119">
        <v>1268337744</v>
      </c>
      <c r="M119" t="b">
        <v>0</v>
      </c>
      <c r="N119">
        <v>27</v>
      </c>
      <c r="O119" t="b">
        <v>1</v>
      </c>
      <c r="P119" t="s">
        <v>8264</v>
      </c>
      <c r="Q119">
        <f t="shared" si="5"/>
        <v>100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1437620400</v>
      </c>
      <c r="J120" s="10">
        <f t="shared" si="3"/>
        <v>42208.125</v>
      </c>
      <c r="K120" s="10">
        <f t="shared" si="4"/>
        <v>40723.053657407407</v>
      </c>
      <c r="L120">
        <v>1309310236</v>
      </c>
      <c r="M120" t="b">
        <v>0</v>
      </c>
      <c r="N120">
        <v>39</v>
      </c>
      <c r="O120" t="b">
        <v>1</v>
      </c>
      <c r="P120" t="s">
        <v>8264</v>
      </c>
      <c r="Q120">
        <f t="shared" si="5"/>
        <v>113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1437620400</v>
      </c>
      <c r="J121" s="10">
        <f t="shared" si="3"/>
        <v>42208.125</v>
      </c>
      <c r="K121" s="10">
        <f t="shared" si="4"/>
        <v>40739.069282407407</v>
      </c>
      <c r="L121">
        <v>1310693986</v>
      </c>
      <c r="M121" t="b">
        <v>0</v>
      </c>
      <c r="N121">
        <v>37</v>
      </c>
      <c r="O121" t="b">
        <v>1</v>
      </c>
      <c r="P121" t="s">
        <v>8264</v>
      </c>
      <c r="Q121">
        <f t="shared" si="5"/>
        <v>105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1437620400</v>
      </c>
      <c r="J122" s="10">
        <f t="shared" si="3"/>
        <v>42208.125</v>
      </c>
      <c r="K122" s="10">
        <f t="shared" si="4"/>
        <v>42616.049849537041</v>
      </c>
      <c r="L122">
        <v>1472865107</v>
      </c>
      <c r="M122" t="b">
        <v>0</v>
      </c>
      <c r="N122">
        <v>1</v>
      </c>
      <c r="O122" t="b">
        <v>0</v>
      </c>
      <c r="P122" t="s">
        <v>8265</v>
      </c>
      <c r="Q122">
        <f t="shared" si="5"/>
        <v>0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1437620400</v>
      </c>
      <c r="J123" s="10">
        <f t="shared" si="3"/>
        <v>42208.125</v>
      </c>
      <c r="K123" s="10">
        <f t="shared" si="4"/>
        <v>42096.704976851848</v>
      </c>
      <c r="L123">
        <v>1427993710</v>
      </c>
      <c r="M123" t="b">
        <v>0</v>
      </c>
      <c r="N123">
        <v>1</v>
      </c>
      <c r="O123" t="b">
        <v>0</v>
      </c>
      <c r="P123" t="s">
        <v>8265</v>
      </c>
      <c r="Q123">
        <f t="shared" si="5"/>
        <v>0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1437620400</v>
      </c>
      <c r="J124" s="10">
        <f t="shared" si="3"/>
        <v>42208.125</v>
      </c>
      <c r="K124" s="10">
        <f t="shared" si="4"/>
        <v>42593.431793981479</v>
      </c>
      <c r="L124">
        <v>1470910907</v>
      </c>
      <c r="M124" t="b">
        <v>0</v>
      </c>
      <c r="N124">
        <v>0</v>
      </c>
      <c r="O124" t="b">
        <v>0</v>
      </c>
      <c r="P124" t="s">
        <v>8265</v>
      </c>
      <c r="Q124">
        <f t="shared" si="5"/>
        <v>0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1437620400</v>
      </c>
      <c r="J125" s="10">
        <f t="shared" si="3"/>
        <v>42208.125</v>
      </c>
      <c r="K125" s="10">
        <f t="shared" si="4"/>
        <v>41904.781990740739</v>
      </c>
      <c r="L125">
        <v>1411411564</v>
      </c>
      <c r="M125" t="b">
        <v>0</v>
      </c>
      <c r="N125">
        <v>6</v>
      </c>
      <c r="O125" t="b">
        <v>0</v>
      </c>
      <c r="P125" t="s">
        <v>8265</v>
      </c>
      <c r="Q125">
        <f t="shared" si="5"/>
        <v>0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1437620400</v>
      </c>
      <c r="J126" s="10">
        <f t="shared" si="3"/>
        <v>42208.125</v>
      </c>
      <c r="K126" s="10">
        <f t="shared" si="4"/>
        <v>42114.928726851853</v>
      </c>
      <c r="L126">
        <v>1429568242</v>
      </c>
      <c r="M126" t="b">
        <v>0</v>
      </c>
      <c r="N126">
        <v>0</v>
      </c>
      <c r="O126" t="b">
        <v>0</v>
      </c>
      <c r="P126" t="s">
        <v>8265</v>
      </c>
      <c r="Q126">
        <f t="shared" si="5"/>
        <v>0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1437620400</v>
      </c>
      <c r="J127" s="10">
        <f t="shared" si="3"/>
        <v>42208.125</v>
      </c>
      <c r="K127" s="10">
        <f t="shared" si="4"/>
        <v>42709.993981481486</v>
      </c>
      <c r="L127">
        <v>1480981880</v>
      </c>
      <c r="M127" t="b">
        <v>0</v>
      </c>
      <c r="N127">
        <v>6</v>
      </c>
      <c r="O127" t="b">
        <v>0</v>
      </c>
      <c r="P127" t="s">
        <v>8265</v>
      </c>
      <c r="Q127">
        <f t="shared" si="5"/>
        <v>14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1437620400</v>
      </c>
      <c r="J128" s="10">
        <f t="shared" si="3"/>
        <v>42208.125</v>
      </c>
      <c r="K128" s="10">
        <f t="shared" si="4"/>
        <v>42135.589548611111</v>
      </c>
      <c r="L128">
        <v>1431353337</v>
      </c>
      <c r="M128" t="b">
        <v>0</v>
      </c>
      <c r="N128">
        <v>13</v>
      </c>
      <c r="O128" t="b">
        <v>0</v>
      </c>
      <c r="P128" t="s">
        <v>8265</v>
      </c>
      <c r="Q128">
        <f t="shared" si="5"/>
        <v>6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1437620400</v>
      </c>
      <c r="J129" s="10">
        <f t="shared" si="3"/>
        <v>42208.125</v>
      </c>
      <c r="K129" s="10">
        <f t="shared" si="4"/>
        <v>42067.62431712963</v>
      </c>
      <c r="L129">
        <v>1425481141</v>
      </c>
      <c r="M129" t="b">
        <v>0</v>
      </c>
      <c r="N129">
        <v>4</v>
      </c>
      <c r="O129" t="b">
        <v>0</v>
      </c>
      <c r="P129" t="s">
        <v>8265</v>
      </c>
      <c r="Q129">
        <f t="shared" si="5"/>
        <v>2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1437620400</v>
      </c>
      <c r="J130" s="10">
        <f t="shared" si="3"/>
        <v>42208.125</v>
      </c>
      <c r="K130" s="10">
        <f t="shared" si="4"/>
        <v>42628.22792824074</v>
      </c>
      <c r="L130">
        <v>1473917293</v>
      </c>
      <c r="M130" t="b">
        <v>0</v>
      </c>
      <c r="N130">
        <v>6</v>
      </c>
      <c r="O130" t="b">
        <v>0</v>
      </c>
      <c r="P130" t="s">
        <v>8265</v>
      </c>
      <c r="Q130">
        <f t="shared" si="5"/>
        <v>2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1437620400</v>
      </c>
      <c r="J131" s="10">
        <f t="shared" ref="J131:J194" si="6">(((I131/60)/60)/24)+DATE(1970,1,1)</f>
        <v>42208.125</v>
      </c>
      <c r="K131" s="10">
        <f t="shared" ref="K131:K194" si="7">(((L131/60)/60)/24)+DATE(1970,1,1)</f>
        <v>41882.937303240738</v>
      </c>
      <c r="L131">
        <v>1409524183</v>
      </c>
      <c r="M131" t="b">
        <v>0</v>
      </c>
      <c r="N131">
        <v>0</v>
      </c>
      <c r="O131" t="b">
        <v>0</v>
      </c>
      <c r="P131" t="s">
        <v>8265</v>
      </c>
      <c r="Q131">
        <f t="shared" ref="Q131:Q194" si="8">ROUND(E131/D131*100,0)</f>
        <v>0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1437620400</v>
      </c>
      <c r="J132" s="10">
        <f t="shared" si="6"/>
        <v>42208.125</v>
      </c>
      <c r="K132" s="10">
        <f t="shared" si="7"/>
        <v>41778.915416666663</v>
      </c>
      <c r="L132">
        <v>1400536692</v>
      </c>
      <c r="M132" t="b">
        <v>0</v>
      </c>
      <c r="N132">
        <v>0</v>
      </c>
      <c r="O132" t="b">
        <v>0</v>
      </c>
      <c r="P132" t="s">
        <v>8265</v>
      </c>
      <c r="Q132">
        <f t="shared" si="8"/>
        <v>0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1437620400</v>
      </c>
      <c r="J133" s="10">
        <f t="shared" si="6"/>
        <v>42208.125</v>
      </c>
      <c r="K133" s="10">
        <f t="shared" si="7"/>
        <v>42541.837511574078</v>
      </c>
      <c r="L133">
        <v>1466453161</v>
      </c>
      <c r="M133" t="b">
        <v>0</v>
      </c>
      <c r="N133">
        <v>0</v>
      </c>
      <c r="O133" t="b">
        <v>0</v>
      </c>
      <c r="P133" t="s">
        <v>8265</v>
      </c>
      <c r="Q133">
        <f t="shared" si="8"/>
        <v>0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1437620400</v>
      </c>
      <c r="J134" s="10">
        <f t="shared" si="6"/>
        <v>42208.125</v>
      </c>
      <c r="K134" s="10">
        <f t="shared" si="7"/>
        <v>41905.812581018516</v>
      </c>
      <c r="L134">
        <v>1411500607</v>
      </c>
      <c r="M134" t="b">
        <v>0</v>
      </c>
      <c r="N134">
        <v>81</v>
      </c>
      <c r="O134" t="b">
        <v>0</v>
      </c>
      <c r="P134" t="s">
        <v>8265</v>
      </c>
      <c r="Q134">
        <f t="shared" si="8"/>
        <v>10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1437620400</v>
      </c>
      <c r="J135" s="10">
        <f t="shared" si="6"/>
        <v>42208.125</v>
      </c>
      <c r="K135" s="10">
        <f t="shared" si="7"/>
        <v>42491.80768518518</v>
      </c>
      <c r="L135">
        <v>1462130584</v>
      </c>
      <c r="M135" t="b">
        <v>0</v>
      </c>
      <c r="N135">
        <v>0</v>
      </c>
      <c r="O135" t="b">
        <v>0</v>
      </c>
      <c r="P135" t="s">
        <v>8265</v>
      </c>
      <c r="Q135">
        <f t="shared" si="8"/>
        <v>0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1437620400</v>
      </c>
      <c r="J136" s="10">
        <f t="shared" si="6"/>
        <v>42208.125</v>
      </c>
      <c r="K136" s="10">
        <f t="shared" si="7"/>
        <v>42221.909930555557</v>
      </c>
      <c r="L136">
        <v>1438811418</v>
      </c>
      <c r="M136" t="b">
        <v>0</v>
      </c>
      <c r="N136">
        <v>0</v>
      </c>
      <c r="O136" t="b">
        <v>0</v>
      </c>
      <c r="P136" t="s">
        <v>8265</v>
      </c>
      <c r="Q136">
        <f t="shared" si="8"/>
        <v>0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1437620400</v>
      </c>
      <c r="J137" s="10">
        <f t="shared" si="6"/>
        <v>42208.125</v>
      </c>
      <c r="K137" s="10">
        <f t="shared" si="7"/>
        <v>41788.381909722222</v>
      </c>
      <c r="L137">
        <v>1401354597</v>
      </c>
      <c r="M137" t="b">
        <v>0</v>
      </c>
      <c r="N137">
        <v>5</v>
      </c>
      <c r="O137" t="b">
        <v>0</v>
      </c>
      <c r="P137" t="s">
        <v>8265</v>
      </c>
      <c r="Q137">
        <f t="shared" si="8"/>
        <v>13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1437620400</v>
      </c>
      <c r="J138" s="10">
        <f t="shared" si="6"/>
        <v>42208.125</v>
      </c>
      <c r="K138" s="10">
        <f t="shared" si="7"/>
        <v>42096.410115740742</v>
      </c>
      <c r="L138">
        <v>1427968234</v>
      </c>
      <c r="M138" t="b">
        <v>0</v>
      </c>
      <c r="N138">
        <v>0</v>
      </c>
      <c r="O138" t="b">
        <v>0</v>
      </c>
      <c r="P138" t="s">
        <v>8265</v>
      </c>
      <c r="Q138">
        <f t="shared" si="8"/>
        <v>0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1437620400</v>
      </c>
      <c r="J139" s="10">
        <f t="shared" si="6"/>
        <v>42208.125</v>
      </c>
      <c r="K139" s="10">
        <f t="shared" si="7"/>
        <v>42239.573993055557</v>
      </c>
      <c r="L139">
        <v>1440337593</v>
      </c>
      <c r="M139" t="b">
        <v>0</v>
      </c>
      <c r="N139">
        <v>0</v>
      </c>
      <c r="O139" t="b">
        <v>0</v>
      </c>
      <c r="P139" t="s">
        <v>8265</v>
      </c>
      <c r="Q139">
        <f t="shared" si="8"/>
        <v>0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1437620400</v>
      </c>
      <c r="J140" s="10">
        <f t="shared" si="6"/>
        <v>42208.125</v>
      </c>
      <c r="K140" s="10">
        <f t="shared" si="7"/>
        <v>42186.257418981477</v>
      </c>
      <c r="L140">
        <v>1435731041</v>
      </c>
      <c r="M140" t="b">
        <v>0</v>
      </c>
      <c r="N140">
        <v>58</v>
      </c>
      <c r="O140" t="b">
        <v>0</v>
      </c>
      <c r="P140" t="s">
        <v>8265</v>
      </c>
      <c r="Q140">
        <f t="shared" si="8"/>
        <v>3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1437620400</v>
      </c>
      <c r="J141" s="10">
        <f t="shared" si="6"/>
        <v>42208.125</v>
      </c>
      <c r="K141" s="10">
        <f t="shared" si="7"/>
        <v>42187.920972222222</v>
      </c>
      <c r="L141">
        <v>1435874772</v>
      </c>
      <c r="M141" t="b">
        <v>0</v>
      </c>
      <c r="N141">
        <v>1</v>
      </c>
      <c r="O141" t="b">
        <v>0</v>
      </c>
      <c r="P141" t="s">
        <v>8265</v>
      </c>
      <c r="Q141">
        <f t="shared" si="8"/>
        <v>100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1437620400</v>
      </c>
      <c r="J142" s="10">
        <f t="shared" si="6"/>
        <v>42208.125</v>
      </c>
      <c r="K142" s="10">
        <f t="shared" si="7"/>
        <v>42053.198287037041</v>
      </c>
      <c r="L142">
        <v>1424234732</v>
      </c>
      <c r="M142" t="b">
        <v>0</v>
      </c>
      <c r="N142">
        <v>0</v>
      </c>
      <c r="O142" t="b">
        <v>0</v>
      </c>
      <c r="P142" t="s">
        <v>8265</v>
      </c>
      <c r="Q142">
        <f t="shared" si="8"/>
        <v>0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1437620400</v>
      </c>
      <c r="J143" s="10">
        <f t="shared" si="6"/>
        <v>42208.125</v>
      </c>
      <c r="K143" s="10">
        <f t="shared" si="7"/>
        <v>42110.153043981481</v>
      </c>
      <c r="L143">
        <v>1429155623</v>
      </c>
      <c r="M143" t="b">
        <v>0</v>
      </c>
      <c r="N143">
        <v>28</v>
      </c>
      <c r="O143" t="b">
        <v>0</v>
      </c>
      <c r="P143" t="s">
        <v>8265</v>
      </c>
      <c r="Q143">
        <f t="shared" si="8"/>
        <v>11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1437620400</v>
      </c>
      <c r="J144" s="10">
        <f t="shared" si="6"/>
        <v>42208.125</v>
      </c>
      <c r="K144" s="10">
        <f t="shared" si="7"/>
        <v>41938.893263888887</v>
      </c>
      <c r="L144">
        <v>1414358778</v>
      </c>
      <c r="M144" t="b">
        <v>0</v>
      </c>
      <c r="N144">
        <v>1</v>
      </c>
      <c r="O144" t="b">
        <v>0</v>
      </c>
      <c r="P144" t="s">
        <v>8265</v>
      </c>
      <c r="Q144">
        <f t="shared" si="8"/>
        <v>0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1437620400</v>
      </c>
      <c r="J145" s="10">
        <f t="shared" si="6"/>
        <v>42208.125</v>
      </c>
      <c r="K145" s="10">
        <f t="shared" si="7"/>
        <v>42559.064143518524</v>
      </c>
      <c r="L145">
        <v>1467941542</v>
      </c>
      <c r="M145" t="b">
        <v>0</v>
      </c>
      <c r="N145">
        <v>0</v>
      </c>
      <c r="O145" t="b">
        <v>0</v>
      </c>
      <c r="P145" t="s">
        <v>8265</v>
      </c>
      <c r="Q145">
        <f t="shared" si="8"/>
        <v>0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1437620400</v>
      </c>
      <c r="J146" s="10">
        <f t="shared" si="6"/>
        <v>42208.125</v>
      </c>
      <c r="K146" s="10">
        <f t="shared" si="7"/>
        <v>42047.762407407412</v>
      </c>
      <c r="L146">
        <v>1423765072</v>
      </c>
      <c r="M146" t="b">
        <v>0</v>
      </c>
      <c r="N146">
        <v>37</v>
      </c>
      <c r="O146" t="b">
        <v>0</v>
      </c>
      <c r="P146" t="s">
        <v>8265</v>
      </c>
      <c r="Q146">
        <f t="shared" si="8"/>
        <v>28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1437620400</v>
      </c>
      <c r="J147" s="10">
        <f t="shared" si="6"/>
        <v>42208.125</v>
      </c>
      <c r="K147" s="10">
        <f t="shared" si="7"/>
        <v>42200.542268518519</v>
      </c>
      <c r="L147">
        <v>1436965252</v>
      </c>
      <c r="M147" t="b">
        <v>0</v>
      </c>
      <c r="N147">
        <v>9</v>
      </c>
      <c r="O147" t="b">
        <v>0</v>
      </c>
      <c r="P147" t="s">
        <v>8265</v>
      </c>
      <c r="Q147">
        <f t="shared" si="8"/>
        <v>8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1437620400</v>
      </c>
      <c r="J148" s="10">
        <f t="shared" si="6"/>
        <v>42208.125</v>
      </c>
      <c r="K148" s="10">
        <f t="shared" si="7"/>
        <v>42693.016180555554</v>
      </c>
      <c r="L148">
        <v>1479514998</v>
      </c>
      <c r="M148" t="b">
        <v>0</v>
      </c>
      <c r="N148">
        <v>3</v>
      </c>
      <c r="O148" t="b">
        <v>0</v>
      </c>
      <c r="P148" t="s">
        <v>8265</v>
      </c>
      <c r="Q148">
        <f t="shared" si="8"/>
        <v>1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1437620400</v>
      </c>
      <c r="J149" s="10">
        <f t="shared" si="6"/>
        <v>42208.125</v>
      </c>
      <c r="K149" s="10">
        <f t="shared" si="7"/>
        <v>41969.767824074079</v>
      </c>
      <c r="L149">
        <v>1417026340</v>
      </c>
      <c r="M149" t="b">
        <v>0</v>
      </c>
      <c r="N149">
        <v>0</v>
      </c>
      <c r="O149" t="b">
        <v>0</v>
      </c>
      <c r="P149" t="s">
        <v>8265</v>
      </c>
      <c r="Q149">
        <f t="shared" si="8"/>
        <v>0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1437620400</v>
      </c>
      <c r="J150" s="10">
        <f t="shared" si="6"/>
        <v>42208.125</v>
      </c>
      <c r="K150" s="10">
        <f t="shared" si="7"/>
        <v>42397.281666666662</v>
      </c>
      <c r="L150">
        <v>1453963536</v>
      </c>
      <c r="M150" t="b">
        <v>0</v>
      </c>
      <c r="N150">
        <v>2</v>
      </c>
      <c r="O150" t="b">
        <v>0</v>
      </c>
      <c r="P150" t="s">
        <v>8265</v>
      </c>
      <c r="Q150">
        <f t="shared" si="8"/>
        <v>0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1437620400</v>
      </c>
      <c r="J151" s="10">
        <f t="shared" si="6"/>
        <v>42208.125</v>
      </c>
      <c r="K151" s="10">
        <f t="shared" si="7"/>
        <v>41968.172106481477</v>
      </c>
      <c r="L151">
        <v>1416888470</v>
      </c>
      <c r="M151" t="b">
        <v>0</v>
      </c>
      <c r="N151">
        <v>6</v>
      </c>
      <c r="O151" t="b">
        <v>0</v>
      </c>
      <c r="P151" t="s">
        <v>8265</v>
      </c>
      <c r="Q151">
        <f t="shared" si="8"/>
        <v>1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1437620400</v>
      </c>
      <c r="J152" s="10">
        <f t="shared" si="6"/>
        <v>42208.125</v>
      </c>
      <c r="K152" s="10">
        <f t="shared" si="7"/>
        <v>42090.161828703705</v>
      </c>
      <c r="L152">
        <v>1427428382</v>
      </c>
      <c r="M152" t="b">
        <v>0</v>
      </c>
      <c r="N152">
        <v>67</v>
      </c>
      <c r="O152" t="b">
        <v>0</v>
      </c>
      <c r="P152" t="s">
        <v>8265</v>
      </c>
      <c r="Q152">
        <f t="shared" si="8"/>
        <v>23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1437620400</v>
      </c>
      <c r="J153" s="10">
        <f t="shared" si="6"/>
        <v>42208.125</v>
      </c>
      <c r="K153" s="10">
        <f t="shared" si="7"/>
        <v>42113.550821759258</v>
      </c>
      <c r="L153">
        <v>1429449191</v>
      </c>
      <c r="M153" t="b">
        <v>0</v>
      </c>
      <c r="N153">
        <v>5</v>
      </c>
      <c r="O153" t="b">
        <v>0</v>
      </c>
      <c r="P153" t="s">
        <v>8265</v>
      </c>
      <c r="Q153">
        <f t="shared" si="8"/>
        <v>0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1437620400</v>
      </c>
      <c r="J154" s="10">
        <f t="shared" si="6"/>
        <v>42208.125</v>
      </c>
      <c r="K154" s="10">
        <f t="shared" si="7"/>
        <v>41875.077546296299</v>
      </c>
      <c r="L154">
        <v>1408845100</v>
      </c>
      <c r="M154" t="b">
        <v>0</v>
      </c>
      <c r="N154">
        <v>2</v>
      </c>
      <c r="O154" t="b">
        <v>0</v>
      </c>
      <c r="P154" t="s">
        <v>8265</v>
      </c>
      <c r="Q154">
        <f t="shared" si="8"/>
        <v>0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1437620400</v>
      </c>
      <c r="J155" s="10">
        <f t="shared" si="6"/>
        <v>42208.125</v>
      </c>
      <c r="K155" s="10">
        <f t="shared" si="7"/>
        <v>41933.586157407408</v>
      </c>
      <c r="L155">
        <v>1413900244</v>
      </c>
      <c r="M155" t="b">
        <v>0</v>
      </c>
      <c r="N155">
        <v>10</v>
      </c>
      <c r="O155" t="b">
        <v>0</v>
      </c>
      <c r="P155" t="s">
        <v>8265</v>
      </c>
      <c r="Q155">
        <f t="shared" si="8"/>
        <v>1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1437620400</v>
      </c>
      <c r="J156" s="10">
        <f t="shared" si="6"/>
        <v>42208.125</v>
      </c>
      <c r="K156" s="10">
        <f t="shared" si="7"/>
        <v>42115.547395833331</v>
      </c>
      <c r="L156">
        <v>1429621695</v>
      </c>
      <c r="M156" t="b">
        <v>0</v>
      </c>
      <c r="N156">
        <v>3</v>
      </c>
      <c r="O156" t="b">
        <v>0</v>
      </c>
      <c r="P156" t="s">
        <v>8265</v>
      </c>
      <c r="Q156">
        <f t="shared" si="8"/>
        <v>3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1437620400</v>
      </c>
      <c r="J157" s="10">
        <f t="shared" si="6"/>
        <v>42208.125</v>
      </c>
      <c r="K157" s="10">
        <f t="shared" si="7"/>
        <v>42168.559432870374</v>
      </c>
      <c r="L157">
        <v>1434201935</v>
      </c>
      <c r="M157" t="b">
        <v>0</v>
      </c>
      <c r="N157">
        <v>4</v>
      </c>
      <c r="O157" t="b">
        <v>0</v>
      </c>
      <c r="P157" t="s">
        <v>8265</v>
      </c>
      <c r="Q157">
        <f t="shared" si="8"/>
        <v>0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1437620400</v>
      </c>
      <c r="J158" s="10">
        <f t="shared" si="6"/>
        <v>42208.125</v>
      </c>
      <c r="K158" s="10">
        <f t="shared" si="7"/>
        <v>41794.124953703707</v>
      </c>
      <c r="L158">
        <v>1401850796</v>
      </c>
      <c r="M158" t="b">
        <v>0</v>
      </c>
      <c r="N158">
        <v>15</v>
      </c>
      <c r="O158" t="b">
        <v>0</v>
      </c>
      <c r="P158" t="s">
        <v>8265</v>
      </c>
      <c r="Q158">
        <f t="shared" si="8"/>
        <v>5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1437620400</v>
      </c>
      <c r="J159" s="10">
        <f t="shared" si="6"/>
        <v>42208.125</v>
      </c>
      <c r="K159" s="10">
        <f t="shared" si="7"/>
        <v>42396.911712962959</v>
      </c>
      <c r="L159">
        <v>1453931572</v>
      </c>
      <c r="M159" t="b">
        <v>0</v>
      </c>
      <c r="N159">
        <v>2</v>
      </c>
      <c r="O159" t="b">
        <v>0</v>
      </c>
      <c r="P159" t="s">
        <v>8265</v>
      </c>
      <c r="Q159">
        <f t="shared" si="8"/>
        <v>0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1437620400</v>
      </c>
      <c r="J160" s="10">
        <f t="shared" si="6"/>
        <v>42208.125</v>
      </c>
      <c r="K160" s="10">
        <f t="shared" si="7"/>
        <v>41904.07671296296</v>
      </c>
      <c r="L160">
        <v>1411350628</v>
      </c>
      <c r="M160" t="b">
        <v>0</v>
      </c>
      <c r="N160">
        <v>0</v>
      </c>
      <c r="O160" t="b">
        <v>0</v>
      </c>
      <c r="P160" t="s">
        <v>8265</v>
      </c>
      <c r="Q160">
        <f t="shared" si="8"/>
        <v>0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1437620400</v>
      </c>
      <c r="J161" s="10">
        <f t="shared" si="6"/>
        <v>42208.125</v>
      </c>
      <c r="K161" s="10">
        <f t="shared" si="7"/>
        <v>42514.434548611112</v>
      </c>
      <c r="L161">
        <v>1464085545</v>
      </c>
      <c r="M161" t="b">
        <v>0</v>
      </c>
      <c r="N161">
        <v>1</v>
      </c>
      <c r="O161" t="b">
        <v>0</v>
      </c>
      <c r="P161" t="s">
        <v>8265</v>
      </c>
      <c r="Q161">
        <f t="shared" si="8"/>
        <v>0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1437620400</v>
      </c>
      <c r="J162" s="10">
        <f t="shared" si="6"/>
        <v>42208.125</v>
      </c>
      <c r="K162" s="10">
        <f t="shared" si="7"/>
        <v>42171.913090277783</v>
      </c>
      <c r="L162">
        <v>1434491691</v>
      </c>
      <c r="M162" t="b">
        <v>0</v>
      </c>
      <c r="N162">
        <v>0</v>
      </c>
      <c r="O162" t="b">
        <v>0</v>
      </c>
      <c r="P162" t="s">
        <v>8266</v>
      </c>
      <c r="Q162">
        <f t="shared" si="8"/>
        <v>0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1437620400</v>
      </c>
      <c r="J163" s="10">
        <f t="shared" si="6"/>
        <v>42208.125</v>
      </c>
      <c r="K163" s="10">
        <f t="shared" si="7"/>
        <v>41792.687442129631</v>
      </c>
      <c r="L163">
        <v>1401726595</v>
      </c>
      <c r="M163" t="b">
        <v>0</v>
      </c>
      <c r="N163">
        <v>1</v>
      </c>
      <c r="O163" t="b">
        <v>0</v>
      </c>
      <c r="P163" t="s">
        <v>8266</v>
      </c>
      <c r="Q163">
        <f t="shared" si="8"/>
        <v>0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1437620400</v>
      </c>
      <c r="J164" s="10">
        <f t="shared" si="6"/>
        <v>42208.125</v>
      </c>
      <c r="K164" s="10">
        <f t="shared" si="7"/>
        <v>41835.126805555556</v>
      </c>
      <c r="L164">
        <v>1405393356</v>
      </c>
      <c r="M164" t="b">
        <v>0</v>
      </c>
      <c r="N164">
        <v>10</v>
      </c>
      <c r="O164" t="b">
        <v>0</v>
      </c>
      <c r="P164" t="s">
        <v>8266</v>
      </c>
      <c r="Q164">
        <f t="shared" si="8"/>
        <v>16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1437620400</v>
      </c>
      <c r="J165" s="10">
        <f t="shared" si="6"/>
        <v>42208.125</v>
      </c>
      <c r="K165" s="10">
        <f t="shared" si="7"/>
        <v>42243.961273148147</v>
      </c>
      <c r="L165">
        <v>1440716654</v>
      </c>
      <c r="M165" t="b">
        <v>0</v>
      </c>
      <c r="N165">
        <v>0</v>
      </c>
      <c r="O165" t="b">
        <v>0</v>
      </c>
      <c r="P165" t="s">
        <v>8266</v>
      </c>
      <c r="Q165">
        <f t="shared" si="8"/>
        <v>0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1437620400</v>
      </c>
      <c r="J166" s="10">
        <f t="shared" si="6"/>
        <v>42208.125</v>
      </c>
      <c r="K166" s="10">
        <f t="shared" si="7"/>
        <v>41841.762743055559</v>
      </c>
      <c r="L166">
        <v>1405966701</v>
      </c>
      <c r="M166" t="b">
        <v>0</v>
      </c>
      <c r="N166">
        <v>7</v>
      </c>
      <c r="O166" t="b">
        <v>0</v>
      </c>
      <c r="P166" t="s">
        <v>8266</v>
      </c>
      <c r="Q166">
        <f t="shared" si="8"/>
        <v>1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1437620400</v>
      </c>
      <c r="J167" s="10">
        <f t="shared" si="6"/>
        <v>42208.125</v>
      </c>
      <c r="K167" s="10">
        <f t="shared" si="7"/>
        <v>42351.658842592587</v>
      </c>
      <c r="L167">
        <v>1450021724</v>
      </c>
      <c r="M167" t="b">
        <v>0</v>
      </c>
      <c r="N167">
        <v>0</v>
      </c>
      <c r="O167" t="b">
        <v>0</v>
      </c>
      <c r="P167" t="s">
        <v>8266</v>
      </c>
      <c r="Q167">
        <f t="shared" si="8"/>
        <v>0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1437620400</v>
      </c>
      <c r="J168" s="10">
        <f t="shared" si="6"/>
        <v>42208.125</v>
      </c>
      <c r="K168" s="10">
        <f t="shared" si="7"/>
        <v>42721.075949074075</v>
      </c>
      <c r="L168">
        <v>1481939362</v>
      </c>
      <c r="M168" t="b">
        <v>0</v>
      </c>
      <c r="N168">
        <v>1</v>
      </c>
      <c r="O168" t="b">
        <v>0</v>
      </c>
      <c r="P168" t="s">
        <v>8266</v>
      </c>
      <c r="Q168">
        <f t="shared" si="8"/>
        <v>60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1437620400</v>
      </c>
      <c r="J169" s="10">
        <f t="shared" si="6"/>
        <v>42208.125</v>
      </c>
      <c r="K169" s="10">
        <f t="shared" si="7"/>
        <v>42160.927488425921</v>
      </c>
      <c r="L169">
        <v>1433542535</v>
      </c>
      <c r="M169" t="b">
        <v>0</v>
      </c>
      <c r="N169">
        <v>2</v>
      </c>
      <c r="O169" t="b">
        <v>0</v>
      </c>
      <c r="P169" t="s">
        <v>8266</v>
      </c>
      <c r="Q169">
        <f t="shared" si="8"/>
        <v>0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1437620400</v>
      </c>
      <c r="J170" s="10">
        <f t="shared" si="6"/>
        <v>42208.125</v>
      </c>
      <c r="K170" s="10">
        <f t="shared" si="7"/>
        <v>42052.83530092593</v>
      </c>
      <c r="L170">
        <v>1424203370</v>
      </c>
      <c r="M170" t="b">
        <v>0</v>
      </c>
      <c r="N170">
        <v>3</v>
      </c>
      <c r="O170" t="b">
        <v>0</v>
      </c>
      <c r="P170" t="s">
        <v>8266</v>
      </c>
      <c r="Q170">
        <f t="shared" si="8"/>
        <v>4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1437620400</v>
      </c>
      <c r="J171" s="10">
        <f t="shared" si="6"/>
        <v>42208.125</v>
      </c>
      <c r="K171" s="10">
        <f t="shared" si="7"/>
        <v>41900.505312499998</v>
      </c>
      <c r="L171">
        <v>1411042059</v>
      </c>
      <c r="M171" t="b">
        <v>0</v>
      </c>
      <c r="N171">
        <v>10</v>
      </c>
      <c r="O171" t="b">
        <v>0</v>
      </c>
      <c r="P171" t="s">
        <v>8266</v>
      </c>
      <c r="Q171">
        <f t="shared" si="8"/>
        <v>22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1437620400</v>
      </c>
      <c r="J172" s="10">
        <f t="shared" si="6"/>
        <v>42208.125</v>
      </c>
      <c r="K172" s="10">
        <f t="shared" si="7"/>
        <v>42216.977812500001</v>
      </c>
      <c r="L172">
        <v>1438385283</v>
      </c>
      <c r="M172" t="b">
        <v>0</v>
      </c>
      <c r="N172">
        <v>10</v>
      </c>
      <c r="O172" t="b">
        <v>0</v>
      </c>
      <c r="P172" t="s">
        <v>8266</v>
      </c>
      <c r="Q172">
        <f t="shared" si="8"/>
        <v>3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1437620400</v>
      </c>
      <c r="J173" s="10">
        <f t="shared" si="6"/>
        <v>42208.125</v>
      </c>
      <c r="K173" s="10">
        <f t="shared" si="7"/>
        <v>42534.180717592593</v>
      </c>
      <c r="L173">
        <v>1465791614</v>
      </c>
      <c r="M173" t="b">
        <v>0</v>
      </c>
      <c r="N173">
        <v>1</v>
      </c>
      <c r="O173" t="b">
        <v>0</v>
      </c>
      <c r="P173" t="s">
        <v>8266</v>
      </c>
      <c r="Q173">
        <f t="shared" si="8"/>
        <v>0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1437620400</v>
      </c>
      <c r="J174" s="10">
        <f t="shared" si="6"/>
        <v>42208.125</v>
      </c>
      <c r="K174" s="10">
        <f t="shared" si="7"/>
        <v>42047.394942129627</v>
      </c>
      <c r="L174">
        <v>1423733323</v>
      </c>
      <c r="M174" t="b">
        <v>0</v>
      </c>
      <c r="N174">
        <v>0</v>
      </c>
      <c r="O174" t="b">
        <v>0</v>
      </c>
      <c r="P174" t="s">
        <v>8266</v>
      </c>
      <c r="Q174">
        <f t="shared" si="8"/>
        <v>0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1437620400</v>
      </c>
      <c r="J175" s="10">
        <f t="shared" si="6"/>
        <v>42208.125</v>
      </c>
      <c r="K175" s="10">
        <f t="shared" si="7"/>
        <v>42033.573009259257</v>
      </c>
      <c r="L175">
        <v>1422539108</v>
      </c>
      <c r="M175" t="b">
        <v>0</v>
      </c>
      <c r="N175">
        <v>0</v>
      </c>
      <c r="O175" t="b">
        <v>0</v>
      </c>
      <c r="P175" t="s">
        <v>8266</v>
      </c>
      <c r="Q175">
        <f t="shared" si="8"/>
        <v>0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1437620400</v>
      </c>
      <c r="J176" s="10">
        <f t="shared" si="6"/>
        <v>42208.125</v>
      </c>
      <c r="K176" s="10">
        <f t="shared" si="7"/>
        <v>42072.758981481486</v>
      </c>
      <c r="L176">
        <v>1425924776</v>
      </c>
      <c r="M176" t="b">
        <v>0</v>
      </c>
      <c r="N176">
        <v>0</v>
      </c>
      <c r="O176" t="b">
        <v>0</v>
      </c>
      <c r="P176" t="s">
        <v>8266</v>
      </c>
      <c r="Q176">
        <f t="shared" si="8"/>
        <v>0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1437620400</v>
      </c>
      <c r="J177" s="10">
        <f t="shared" si="6"/>
        <v>42208.125</v>
      </c>
      <c r="K177" s="10">
        <f t="shared" si="7"/>
        <v>41855.777905092589</v>
      </c>
      <c r="L177">
        <v>1407177611</v>
      </c>
      <c r="M177" t="b">
        <v>0</v>
      </c>
      <c r="N177">
        <v>26</v>
      </c>
      <c r="O177" t="b">
        <v>0</v>
      </c>
      <c r="P177" t="s">
        <v>8266</v>
      </c>
      <c r="Q177">
        <f t="shared" si="8"/>
        <v>6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1437620400</v>
      </c>
      <c r="J178" s="10">
        <f t="shared" si="6"/>
        <v>42208.125</v>
      </c>
      <c r="K178" s="10">
        <f t="shared" si="7"/>
        <v>42191.824062500003</v>
      </c>
      <c r="L178">
        <v>1436211999</v>
      </c>
      <c r="M178" t="b">
        <v>0</v>
      </c>
      <c r="N178">
        <v>0</v>
      </c>
      <c r="O178" t="b">
        <v>0</v>
      </c>
      <c r="P178" t="s">
        <v>8266</v>
      </c>
      <c r="Q178">
        <f t="shared" si="8"/>
        <v>0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1437620400</v>
      </c>
      <c r="J179" s="10">
        <f t="shared" si="6"/>
        <v>42208.125</v>
      </c>
      <c r="K179" s="10">
        <f t="shared" si="7"/>
        <v>42070.047754629632</v>
      </c>
      <c r="L179">
        <v>1425690526</v>
      </c>
      <c r="M179" t="b">
        <v>0</v>
      </c>
      <c r="N179">
        <v>7</v>
      </c>
      <c r="O179" t="b">
        <v>0</v>
      </c>
      <c r="P179" t="s">
        <v>8266</v>
      </c>
      <c r="Q179">
        <f t="shared" si="8"/>
        <v>40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1437620400</v>
      </c>
      <c r="J180" s="10">
        <f t="shared" si="6"/>
        <v>42208.125</v>
      </c>
      <c r="K180" s="10">
        <f t="shared" si="7"/>
        <v>42304.955381944441</v>
      </c>
      <c r="L180">
        <v>1445986545</v>
      </c>
      <c r="M180" t="b">
        <v>0</v>
      </c>
      <c r="N180">
        <v>0</v>
      </c>
      <c r="O180" t="b">
        <v>0</v>
      </c>
      <c r="P180" t="s">
        <v>8266</v>
      </c>
      <c r="Q180">
        <f t="shared" si="8"/>
        <v>0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1437620400</v>
      </c>
      <c r="J181" s="10">
        <f t="shared" si="6"/>
        <v>42208.125</v>
      </c>
      <c r="K181" s="10">
        <f t="shared" si="7"/>
        <v>42403.080497685187</v>
      </c>
      <c r="L181">
        <v>1454464555</v>
      </c>
      <c r="M181" t="b">
        <v>0</v>
      </c>
      <c r="N181">
        <v>2</v>
      </c>
      <c r="O181" t="b">
        <v>0</v>
      </c>
      <c r="P181" t="s">
        <v>8266</v>
      </c>
      <c r="Q181">
        <f t="shared" si="8"/>
        <v>20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1437620400</v>
      </c>
      <c r="J182" s="10">
        <f t="shared" si="6"/>
        <v>42208.125</v>
      </c>
      <c r="K182" s="10">
        <f t="shared" si="7"/>
        <v>42067.991238425922</v>
      </c>
      <c r="L182">
        <v>1425512843</v>
      </c>
      <c r="M182" t="b">
        <v>0</v>
      </c>
      <c r="N182">
        <v>13</v>
      </c>
      <c r="O182" t="b">
        <v>0</v>
      </c>
      <c r="P182" t="s">
        <v>8266</v>
      </c>
      <c r="Q182">
        <f t="shared" si="8"/>
        <v>33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1437620400</v>
      </c>
      <c r="J183" s="10">
        <f t="shared" si="6"/>
        <v>42208.125</v>
      </c>
      <c r="K183" s="10">
        <f t="shared" si="7"/>
        <v>42147.741840277777</v>
      </c>
      <c r="L183">
        <v>1432403295</v>
      </c>
      <c r="M183" t="b">
        <v>0</v>
      </c>
      <c r="N183">
        <v>4</v>
      </c>
      <c r="O183" t="b">
        <v>0</v>
      </c>
      <c r="P183" t="s">
        <v>8266</v>
      </c>
      <c r="Q183">
        <f t="shared" si="8"/>
        <v>21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1437620400</v>
      </c>
      <c r="J184" s="10">
        <f t="shared" si="6"/>
        <v>42208.125</v>
      </c>
      <c r="K184" s="10">
        <f t="shared" si="7"/>
        <v>42712.011944444443</v>
      </c>
      <c r="L184">
        <v>1481156232</v>
      </c>
      <c r="M184" t="b">
        <v>0</v>
      </c>
      <c r="N184">
        <v>0</v>
      </c>
      <c r="O184" t="b">
        <v>0</v>
      </c>
      <c r="P184" t="s">
        <v>8266</v>
      </c>
      <c r="Q184">
        <f t="shared" si="8"/>
        <v>0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1437620400</v>
      </c>
      <c r="J185" s="10">
        <f t="shared" si="6"/>
        <v>42208.125</v>
      </c>
      <c r="K185" s="10">
        <f t="shared" si="7"/>
        <v>41939.810300925928</v>
      </c>
      <c r="L185">
        <v>1414438010</v>
      </c>
      <c r="M185" t="b">
        <v>0</v>
      </c>
      <c r="N185">
        <v>12</v>
      </c>
      <c r="O185" t="b">
        <v>0</v>
      </c>
      <c r="P185" t="s">
        <v>8266</v>
      </c>
      <c r="Q185">
        <f t="shared" si="8"/>
        <v>36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1437620400</v>
      </c>
      <c r="J186" s="10">
        <f t="shared" si="6"/>
        <v>42208.125</v>
      </c>
      <c r="K186" s="10">
        <f t="shared" si="7"/>
        <v>41825.791226851856</v>
      </c>
      <c r="L186">
        <v>1404586762</v>
      </c>
      <c r="M186" t="b">
        <v>0</v>
      </c>
      <c r="N186">
        <v>2</v>
      </c>
      <c r="O186" t="b">
        <v>0</v>
      </c>
      <c r="P186" t="s">
        <v>8266</v>
      </c>
      <c r="Q186">
        <f t="shared" si="8"/>
        <v>3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1437620400</v>
      </c>
      <c r="J187" s="10">
        <f t="shared" si="6"/>
        <v>42208.125</v>
      </c>
      <c r="K187" s="10">
        <f t="shared" si="7"/>
        <v>42570.91133101852</v>
      </c>
      <c r="L187">
        <v>1468965139</v>
      </c>
      <c r="M187" t="b">
        <v>0</v>
      </c>
      <c r="N187">
        <v>10</v>
      </c>
      <c r="O187" t="b">
        <v>0</v>
      </c>
      <c r="P187" t="s">
        <v>8266</v>
      </c>
      <c r="Q187">
        <f t="shared" si="8"/>
        <v>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1437620400</v>
      </c>
      <c r="J188" s="10">
        <f t="shared" si="6"/>
        <v>42208.125</v>
      </c>
      <c r="K188" s="10">
        <f t="shared" si="7"/>
        <v>42767.812893518523</v>
      </c>
      <c r="L188">
        <v>1485977434</v>
      </c>
      <c r="M188" t="b">
        <v>0</v>
      </c>
      <c r="N188">
        <v>0</v>
      </c>
      <c r="O188" t="b">
        <v>0</v>
      </c>
      <c r="P188" t="s">
        <v>8266</v>
      </c>
      <c r="Q188">
        <f t="shared" si="8"/>
        <v>0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1437620400</v>
      </c>
      <c r="J189" s="10">
        <f t="shared" si="6"/>
        <v>42208.125</v>
      </c>
      <c r="K189" s="10">
        <f t="shared" si="7"/>
        <v>42182.234456018516</v>
      </c>
      <c r="L189">
        <v>1435383457</v>
      </c>
      <c r="M189" t="b">
        <v>0</v>
      </c>
      <c r="N189">
        <v>5</v>
      </c>
      <c r="O189" t="b">
        <v>0</v>
      </c>
      <c r="P189" t="s">
        <v>8266</v>
      </c>
      <c r="Q189">
        <f t="shared" si="8"/>
        <v>16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1437620400</v>
      </c>
      <c r="J190" s="10">
        <f t="shared" si="6"/>
        <v>42208.125</v>
      </c>
      <c r="K190" s="10">
        <f t="shared" si="7"/>
        <v>41857.18304398148</v>
      </c>
      <c r="L190">
        <v>1407299015</v>
      </c>
      <c r="M190" t="b">
        <v>0</v>
      </c>
      <c r="N190">
        <v>0</v>
      </c>
      <c r="O190" t="b">
        <v>0</v>
      </c>
      <c r="P190" t="s">
        <v>8266</v>
      </c>
      <c r="Q190">
        <f t="shared" si="8"/>
        <v>0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1437620400</v>
      </c>
      <c r="J191" s="10">
        <f t="shared" si="6"/>
        <v>42208.125</v>
      </c>
      <c r="K191" s="10">
        <f t="shared" si="7"/>
        <v>42556.690706018519</v>
      </c>
      <c r="L191">
        <v>1467736477</v>
      </c>
      <c r="M191" t="b">
        <v>0</v>
      </c>
      <c r="N191">
        <v>5</v>
      </c>
      <c r="O191" t="b">
        <v>0</v>
      </c>
      <c r="P191" t="s">
        <v>8266</v>
      </c>
      <c r="Q191">
        <f t="shared" si="8"/>
        <v>0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1437620400</v>
      </c>
      <c r="J192" s="10">
        <f t="shared" si="6"/>
        <v>42208.125</v>
      </c>
      <c r="K192" s="10">
        <f t="shared" si="7"/>
        <v>42527.650995370372</v>
      </c>
      <c r="L192">
        <v>1465227446</v>
      </c>
      <c r="M192" t="b">
        <v>0</v>
      </c>
      <c r="N192">
        <v>1</v>
      </c>
      <c r="O192" t="b">
        <v>0</v>
      </c>
      <c r="P192" t="s">
        <v>8266</v>
      </c>
      <c r="Q192">
        <f t="shared" si="8"/>
        <v>0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1437620400</v>
      </c>
      <c r="J193" s="10">
        <f t="shared" si="6"/>
        <v>42208.125</v>
      </c>
      <c r="K193" s="10">
        <f t="shared" si="7"/>
        <v>42239.441412037035</v>
      </c>
      <c r="L193">
        <v>1440326138</v>
      </c>
      <c r="M193" t="b">
        <v>0</v>
      </c>
      <c r="N193">
        <v>3</v>
      </c>
      <c r="O193" t="b">
        <v>0</v>
      </c>
      <c r="P193" t="s">
        <v>8266</v>
      </c>
      <c r="Q193">
        <f t="shared" si="8"/>
        <v>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1437620400</v>
      </c>
      <c r="J194" s="10">
        <f t="shared" si="6"/>
        <v>42208.125</v>
      </c>
      <c r="K194" s="10">
        <f t="shared" si="7"/>
        <v>41899.792037037041</v>
      </c>
      <c r="L194">
        <v>1410980432</v>
      </c>
      <c r="M194" t="b">
        <v>0</v>
      </c>
      <c r="N194">
        <v>3</v>
      </c>
      <c r="O194" t="b">
        <v>0</v>
      </c>
      <c r="P194" t="s">
        <v>8266</v>
      </c>
      <c r="Q194">
        <f t="shared" si="8"/>
        <v>0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1437620400</v>
      </c>
      <c r="J195" s="10">
        <f t="shared" ref="J195:J258" si="9">(((I195/60)/60)/24)+DATE(1970,1,1)</f>
        <v>42208.125</v>
      </c>
      <c r="K195" s="10">
        <f t="shared" ref="K195:K258" si="10">(((L195/60)/60)/24)+DATE(1970,1,1)</f>
        <v>41911.934791666667</v>
      </c>
      <c r="L195">
        <v>1412029566</v>
      </c>
      <c r="M195" t="b">
        <v>0</v>
      </c>
      <c r="N195">
        <v>0</v>
      </c>
      <c r="O195" t="b">
        <v>0</v>
      </c>
      <c r="P195" t="s">
        <v>8266</v>
      </c>
      <c r="Q195">
        <f t="shared" ref="Q195:Q258" si="11">ROUND(E195/D195*100,0)</f>
        <v>0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1437620400</v>
      </c>
      <c r="J196" s="10">
        <f t="shared" si="9"/>
        <v>42208.125</v>
      </c>
      <c r="K196" s="10">
        <f t="shared" si="10"/>
        <v>42375.996886574074</v>
      </c>
      <c r="L196">
        <v>1452124531</v>
      </c>
      <c r="M196" t="b">
        <v>0</v>
      </c>
      <c r="N196">
        <v>3</v>
      </c>
      <c r="O196" t="b">
        <v>0</v>
      </c>
      <c r="P196" t="s">
        <v>8266</v>
      </c>
      <c r="Q196">
        <f t="shared" si="11"/>
        <v>0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1437620400</v>
      </c>
      <c r="J197" s="10">
        <f t="shared" si="9"/>
        <v>42208.125</v>
      </c>
      <c r="K197" s="10">
        <f t="shared" si="10"/>
        <v>42135.67050925926</v>
      </c>
      <c r="L197">
        <v>1431360332</v>
      </c>
      <c r="M197" t="b">
        <v>0</v>
      </c>
      <c r="N197">
        <v>0</v>
      </c>
      <c r="O197" t="b">
        <v>0</v>
      </c>
      <c r="P197" t="s">
        <v>8266</v>
      </c>
      <c r="Q197">
        <f t="shared" si="11"/>
        <v>0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1437620400</v>
      </c>
      <c r="J198" s="10">
        <f t="shared" si="9"/>
        <v>42208.125</v>
      </c>
      <c r="K198" s="10">
        <f t="shared" si="10"/>
        <v>42259.542800925927</v>
      </c>
      <c r="L198">
        <v>1442062898</v>
      </c>
      <c r="M198" t="b">
        <v>0</v>
      </c>
      <c r="N198">
        <v>19</v>
      </c>
      <c r="O198" t="b">
        <v>0</v>
      </c>
      <c r="P198" t="s">
        <v>8266</v>
      </c>
      <c r="Q198">
        <f t="shared" si="11"/>
        <v>42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1437620400</v>
      </c>
      <c r="J199" s="10">
        <f t="shared" si="9"/>
        <v>42208.125</v>
      </c>
      <c r="K199" s="10">
        <f t="shared" si="10"/>
        <v>42741.848379629635</v>
      </c>
      <c r="L199">
        <v>1483734100</v>
      </c>
      <c r="M199" t="b">
        <v>0</v>
      </c>
      <c r="N199">
        <v>8</v>
      </c>
      <c r="O199" t="b">
        <v>0</v>
      </c>
      <c r="P199" t="s">
        <v>8266</v>
      </c>
      <c r="Q199">
        <f t="shared" si="11"/>
        <v>10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1437620400</v>
      </c>
      <c r="J200" s="10">
        <f t="shared" si="9"/>
        <v>42208.125</v>
      </c>
      <c r="K200" s="10">
        <f t="shared" si="10"/>
        <v>41887.383356481485</v>
      </c>
      <c r="L200">
        <v>1409908322</v>
      </c>
      <c r="M200" t="b">
        <v>0</v>
      </c>
      <c r="N200">
        <v>6</v>
      </c>
      <c r="O200" t="b">
        <v>0</v>
      </c>
      <c r="P200" t="s">
        <v>8266</v>
      </c>
      <c r="Q200">
        <f t="shared" si="11"/>
        <v>1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1437620400</v>
      </c>
      <c r="J201" s="10">
        <f t="shared" si="9"/>
        <v>42208.125</v>
      </c>
      <c r="K201" s="10">
        <f t="shared" si="10"/>
        <v>42584.123865740738</v>
      </c>
      <c r="L201">
        <v>1470106702</v>
      </c>
      <c r="M201" t="b">
        <v>0</v>
      </c>
      <c r="N201">
        <v>0</v>
      </c>
      <c r="O201" t="b">
        <v>0</v>
      </c>
      <c r="P201" t="s">
        <v>8266</v>
      </c>
      <c r="Q201">
        <f t="shared" si="11"/>
        <v>0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1437620400</v>
      </c>
      <c r="J202" s="10">
        <f t="shared" si="9"/>
        <v>42208.125</v>
      </c>
      <c r="K202" s="10">
        <f t="shared" si="10"/>
        <v>41867.083368055559</v>
      </c>
      <c r="L202">
        <v>1408154403</v>
      </c>
      <c r="M202" t="b">
        <v>0</v>
      </c>
      <c r="N202">
        <v>18</v>
      </c>
      <c r="O202" t="b">
        <v>0</v>
      </c>
      <c r="P202" t="s">
        <v>8266</v>
      </c>
      <c r="Q202">
        <f t="shared" si="11"/>
        <v>26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1437620400</v>
      </c>
      <c r="J203" s="10">
        <f t="shared" si="9"/>
        <v>42208.125</v>
      </c>
      <c r="K203" s="10">
        <f t="shared" si="10"/>
        <v>42023.818622685183</v>
      </c>
      <c r="L203">
        <v>1421696329</v>
      </c>
      <c r="M203" t="b">
        <v>0</v>
      </c>
      <c r="N203">
        <v>7</v>
      </c>
      <c r="O203" t="b">
        <v>0</v>
      </c>
      <c r="P203" t="s">
        <v>8266</v>
      </c>
      <c r="Q203">
        <f t="shared" si="11"/>
        <v>58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1437620400</v>
      </c>
      <c r="J204" s="10">
        <f t="shared" si="9"/>
        <v>42208.125</v>
      </c>
      <c r="K204" s="10">
        <f t="shared" si="10"/>
        <v>42255.927824074075</v>
      </c>
      <c r="L204">
        <v>1441750564</v>
      </c>
      <c r="M204" t="b">
        <v>0</v>
      </c>
      <c r="N204">
        <v>0</v>
      </c>
      <c r="O204" t="b">
        <v>0</v>
      </c>
      <c r="P204" t="s">
        <v>8266</v>
      </c>
      <c r="Q204">
        <f t="shared" si="11"/>
        <v>0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1437620400</v>
      </c>
      <c r="J205" s="10">
        <f t="shared" si="9"/>
        <v>42208.125</v>
      </c>
      <c r="K205" s="10">
        <f t="shared" si="10"/>
        <v>41973.847962962958</v>
      </c>
      <c r="L205">
        <v>1417378864</v>
      </c>
      <c r="M205" t="b">
        <v>0</v>
      </c>
      <c r="N205">
        <v>8</v>
      </c>
      <c r="O205" t="b">
        <v>0</v>
      </c>
      <c r="P205" t="s">
        <v>8266</v>
      </c>
      <c r="Q205">
        <f t="shared" si="11"/>
        <v>30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1437620400</v>
      </c>
      <c r="J206" s="10">
        <f t="shared" si="9"/>
        <v>42208.125</v>
      </c>
      <c r="K206" s="10">
        <f t="shared" si="10"/>
        <v>42556.583368055552</v>
      </c>
      <c r="L206">
        <v>1467727203</v>
      </c>
      <c r="M206" t="b">
        <v>0</v>
      </c>
      <c r="N206">
        <v>1293</v>
      </c>
      <c r="O206" t="b">
        <v>0</v>
      </c>
      <c r="P206" t="s">
        <v>8266</v>
      </c>
      <c r="Q206">
        <f t="shared" si="11"/>
        <v>51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1437620400</v>
      </c>
      <c r="J207" s="10">
        <f t="shared" si="9"/>
        <v>42208.125</v>
      </c>
      <c r="K207" s="10">
        <f t="shared" si="10"/>
        <v>42248.632199074069</v>
      </c>
      <c r="L207">
        <v>1441120222</v>
      </c>
      <c r="M207" t="b">
        <v>0</v>
      </c>
      <c r="N207">
        <v>17</v>
      </c>
      <c r="O207" t="b">
        <v>0</v>
      </c>
      <c r="P207" t="s">
        <v>8266</v>
      </c>
      <c r="Q207">
        <f t="shared" si="11"/>
        <v>16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1437620400</v>
      </c>
      <c r="J208" s="10">
        <f t="shared" si="9"/>
        <v>42208.125</v>
      </c>
      <c r="K208" s="10">
        <f t="shared" si="10"/>
        <v>42567.004432870366</v>
      </c>
      <c r="L208">
        <v>1468627583</v>
      </c>
      <c r="M208" t="b">
        <v>0</v>
      </c>
      <c r="N208">
        <v>0</v>
      </c>
      <c r="O208" t="b">
        <v>0</v>
      </c>
      <c r="P208" t="s">
        <v>8266</v>
      </c>
      <c r="Q208">
        <f t="shared" si="11"/>
        <v>0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1437620400</v>
      </c>
      <c r="J209" s="10">
        <f t="shared" si="9"/>
        <v>42208.125</v>
      </c>
      <c r="K209" s="10">
        <f t="shared" si="10"/>
        <v>41978.197199074071</v>
      </c>
      <c r="L209">
        <v>1417754638</v>
      </c>
      <c r="M209" t="b">
        <v>0</v>
      </c>
      <c r="N209">
        <v>13</v>
      </c>
      <c r="O209" t="b">
        <v>0</v>
      </c>
      <c r="P209" t="s">
        <v>8266</v>
      </c>
      <c r="Q209">
        <f t="shared" si="11"/>
        <v>15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1437620400</v>
      </c>
      <c r="J210" s="10">
        <f t="shared" si="9"/>
        <v>42208.125</v>
      </c>
      <c r="K210" s="10">
        <f t="shared" si="10"/>
        <v>41959.369988425926</v>
      </c>
      <c r="L210">
        <v>1416127967</v>
      </c>
      <c r="M210" t="b">
        <v>0</v>
      </c>
      <c r="N210">
        <v>0</v>
      </c>
      <c r="O210" t="b">
        <v>0</v>
      </c>
      <c r="P210" t="s">
        <v>8266</v>
      </c>
      <c r="Q210">
        <f t="shared" si="11"/>
        <v>0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1437620400</v>
      </c>
      <c r="J211" s="10">
        <f t="shared" si="9"/>
        <v>42208.125</v>
      </c>
      <c r="K211" s="10">
        <f t="shared" si="10"/>
        <v>42165.922858796301</v>
      </c>
      <c r="L211">
        <v>1433974135</v>
      </c>
      <c r="M211" t="b">
        <v>0</v>
      </c>
      <c r="N211">
        <v>0</v>
      </c>
      <c r="O211" t="b">
        <v>0</v>
      </c>
      <c r="P211" t="s">
        <v>8266</v>
      </c>
      <c r="Q211">
        <f t="shared" si="11"/>
        <v>0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1437620400</v>
      </c>
      <c r="J212" s="10">
        <f t="shared" si="9"/>
        <v>42208.125</v>
      </c>
      <c r="K212" s="10">
        <f t="shared" si="10"/>
        <v>42249.064722222218</v>
      </c>
      <c r="L212">
        <v>1441157592</v>
      </c>
      <c r="M212" t="b">
        <v>0</v>
      </c>
      <c r="N212">
        <v>33</v>
      </c>
      <c r="O212" t="b">
        <v>0</v>
      </c>
      <c r="P212" t="s">
        <v>8266</v>
      </c>
      <c r="Q212">
        <f t="shared" si="11"/>
        <v>25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1437620400</v>
      </c>
      <c r="J213" s="10">
        <f t="shared" si="9"/>
        <v>42208.125</v>
      </c>
      <c r="K213" s="10">
        <f t="shared" si="10"/>
        <v>42236.159918981488</v>
      </c>
      <c r="L213">
        <v>1440042617</v>
      </c>
      <c r="M213" t="b">
        <v>0</v>
      </c>
      <c r="N213">
        <v>12</v>
      </c>
      <c r="O213" t="b">
        <v>0</v>
      </c>
      <c r="P213" t="s">
        <v>8266</v>
      </c>
      <c r="Q213">
        <f t="shared" si="11"/>
        <v>45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1437620400</v>
      </c>
      <c r="J214" s="10">
        <f t="shared" si="9"/>
        <v>42208.125</v>
      </c>
      <c r="K214" s="10">
        <f t="shared" si="10"/>
        <v>42416.881018518514</v>
      </c>
      <c r="L214">
        <v>1455656920</v>
      </c>
      <c r="M214" t="b">
        <v>0</v>
      </c>
      <c r="N214">
        <v>1</v>
      </c>
      <c r="O214" t="b">
        <v>0</v>
      </c>
      <c r="P214" t="s">
        <v>8266</v>
      </c>
      <c r="Q214">
        <f t="shared" si="11"/>
        <v>0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1437620400</v>
      </c>
      <c r="J215" s="10">
        <f t="shared" si="9"/>
        <v>42208.125</v>
      </c>
      <c r="K215" s="10">
        <f t="shared" si="10"/>
        <v>42202.594293981485</v>
      </c>
      <c r="L215">
        <v>1437142547</v>
      </c>
      <c r="M215" t="b">
        <v>0</v>
      </c>
      <c r="N215">
        <v>1</v>
      </c>
      <c r="O215" t="b">
        <v>0</v>
      </c>
      <c r="P215" t="s">
        <v>8266</v>
      </c>
      <c r="Q215">
        <f t="shared" si="11"/>
        <v>0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1437620400</v>
      </c>
      <c r="J216" s="10">
        <f t="shared" si="9"/>
        <v>42208.125</v>
      </c>
      <c r="K216" s="10">
        <f t="shared" si="10"/>
        <v>42009.64061342593</v>
      </c>
      <c r="L216">
        <v>1420471349</v>
      </c>
      <c r="M216" t="b">
        <v>0</v>
      </c>
      <c r="N216">
        <v>1</v>
      </c>
      <c r="O216" t="b">
        <v>0</v>
      </c>
      <c r="P216" t="s">
        <v>8266</v>
      </c>
      <c r="Q216">
        <f t="shared" si="11"/>
        <v>0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1437620400</v>
      </c>
      <c r="J217" s="10">
        <f t="shared" si="9"/>
        <v>42208.125</v>
      </c>
      <c r="K217" s="10">
        <f t="shared" si="10"/>
        <v>42375.230115740742</v>
      </c>
      <c r="L217">
        <v>1452058282</v>
      </c>
      <c r="M217" t="b">
        <v>0</v>
      </c>
      <c r="N217">
        <v>1</v>
      </c>
      <c r="O217" t="b">
        <v>0</v>
      </c>
      <c r="P217" t="s">
        <v>8266</v>
      </c>
      <c r="Q217">
        <f t="shared" si="11"/>
        <v>0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1437620400</v>
      </c>
      <c r="J218" s="10">
        <f t="shared" si="9"/>
        <v>42208.125</v>
      </c>
      <c r="K218" s="10">
        <f t="shared" si="10"/>
        <v>42066.958761574075</v>
      </c>
      <c r="L218">
        <v>1425423637</v>
      </c>
      <c r="M218" t="b">
        <v>0</v>
      </c>
      <c r="N218">
        <v>84</v>
      </c>
      <c r="O218" t="b">
        <v>0</v>
      </c>
      <c r="P218" t="s">
        <v>8266</v>
      </c>
      <c r="Q218">
        <f t="shared" si="11"/>
        <v>56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1437620400</v>
      </c>
      <c r="J219" s="10">
        <f t="shared" si="9"/>
        <v>42208.125</v>
      </c>
      <c r="K219" s="10">
        <f t="shared" si="10"/>
        <v>41970.64061342593</v>
      </c>
      <c r="L219">
        <v>1417101749</v>
      </c>
      <c r="M219" t="b">
        <v>0</v>
      </c>
      <c r="N219">
        <v>38</v>
      </c>
      <c r="O219" t="b">
        <v>0</v>
      </c>
      <c r="P219" t="s">
        <v>8266</v>
      </c>
      <c r="Q219">
        <f t="shared" si="11"/>
        <v>12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1437620400</v>
      </c>
      <c r="J220" s="10">
        <f t="shared" si="9"/>
        <v>42208.125</v>
      </c>
      <c r="K220" s="10">
        <f t="shared" si="10"/>
        <v>42079.628344907411</v>
      </c>
      <c r="L220">
        <v>1426518289</v>
      </c>
      <c r="M220" t="b">
        <v>0</v>
      </c>
      <c r="N220">
        <v>1</v>
      </c>
      <c r="O220" t="b">
        <v>0</v>
      </c>
      <c r="P220" t="s">
        <v>8266</v>
      </c>
      <c r="Q220">
        <f t="shared" si="11"/>
        <v>2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1437620400</v>
      </c>
      <c r="J221" s="10">
        <f t="shared" si="9"/>
        <v>42208.125</v>
      </c>
      <c r="K221" s="10">
        <f t="shared" si="10"/>
        <v>42429.326678240745</v>
      </c>
      <c r="L221">
        <v>1456732225</v>
      </c>
      <c r="M221" t="b">
        <v>0</v>
      </c>
      <c r="N221">
        <v>76</v>
      </c>
      <c r="O221" t="b">
        <v>0</v>
      </c>
      <c r="P221" t="s">
        <v>8266</v>
      </c>
      <c r="Q221">
        <f t="shared" si="11"/>
        <v>18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1437620400</v>
      </c>
      <c r="J222" s="10">
        <f t="shared" si="9"/>
        <v>42208.125</v>
      </c>
      <c r="K222" s="10">
        <f t="shared" si="10"/>
        <v>42195.643865740742</v>
      </c>
      <c r="L222">
        <v>1436542030</v>
      </c>
      <c r="M222" t="b">
        <v>0</v>
      </c>
      <c r="N222">
        <v>3</v>
      </c>
      <c r="O222" t="b">
        <v>0</v>
      </c>
      <c r="P222" t="s">
        <v>8266</v>
      </c>
      <c r="Q222">
        <f t="shared" si="11"/>
        <v>1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1437620400</v>
      </c>
      <c r="J223" s="10">
        <f t="shared" si="9"/>
        <v>42208.125</v>
      </c>
      <c r="K223" s="10">
        <f t="shared" si="10"/>
        <v>42031.837546296301</v>
      </c>
      <c r="L223">
        <v>1422389164</v>
      </c>
      <c r="M223" t="b">
        <v>0</v>
      </c>
      <c r="N223">
        <v>0</v>
      </c>
      <c r="O223" t="b">
        <v>0</v>
      </c>
      <c r="P223" t="s">
        <v>8266</v>
      </c>
      <c r="Q223">
        <f t="shared" si="11"/>
        <v>0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1437620400</v>
      </c>
      <c r="J224" s="10">
        <f t="shared" si="9"/>
        <v>42208.125</v>
      </c>
      <c r="K224" s="10">
        <f t="shared" si="10"/>
        <v>42031.769884259258</v>
      </c>
      <c r="L224">
        <v>1422383318</v>
      </c>
      <c r="M224" t="b">
        <v>0</v>
      </c>
      <c r="N224">
        <v>2</v>
      </c>
      <c r="O224" t="b">
        <v>0</v>
      </c>
      <c r="P224" t="s">
        <v>8266</v>
      </c>
      <c r="Q224">
        <f t="shared" si="11"/>
        <v>13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1437620400</v>
      </c>
      <c r="J225" s="10">
        <f t="shared" si="9"/>
        <v>42208.125</v>
      </c>
      <c r="K225" s="10">
        <f t="shared" si="10"/>
        <v>42482.048032407409</v>
      </c>
      <c r="L225">
        <v>1461287350</v>
      </c>
      <c r="M225" t="b">
        <v>0</v>
      </c>
      <c r="N225">
        <v>0</v>
      </c>
      <c r="O225" t="b">
        <v>0</v>
      </c>
      <c r="P225" t="s">
        <v>8266</v>
      </c>
      <c r="Q225">
        <f t="shared" si="11"/>
        <v>0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1437620400</v>
      </c>
      <c r="J226" s="10">
        <f t="shared" si="9"/>
        <v>42208.125</v>
      </c>
      <c r="K226" s="10">
        <f t="shared" si="10"/>
        <v>42135.235254629632</v>
      </c>
      <c r="L226">
        <v>1431322726</v>
      </c>
      <c r="M226" t="b">
        <v>0</v>
      </c>
      <c r="N226">
        <v>0</v>
      </c>
      <c r="O226" t="b">
        <v>0</v>
      </c>
      <c r="P226" t="s">
        <v>8266</v>
      </c>
      <c r="Q226">
        <f t="shared" si="11"/>
        <v>0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1437620400</v>
      </c>
      <c r="J227" s="10">
        <f t="shared" si="9"/>
        <v>42208.125</v>
      </c>
      <c r="K227" s="10">
        <f t="shared" si="10"/>
        <v>42438.961273148147</v>
      </c>
      <c r="L227">
        <v>1457564654</v>
      </c>
      <c r="M227" t="b">
        <v>0</v>
      </c>
      <c r="N227">
        <v>0</v>
      </c>
      <c r="O227" t="b">
        <v>0</v>
      </c>
      <c r="P227" t="s">
        <v>8266</v>
      </c>
      <c r="Q227">
        <f t="shared" si="11"/>
        <v>0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1437620400</v>
      </c>
      <c r="J228" s="10">
        <f t="shared" si="9"/>
        <v>42208.125</v>
      </c>
      <c r="K228" s="10">
        <f t="shared" si="10"/>
        <v>42106.666018518517</v>
      </c>
      <c r="L228">
        <v>1428854344</v>
      </c>
      <c r="M228" t="b">
        <v>0</v>
      </c>
      <c r="N228">
        <v>2</v>
      </c>
      <c r="O228" t="b">
        <v>0</v>
      </c>
      <c r="P228" t="s">
        <v>8266</v>
      </c>
      <c r="Q228">
        <f t="shared" si="11"/>
        <v>1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1437620400</v>
      </c>
      <c r="J229" s="10">
        <f t="shared" si="9"/>
        <v>42208.125</v>
      </c>
      <c r="K229" s="10">
        <f t="shared" si="10"/>
        <v>42164.893993055557</v>
      </c>
      <c r="L229">
        <v>1433885241</v>
      </c>
      <c r="M229" t="b">
        <v>0</v>
      </c>
      <c r="N229">
        <v>0</v>
      </c>
      <c r="O229" t="b">
        <v>0</v>
      </c>
      <c r="P229" t="s">
        <v>8266</v>
      </c>
      <c r="Q229">
        <f t="shared" si="11"/>
        <v>0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1437620400</v>
      </c>
      <c r="J230" s="10">
        <f t="shared" si="9"/>
        <v>42208.125</v>
      </c>
      <c r="K230" s="10">
        <f t="shared" si="10"/>
        <v>42096.686400462961</v>
      </c>
      <c r="L230">
        <v>1427992105</v>
      </c>
      <c r="M230" t="b">
        <v>0</v>
      </c>
      <c r="N230">
        <v>0</v>
      </c>
      <c r="O230" t="b">
        <v>0</v>
      </c>
      <c r="P230" t="s">
        <v>8266</v>
      </c>
      <c r="Q230">
        <f t="shared" si="11"/>
        <v>0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1437620400</v>
      </c>
      <c r="J231" s="10">
        <f t="shared" si="9"/>
        <v>42208.125</v>
      </c>
      <c r="K231" s="10">
        <f t="shared" si="10"/>
        <v>42383.933993055558</v>
      </c>
      <c r="L231">
        <v>1452810297</v>
      </c>
      <c r="M231" t="b">
        <v>0</v>
      </c>
      <c r="N231">
        <v>0</v>
      </c>
      <c r="O231" t="b">
        <v>0</v>
      </c>
      <c r="P231" t="s">
        <v>8266</v>
      </c>
      <c r="Q231">
        <f t="shared" si="11"/>
        <v>0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1437620400</v>
      </c>
      <c r="J232" s="10">
        <f t="shared" si="9"/>
        <v>42208.125</v>
      </c>
      <c r="K232" s="10">
        <f t="shared" si="10"/>
        <v>42129.777210648142</v>
      </c>
      <c r="L232">
        <v>1430851151</v>
      </c>
      <c r="M232" t="b">
        <v>0</v>
      </c>
      <c r="N232">
        <v>2</v>
      </c>
      <c r="O232" t="b">
        <v>0</v>
      </c>
      <c r="P232" t="s">
        <v>8266</v>
      </c>
      <c r="Q232">
        <f t="shared" si="11"/>
        <v>0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1437620400</v>
      </c>
      <c r="J233" s="10">
        <f t="shared" si="9"/>
        <v>42208.125</v>
      </c>
      <c r="K233" s="10">
        <f t="shared" si="10"/>
        <v>42341.958923611113</v>
      </c>
      <c r="L233">
        <v>1449183651</v>
      </c>
      <c r="M233" t="b">
        <v>0</v>
      </c>
      <c r="N233">
        <v>0</v>
      </c>
      <c r="O233" t="b">
        <v>0</v>
      </c>
      <c r="P233" t="s">
        <v>8266</v>
      </c>
      <c r="Q233">
        <f t="shared" si="11"/>
        <v>0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1437620400</v>
      </c>
      <c r="J234" s="10">
        <f t="shared" si="9"/>
        <v>42208.125</v>
      </c>
      <c r="K234" s="10">
        <f t="shared" si="10"/>
        <v>42032.82576388889</v>
      </c>
      <c r="L234">
        <v>1422474546</v>
      </c>
      <c r="M234" t="b">
        <v>0</v>
      </c>
      <c r="N234">
        <v>7</v>
      </c>
      <c r="O234" t="b">
        <v>0</v>
      </c>
      <c r="P234" t="s">
        <v>8266</v>
      </c>
      <c r="Q234">
        <f t="shared" si="11"/>
        <v>3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1437620400</v>
      </c>
      <c r="J235" s="10">
        <f t="shared" si="9"/>
        <v>42208.125</v>
      </c>
      <c r="K235" s="10">
        <f t="shared" si="10"/>
        <v>42612.911712962959</v>
      </c>
      <c r="L235">
        <v>1472593972</v>
      </c>
      <c r="M235" t="b">
        <v>0</v>
      </c>
      <c r="N235">
        <v>0</v>
      </c>
      <c r="O235" t="b">
        <v>0</v>
      </c>
      <c r="P235" t="s">
        <v>8266</v>
      </c>
      <c r="Q235">
        <f t="shared" si="11"/>
        <v>0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1437620400</v>
      </c>
      <c r="J236" s="10">
        <f t="shared" si="9"/>
        <v>42208.125</v>
      </c>
      <c r="K236" s="10">
        <f t="shared" si="10"/>
        <v>42136.035405092596</v>
      </c>
      <c r="L236">
        <v>1431391859</v>
      </c>
      <c r="M236" t="b">
        <v>0</v>
      </c>
      <c r="N236">
        <v>5</v>
      </c>
      <c r="O236" t="b">
        <v>0</v>
      </c>
      <c r="P236" t="s">
        <v>8266</v>
      </c>
      <c r="Q236">
        <f t="shared" si="11"/>
        <v>40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1437620400</v>
      </c>
      <c r="J237" s="10">
        <f t="shared" si="9"/>
        <v>42208.125</v>
      </c>
      <c r="K237" s="10">
        <f t="shared" si="10"/>
        <v>42164.908530092594</v>
      </c>
      <c r="L237">
        <v>1433886497</v>
      </c>
      <c r="M237" t="b">
        <v>0</v>
      </c>
      <c r="N237">
        <v>0</v>
      </c>
      <c r="O237" t="b">
        <v>0</v>
      </c>
      <c r="P237" t="s">
        <v>8266</v>
      </c>
      <c r="Q237">
        <f t="shared" si="11"/>
        <v>0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1437620400</v>
      </c>
      <c r="J238" s="10">
        <f t="shared" si="9"/>
        <v>42208.125</v>
      </c>
      <c r="K238" s="10">
        <f t="shared" si="10"/>
        <v>42321.08447916666</v>
      </c>
      <c r="L238">
        <v>1447380099</v>
      </c>
      <c r="M238" t="b">
        <v>0</v>
      </c>
      <c r="N238">
        <v>0</v>
      </c>
      <c r="O238" t="b">
        <v>0</v>
      </c>
      <c r="P238" t="s">
        <v>8266</v>
      </c>
      <c r="Q238">
        <f t="shared" si="11"/>
        <v>0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1437620400</v>
      </c>
      <c r="J239" s="10">
        <f t="shared" si="9"/>
        <v>42208.125</v>
      </c>
      <c r="K239" s="10">
        <f t="shared" si="10"/>
        <v>42377.577187499999</v>
      </c>
      <c r="L239">
        <v>1452261069</v>
      </c>
      <c r="M239" t="b">
        <v>0</v>
      </c>
      <c r="N239">
        <v>1</v>
      </c>
      <c r="O239" t="b">
        <v>0</v>
      </c>
      <c r="P239" t="s">
        <v>8266</v>
      </c>
      <c r="Q239">
        <f t="shared" si="11"/>
        <v>0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1437620400</v>
      </c>
      <c r="J240" s="10">
        <f t="shared" si="9"/>
        <v>42208.125</v>
      </c>
      <c r="K240" s="10">
        <f t="shared" si="10"/>
        <v>42713.962499999994</v>
      </c>
      <c r="L240">
        <v>1481324760</v>
      </c>
      <c r="M240" t="b">
        <v>0</v>
      </c>
      <c r="N240">
        <v>0</v>
      </c>
      <c r="O240" t="b">
        <v>0</v>
      </c>
      <c r="P240" t="s">
        <v>8266</v>
      </c>
      <c r="Q240">
        <f t="shared" si="11"/>
        <v>0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1437620400</v>
      </c>
      <c r="J241" s="10">
        <f t="shared" si="9"/>
        <v>42208.125</v>
      </c>
      <c r="K241" s="10">
        <f t="shared" si="10"/>
        <v>42297.110300925924</v>
      </c>
      <c r="L241">
        <v>1445308730</v>
      </c>
      <c r="M241" t="b">
        <v>0</v>
      </c>
      <c r="N241">
        <v>5</v>
      </c>
      <c r="O241" t="b">
        <v>0</v>
      </c>
      <c r="P241" t="s">
        <v>8266</v>
      </c>
      <c r="Q241">
        <f t="shared" si="11"/>
        <v>25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1437620400</v>
      </c>
      <c r="J242" s="10">
        <f t="shared" si="9"/>
        <v>42208.125</v>
      </c>
      <c r="K242" s="10">
        <f t="shared" si="10"/>
        <v>41354.708460648151</v>
      </c>
      <c r="L242">
        <v>1363885211</v>
      </c>
      <c r="M242" t="b">
        <v>1</v>
      </c>
      <c r="N242">
        <v>137</v>
      </c>
      <c r="O242" t="b">
        <v>1</v>
      </c>
      <c r="P242" t="s">
        <v>8267</v>
      </c>
      <c r="Q242">
        <f t="shared" si="11"/>
        <v>108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1437620400</v>
      </c>
      <c r="J243" s="10">
        <f t="shared" si="9"/>
        <v>42208.125</v>
      </c>
      <c r="K243" s="10">
        <f t="shared" si="10"/>
        <v>41949.697962962964</v>
      </c>
      <c r="L243">
        <v>1415292304</v>
      </c>
      <c r="M243" t="b">
        <v>1</v>
      </c>
      <c r="N243">
        <v>376</v>
      </c>
      <c r="O243" t="b">
        <v>1</v>
      </c>
      <c r="P243" t="s">
        <v>8267</v>
      </c>
      <c r="Q243">
        <f t="shared" si="11"/>
        <v>113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1437620400</v>
      </c>
      <c r="J244" s="10">
        <f t="shared" si="9"/>
        <v>42208.125</v>
      </c>
      <c r="K244" s="10">
        <f t="shared" si="10"/>
        <v>40862.492939814816</v>
      </c>
      <c r="L244">
        <v>1321357790</v>
      </c>
      <c r="M244" t="b">
        <v>1</v>
      </c>
      <c r="N244">
        <v>202</v>
      </c>
      <c r="O244" t="b">
        <v>1</v>
      </c>
      <c r="P244" t="s">
        <v>8267</v>
      </c>
      <c r="Q244">
        <f t="shared" si="11"/>
        <v>113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1437620400</v>
      </c>
      <c r="J245" s="10">
        <f t="shared" si="9"/>
        <v>42208.125</v>
      </c>
      <c r="K245" s="10">
        <f t="shared" si="10"/>
        <v>41662.047500000001</v>
      </c>
      <c r="L245">
        <v>1390439304</v>
      </c>
      <c r="M245" t="b">
        <v>1</v>
      </c>
      <c r="N245">
        <v>328</v>
      </c>
      <c r="O245" t="b">
        <v>1</v>
      </c>
      <c r="P245" t="s">
        <v>8267</v>
      </c>
      <c r="Q245">
        <f t="shared" si="11"/>
        <v>103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1437620400</v>
      </c>
      <c r="J246" s="10">
        <f t="shared" si="9"/>
        <v>42208.125</v>
      </c>
      <c r="K246" s="10">
        <f t="shared" si="10"/>
        <v>40213.323599537034</v>
      </c>
      <c r="L246">
        <v>1265269559</v>
      </c>
      <c r="M246" t="b">
        <v>1</v>
      </c>
      <c r="N246">
        <v>84</v>
      </c>
      <c r="O246" t="b">
        <v>1</v>
      </c>
      <c r="P246" t="s">
        <v>8267</v>
      </c>
      <c r="Q246">
        <f t="shared" si="11"/>
        <v>114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1437620400</v>
      </c>
      <c r="J247" s="10">
        <f t="shared" si="9"/>
        <v>42208.125</v>
      </c>
      <c r="K247" s="10">
        <f t="shared" si="10"/>
        <v>41107.053067129629</v>
      </c>
      <c r="L247">
        <v>1342487785</v>
      </c>
      <c r="M247" t="b">
        <v>1</v>
      </c>
      <c r="N247">
        <v>96</v>
      </c>
      <c r="O247" t="b">
        <v>1</v>
      </c>
      <c r="P247" t="s">
        <v>8267</v>
      </c>
      <c r="Q247">
        <f t="shared" si="11"/>
        <v>104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1437620400</v>
      </c>
      <c r="J248" s="10">
        <f t="shared" si="9"/>
        <v>42208.125</v>
      </c>
      <c r="K248" s="10">
        <f t="shared" si="10"/>
        <v>40480.363483796296</v>
      </c>
      <c r="L248">
        <v>1288341805</v>
      </c>
      <c r="M248" t="b">
        <v>1</v>
      </c>
      <c r="N248">
        <v>223</v>
      </c>
      <c r="O248" t="b">
        <v>1</v>
      </c>
      <c r="P248" t="s">
        <v>8267</v>
      </c>
      <c r="Q248">
        <f t="shared" si="11"/>
        <v>305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1437620400</v>
      </c>
      <c r="J249" s="10">
        <f t="shared" si="9"/>
        <v>42208.125</v>
      </c>
      <c r="K249" s="10">
        <f t="shared" si="10"/>
        <v>40430.604328703703</v>
      </c>
      <c r="L249">
        <v>1284042614</v>
      </c>
      <c r="M249" t="b">
        <v>1</v>
      </c>
      <c r="N249">
        <v>62</v>
      </c>
      <c r="O249" t="b">
        <v>1</v>
      </c>
      <c r="P249" t="s">
        <v>8267</v>
      </c>
      <c r="Q249">
        <f t="shared" si="11"/>
        <v>134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1437620400</v>
      </c>
      <c r="J250" s="10">
        <f t="shared" si="9"/>
        <v>42208.125</v>
      </c>
      <c r="K250" s="10">
        <f t="shared" si="10"/>
        <v>40870.774409722224</v>
      </c>
      <c r="L250">
        <v>1322073309</v>
      </c>
      <c r="M250" t="b">
        <v>1</v>
      </c>
      <c r="N250">
        <v>146</v>
      </c>
      <c r="O250" t="b">
        <v>1</v>
      </c>
      <c r="P250" t="s">
        <v>8267</v>
      </c>
      <c r="Q250">
        <f t="shared" si="11"/>
        <v>101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1437620400</v>
      </c>
      <c r="J251" s="10">
        <f t="shared" si="9"/>
        <v>42208.125</v>
      </c>
      <c r="K251" s="10">
        <f t="shared" si="10"/>
        <v>40332.923842592594</v>
      </c>
      <c r="L251">
        <v>1275603020</v>
      </c>
      <c r="M251" t="b">
        <v>1</v>
      </c>
      <c r="N251">
        <v>235</v>
      </c>
      <c r="O251" t="b">
        <v>1</v>
      </c>
      <c r="P251" t="s">
        <v>8267</v>
      </c>
      <c r="Q251">
        <f t="shared" si="11"/>
        <v>113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1437620400</v>
      </c>
      <c r="J252" s="10">
        <f t="shared" si="9"/>
        <v>42208.125</v>
      </c>
      <c r="K252" s="10">
        <f t="shared" si="10"/>
        <v>41401.565868055557</v>
      </c>
      <c r="L252">
        <v>1367933691</v>
      </c>
      <c r="M252" t="b">
        <v>1</v>
      </c>
      <c r="N252">
        <v>437</v>
      </c>
      <c r="O252" t="b">
        <v>1</v>
      </c>
      <c r="P252" t="s">
        <v>8267</v>
      </c>
      <c r="Q252">
        <f t="shared" si="11"/>
        <v>106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1437620400</v>
      </c>
      <c r="J253" s="10">
        <f t="shared" si="9"/>
        <v>42208.125</v>
      </c>
      <c r="K253" s="10">
        <f t="shared" si="10"/>
        <v>41013.787569444445</v>
      </c>
      <c r="L253">
        <v>1334429646</v>
      </c>
      <c r="M253" t="b">
        <v>1</v>
      </c>
      <c r="N253">
        <v>77</v>
      </c>
      <c r="O253" t="b">
        <v>1</v>
      </c>
      <c r="P253" t="s">
        <v>8267</v>
      </c>
      <c r="Q253">
        <f t="shared" si="11"/>
        <v>126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1437620400</v>
      </c>
      <c r="J254" s="10">
        <f t="shared" si="9"/>
        <v>42208.125</v>
      </c>
      <c r="K254" s="10">
        <f t="shared" si="10"/>
        <v>40266.662708333337</v>
      </c>
      <c r="L254">
        <v>1269878058</v>
      </c>
      <c r="M254" t="b">
        <v>1</v>
      </c>
      <c r="N254">
        <v>108</v>
      </c>
      <c r="O254" t="b">
        <v>1</v>
      </c>
      <c r="P254" t="s">
        <v>8267</v>
      </c>
      <c r="Q254">
        <f t="shared" si="11"/>
        <v>185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1437620400</v>
      </c>
      <c r="J255" s="10">
        <f t="shared" si="9"/>
        <v>42208.125</v>
      </c>
      <c r="K255" s="10">
        <f t="shared" si="10"/>
        <v>40924.650868055556</v>
      </c>
      <c r="L255">
        <v>1326728235</v>
      </c>
      <c r="M255" t="b">
        <v>1</v>
      </c>
      <c r="N255">
        <v>7</v>
      </c>
      <c r="O255" t="b">
        <v>1</v>
      </c>
      <c r="P255" t="s">
        <v>8267</v>
      </c>
      <c r="Q255">
        <f t="shared" si="11"/>
        <v>101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1437620400</v>
      </c>
      <c r="J256" s="10">
        <f t="shared" si="9"/>
        <v>42208.125</v>
      </c>
      <c r="K256" s="10">
        <f t="shared" si="10"/>
        <v>42263.952662037031</v>
      </c>
      <c r="L256">
        <v>1442443910</v>
      </c>
      <c r="M256" t="b">
        <v>1</v>
      </c>
      <c r="N256">
        <v>314</v>
      </c>
      <c r="O256" t="b">
        <v>1</v>
      </c>
      <c r="P256" t="s">
        <v>8267</v>
      </c>
      <c r="Q256">
        <f t="shared" si="11"/>
        <v>117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1437620400</v>
      </c>
      <c r="J257" s="10">
        <f t="shared" si="9"/>
        <v>42208.125</v>
      </c>
      <c r="K257" s="10">
        <f t="shared" si="10"/>
        <v>40588.526412037041</v>
      </c>
      <c r="L257">
        <v>1297687082</v>
      </c>
      <c r="M257" t="b">
        <v>1</v>
      </c>
      <c r="N257">
        <v>188</v>
      </c>
      <c r="O257" t="b">
        <v>1</v>
      </c>
      <c r="P257" t="s">
        <v>8267</v>
      </c>
      <c r="Q257">
        <f t="shared" si="11"/>
        <v>107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1437620400</v>
      </c>
      <c r="J258" s="10">
        <f t="shared" si="9"/>
        <v>42208.125</v>
      </c>
      <c r="K258" s="10">
        <f t="shared" si="10"/>
        <v>41319.769293981481</v>
      </c>
      <c r="L258">
        <v>1360866467</v>
      </c>
      <c r="M258" t="b">
        <v>1</v>
      </c>
      <c r="N258">
        <v>275</v>
      </c>
      <c r="O258" t="b">
        <v>1</v>
      </c>
      <c r="P258" t="s">
        <v>8267</v>
      </c>
      <c r="Q258">
        <f t="shared" si="11"/>
        <v>139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1437620400</v>
      </c>
      <c r="J259" s="10">
        <f t="shared" ref="J259:J322" si="12">(((I259/60)/60)/24)+DATE(1970,1,1)</f>
        <v>42208.125</v>
      </c>
      <c r="K259" s="10">
        <f t="shared" ref="K259:K322" si="13">(((L259/60)/60)/24)+DATE(1970,1,1)</f>
        <v>42479.626875000002</v>
      </c>
      <c r="L259">
        <v>1461078162</v>
      </c>
      <c r="M259" t="b">
        <v>1</v>
      </c>
      <c r="N259">
        <v>560</v>
      </c>
      <c r="O259" t="b">
        <v>1</v>
      </c>
      <c r="P259" t="s">
        <v>8267</v>
      </c>
      <c r="Q259">
        <f t="shared" ref="Q259:Q322" si="14">ROUND(E259/D259*100,0)</f>
        <v>107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1437620400</v>
      </c>
      <c r="J260" s="10">
        <f t="shared" si="12"/>
        <v>42208.125</v>
      </c>
      <c r="K260" s="10">
        <f t="shared" si="13"/>
        <v>40682.051689814813</v>
      </c>
      <c r="L260">
        <v>1305767666</v>
      </c>
      <c r="M260" t="b">
        <v>1</v>
      </c>
      <c r="N260">
        <v>688</v>
      </c>
      <c r="O260" t="b">
        <v>1</v>
      </c>
      <c r="P260" t="s">
        <v>8267</v>
      </c>
      <c r="Q260">
        <f t="shared" si="14"/>
        <v>191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1437620400</v>
      </c>
      <c r="J261" s="10">
        <f t="shared" si="12"/>
        <v>42208.125</v>
      </c>
      <c r="K261" s="10">
        <f t="shared" si="13"/>
        <v>42072.738067129627</v>
      </c>
      <c r="L261">
        <v>1425922969</v>
      </c>
      <c r="M261" t="b">
        <v>1</v>
      </c>
      <c r="N261">
        <v>942</v>
      </c>
      <c r="O261" t="b">
        <v>1</v>
      </c>
      <c r="P261" t="s">
        <v>8267</v>
      </c>
      <c r="Q261">
        <f t="shared" si="14"/>
        <v>132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1437620400</v>
      </c>
      <c r="J262" s="10">
        <f t="shared" si="12"/>
        <v>42208.125</v>
      </c>
      <c r="K262" s="10">
        <f t="shared" si="13"/>
        <v>40330.755543981482</v>
      </c>
      <c r="L262">
        <v>1275415679</v>
      </c>
      <c r="M262" t="b">
        <v>1</v>
      </c>
      <c r="N262">
        <v>88</v>
      </c>
      <c r="O262" t="b">
        <v>1</v>
      </c>
      <c r="P262" t="s">
        <v>8267</v>
      </c>
      <c r="Q262">
        <f t="shared" si="14"/>
        <v>106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1437620400</v>
      </c>
      <c r="J263" s="10">
        <f t="shared" si="12"/>
        <v>42208.125</v>
      </c>
      <c r="K263" s="10">
        <f t="shared" si="13"/>
        <v>41017.885462962964</v>
      </c>
      <c r="L263">
        <v>1334783704</v>
      </c>
      <c r="M263" t="b">
        <v>1</v>
      </c>
      <c r="N263">
        <v>220</v>
      </c>
      <c r="O263" t="b">
        <v>1</v>
      </c>
      <c r="P263" t="s">
        <v>8267</v>
      </c>
      <c r="Q263">
        <f t="shared" si="14"/>
        <v>107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1437620400</v>
      </c>
      <c r="J264" s="10">
        <f t="shared" si="12"/>
        <v>42208.125</v>
      </c>
      <c r="K264" s="10">
        <f t="shared" si="13"/>
        <v>40555.24800925926</v>
      </c>
      <c r="L264">
        <v>1294811828</v>
      </c>
      <c r="M264" t="b">
        <v>1</v>
      </c>
      <c r="N264">
        <v>145</v>
      </c>
      <c r="O264" t="b">
        <v>1</v>
      </c>
      <c r="P264" t="s">
        <v>8267</v>
      </c>
      <c r="Q264">
        <f t="shared" si="14"/>
        <v>240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1437620400</v>
      </c>
      <c r="J265" s="10">
        <f t="shared" si="12"/>
        <v>42208.125</v>
      </c>
      <c r="K265" s="10">
        <f t="shared" si="13"/>
        <v>41149.954791666663</v>
      </c>
      <c r="L265">
        <v>1346194494</v>
      </c>
      <c r="M265" t="b">
        <v>1</v>
      </c>
      <c r="N265">
        <v>963</v>
      </c>
      <c r="O265" t="b">
        <v>1</v>
      </c>
      <c r="P265" t="s">
        <v>8267</v>
      </c>
      <c r="Q265">
        <f t="shared" si="14"/>
        <v>118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1437620400</v>
      </c>
      <c r="J266" s="10">
        <f t="shared" si="12"/>
        <v>42208.125</v>
      </c>
      <c r="K266" s="10">
        <f t="shared" si="13"/>
        <v>41010.620312500003</v>
      </c>
      <c r="L266">
        <v>1334155995</v>
      </c>
      <c r="M266" t="b">
        <v>1</v>
      </c>
      <c r="N266">
        <v>91</v>
      </c>
      <c r="O266" t="b">
        <v>1</v>
      </c>
      <c r="P266" t="s">
        <v>8267</v>
      </c>
      <c r="Q266">
        <f t="shared" si="14"/>
        <v>118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1437620400</v>
      </c>
      <c r="J267" s="10">
        <f t="shared" si="12"/>
        <v>42208.125</v>
      </c>
      <c r="K267" s="10">
        <f t="shared" si="13"/>
        <v>40267.245717592588</v>
      </c>
      <c r="L267">
        <v>1269928430</v>
      </c>
      <c r="M267" t="b">
        <v>1</v>
      </c>
      <c r="N267">
        <v>58</v>
      </c>
      <c r="O267" t="b">
        <v>1</v>
      </c>
      <c r="P267" t="s">
        <v>8267</v>
      </c>
      <c r="Q267">
        <f t="shared" si="14"/>
        <v>111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1437620400</v>
      </c>
      <c r="J268" s="10">
        <f t="shared" si="12"/>
        <v>42208.125</v>
      </c>
      <c r="K268" s="10">
        <f t="shared" si="13"/>
        <v>40205.174849537041</v>
      </c>
      <c r="L268">
        <v>1264565507</v>
      </c>
      <c r="M268" t="b">
        <v>1</v>
      </c>
      <c r="N268">
        <v>36</v>
      </c>
      <c r="O268" t="b">
        <v>1</v>
      </c>
      <c r="P268" t="s">
        <v>8267</v>
      </c>
      <c r="Q268">
        <f t="shared" si="14"/>
        <v>146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1437620400</v>
      </c>
      <c r="J269" s="10">
        <f t="shared" si="12"/>
        <v>42208.125</v>
      </c>
      <c r="K269" s="10">
        <f t="shared" si="13"/>
        <v>41785.452534722222</v>
      </c>
      <c r="L269">
        <v>1401101499</v>
      </c>
      <c r="M269" t="b">
        <v>1</v>
      </c>
      <c r="N269">
        <v>165</v>
      </c>
      <c r="O269" t="b">
        <v>1</v>
      </c>
      <c r="P269" t="s">
        <v>8267</v>
      </c>
      <c r="Q269">
        <f t="shared" si="14"/>
        <v>132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1437620400</v>
      </c>
      <c r="J270" s="10">
        <f t="shared" si="12"/>
        <v>42208.125</v>
      </c>
      <c r="K270" s="10">
        <f t="shared" si="13"/>
        <v>40809.15252314815</v>
      </c>
      <c r="L270">
        <v>1316749178</v>
      </c>
      <c r="M270" t="b">
        <v>1</v>
      </c>
      <c r="N270">
        <v>111</v>
      </c>
      <c r="O270" t="b">
        <v>1</v>
      </c>
      <c r="P270" t="s">
        <v>8267</v>
      </c>
      <c r="Q270">
        <f t="shared" si="14"/>
        <v>111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1437620400</v>
      </c>
      <c r="J271" s="10">
        <f t="shared" si="12"/>
        <v>42208.125</v>
      </c>
      <c r="K271" s="10">
        <f t="shared" si="13"/>
        <v>42758.197013888886</v>
      </c>
      <c r="L271">
        <v>1485146622</v>
      </c>
      <c r="M271" t="b">
        <v>1</v>
      </c>
      <c r="N271">
        <v>1596</v>
      </c>
      <c r="O271" t="b">
        <v>1</v>
      </c>
      <c r="P271" t="s">
        <v>8267</v>
      </c>
      <c r="Q271">
        <f t="shared" si="14"/>
        <v>147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1437620400</v>
      </c>
      <c r="J272" s="10">
        <f t="shared" si="12"/>
        <v>42208.125</v>
      </c>
      <c r="K272" s="10">
        <f t="shared" si="13"/>
        <v>40637.866550925923</v>
      </c>
      <c r="L272">
        <v>1301950070</v>
      </c>
      <c r="M272" t="b">
        <v>1</v>
      </c>
      <c r="N272">
        <v>61</v>
      </c>
      <c r="O272" t="b">
        <v>1</v>
      </c>
      <c r="P272" t="s">
        <v>8267</v>
      </c>
      <c r="Q272">
        <f t="shared" si="14"/>
        <v>153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1437620400</v>
      </c>
      <c r="J273" s="10">
        <f t="shared" si="12"/>
        <v>42208.125</v>
      </c>
      <c r="K273" s="10">
        <f t="shared" si="13"/>
        <v>41612.10024305556</v>
      </c>
      <c r="L273">
        <v>1386123861</v>
      </c>
      <c r="M273" t="b">
        <v>1</v>
      </c>
      <c r="N273">
        <v>287</v>
      </c>
      <c r="O273" t="b">
        <v>1</v>
      </c>
      <c r="P273" t="s">
        <v>8267</v>
      </c>
      <c r="Q273">
        <f t="shared" si="14"/>
        <v>105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1437620400</v>
      </c>
      <c r="J274" s="10">
        <f t="shared" si="12"/>
        <v>42208.125</v>
      </c>
      <c r="K274" s="10">
        <f t="shared" si="13"/>
        <v>40235.900358796294</v>
      </c>
      <c r="L274">
        <v>1267220191</v>
      </c>
      <c r="M274" t="b">
        <v>1</v>
      </c>
      <c r="N274">
        <v>65</v>
      </c>
      <c r="O274" t="b">
        <v>1</v>
      </c>
      <c r="P274" t="s">
        <v>8267</v>
      </c>
      <c r="Q274">
        <f t="shared" si="14"/>
        <v>177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1437620400</v>
      </c>
      <c r="J275" s="10">
        <f t="shared" si="12"/>
        <v>42208.125</v>
      </c>
      <c r="K275" s="10">
        <f t="shared" si="13"/>
        <v>40697.498449074075</v>
      </c>
      <c r="L275">
        <v>1307102266</v>
      </c>
      <c r="M275" t="b">
        <v>1</v>
      </c>
      <c r="N275">
        <v>118</v>
      </c>
      <c r="O275" t="b">
        <v>1</v>
      </c>
      <c r="P275" t="s">
        <v>8267</v>
      </c>
      <c r="Q275">
        <f t="shared" si="14"/>
        <v>108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1437620400</v>
      </c>
      <c r="J276" s="10">
        <f t="shared" si="12"/>
        <v>42208.125</v>
      </c>
      <c r="K276" s="10">
        <f t="shared" si="13"/>
        <v>40969.912372685183</v>
      </c>
      <c r="L276">
        <v>1330638829</v>
      </c>
      <c r="M276" t="b">
        <v>1</v>
      </c>
      <c r="N276">
        <v>113</v>
      </c>
      <c r="O276" t="b">
        <v>1</v>
      </c>
      <c r="P276" t="s">
        <v>8267</v>
      </c>
      <c r="Q276">
        <f t="shared" si="14"/>
        <v>156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1437620400</v>
      </c>
      <c r="J277" s="10">
        <f t="shared" si="12"/>
        <v>42208.125</v>
      </c>
      <c r="K277" s="10">
        <f t="shared" si="13"/>
        <v>41193.032013888893</v>
      </c>
      <c r="L277">
        <v>1349916366</v>
      </c>
      <c r="M277" t="b">
        <v>1</v>
      </c>
      <c r="N277">
        <v>332</v>
      </c>
      <c r="O277" t="b">
        <v>1</v>
      </c>
      <c r="P277" t="s">
        <v>8267</v>
      </c>
      <c r="Q277">
        <f t="shared" si="14"/>
        <v>108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1437620400</v>
      </c>
      <c r="J278" s="10">
        <f t="shared" si="12"/>
        <v>42208.125</v>
      </c>
      <c r="K278" s="10">
        <f t="shared" si="13"/>
        <v>40967.081874999996</v>
      </c>
      <c r="L278">
        <v>1330394274</v>
      </c>
      <c r="M278" t="b">
        <v>1</v>
      </c>
      <c r="N278">
        <v>62</v>
      </c>
      <c r="O278" t="b">
        <v>1</v>
      </c>
      <c r="P278" t="s">
        <v>8267</v>
      </c>
      <c r="Q278">
        <f t="shared" si="14"/>
        <v>148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1437620400</v>
      </c>
      <c r="J279" s="10">
        <f t="shared" si="12"/>
        <v>42208.125</v>
      </c>
      <c r="K279" s="10">
        <f t="shared" si="13"/>
        <v>42117.891423611116</v>
      </c>
      <c r="L279">
        <v>1429824219</v>
      </c>
      <c r="M279" t="b">
        <v>1</v>
      </c>
      <c r="N279">
        <v>951</v>
      </c>
      <c r="O279" t="b">
        <v>1</v>
      </c>
      <c r="P279" t="s">
        <v>8267</v>
      </c>
      <c r="Q279">
        <f t="shared" si="14"/>
        <v>110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1437620400</v>
      </c>
      <c r="J280" s="10">
        <f t="shared" si="12"/>
        <v>42208.125</v>
      </c>
      <c r="K280" s="10">
        <f t="shared" si="13"/>
        <v>41164.040960648148</v>
      </c>
      <c r="L280">
        <v>1347411539</v>
      </c>
      <c r="M280" t="b">
        <v>1</v>
      </c>
      <c r="N280">
        <v>415</v>
      </c>
      <c r="O280" t="b">
        <v>1</v>
      </c>
      <c r="P280" t="s">
        <v>8267</v>
      </c>
      <c r="Q280">
        <f t="shared" si="14"/>
        <v>150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1437620400</v>
      </c>
      <c r="J281" s="10">
        <f t="shared" si="12"/>
        <v>42208.125</v>
      </c>
      <c r="K281" s="10">
        <f t="shared" si="13"/>
        <v>42759.244166666671</v>
      </c>
      <c r="L281">
        <v>1485237096</v>
      </c>
      <c r="M281" t="b">
        <v>1</v>
      </c>
      <c r="N281">
        <v>305</v>
      </c>
      <c r="O281" t="b">
        <v>1</v>
      </c>
      <c r="P281" t="s">
        <v>8267</v>
      </c>
      <c r="Q281">
        <f t="shared" si="14"/>
        <v>157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1437620400</v>
      </c>
      <c r="J282" s="10">
        <f t="shared" si="12"/>
        <v>42208.125</v>
      </c>
      <c r="K282" s="10">
        <f t="shared" si="13"/>
        <v>41744.590682870366</v>
      </c>
      <c r="L282">
        <v>1397571035</v>
      </c>
      <c r="M282" t="b">
        <v>1</v>
      </c>
      <c r="N282">
        <v>2139</v>
      </c>
      <c r="O282" t="b">
        <v>1</v>
      </c>
      <c r="P282" t="s">
        <v>8267</v>
      </c>
      <c r="Q282">
        <f t="shared" si="14"/>
        <v>156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1437620400</v>
      </c>
      <c r="J283" s="10">
        <f t="shared" si="12"/>
        <v>42208.125</v>
      </c>
      <c r="K283" s="10">
        <f t="shared" si="13"/>
        <v>39950.163344907407</v>
      </c>
      <c r="L283">
        <v>1242532513</v>
      </c>
      <c r="M283" t="b">
        <v>1</v>
      </c>
      <c r="N283">
        <v>79</v>
      </c>
      <c r="O283" t="b">
        <v>1</v>
      </c>
      <c r="P283" t="s">
        <v>8267</v>
      </c>
      <c r="Q283">
        <f t="shared" si="14"/>
        <v>121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1437620400</v>
      </c>
      <c r="J284" s="10">
        <f t="shared" si="12"/>
        <v>42208.125</v>
      </c>
      <c r="K284" s="10">
        <f t="shared" si="13"/>
        <v>40194.920046296298</v>
      </c>
      <c r="L284">
        <v>1263679492</v>
      </c>
      <c r="M284" t="b">
        <v>1</v>
      </c>
      <c r="N284">
        <v>179</v>
      </c>
      <c r="O284" t="b">
        <v>1</v>
      </c>
      <c r="P284" t="s">
        <v>8267</v>
      </c>
      <c r="Q284">
        <f t="shared" si="14"/>
        <v>101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1437620400</v>
      </c>
      <c r="J285" s="10">
        <f t="shared" si="12"/>
        <v>42208.125</v>
      </c>
      <c r="K285" s="10">
        <f t="shared" si="13"/>
        <v>40675.71</v>
      </c>
      <c r="L285">
        <v>1305219744</v>
      </c>
      <c r="M285" t="b">
        <v>1</v>
      </c>
      <c r="N285">
        <v>202</v>
      </c>
      <c r="O285" t="b">
        <v>1</v>
      </c>
      <c r="P285" t="s">
        <v>8267</v>
      </c>
      <c r="Q285">
        <f t="shared" si="14"/>
        <v>114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1437620400</v>
      </c>
      <c r="J286" s="10">
        <f t="shared" si="12"/>
        <v>42208.125</v>
      </c>
      <c r="K286" s="10">
        <f t="shared" si="13"/>
        <v>40904.738194444442</v>
      </c>
      <c r="L286">
        <v>1325007780</v>
      </c>
      <c r="M286" t="b">
        <v>1</v>
      </c>
      <c r="N286">
        <v>760</v>
      </c>
      <c r="O286" t="b">
        <v>1</v>
      </c>
      <c r="P286" t="s">
        <v>8267</v>
      </c>
      <c r="Q286">
        <f t="shared" si="14"/>
        <v>105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1437620400</v>
      </c>
      <c r="J287" s="10">
        <f t="shared" si="12"/>
        <v>42208.125</v>
      </c>
      <c r="K287" s="10">
        <f t="shared" si="13"/>
        <v>41506.756111111114</v>
      </c>
      <c r="L287">
        <v>1377022128</v>
      </c>
      <c r="M287" t="b">
        <v>1</v>
      </c>
      <c r="N287">
        <v>563</v>
      </c>
      <c r="O287" t="b">
        <v>1</v>
      </c>
      <c r="P287" t="s">
        <v>8267</v>
      </c>
      <c r="Q287">
        <f t="shared" si="14"/>
        <v>229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1437620400</v>
      </c>
      <c r="J288" s="10">
        <f t="shared" si="12"/>
        <v>42208.125</v>
      </c>
      <c r="K288" s="10">
        <f t="shared" si="13"/>
        <v>41313.816249999996</v>
      </c>
      <c r="L288">
        <v>1360352124</v>
      </c>
      <c r="M288" t="b">
        <v>1</v>
      </c>
      <c r="N288">
        <v>135</v>
      </c>
      <c r="O288" t="b">
        <v>1</v>
      </c>
      <c r="P288" t="s">
        <v>8267</v>
      </c>
      <c r="Q288">
        <f t="shared" si="14"/>
        <v>109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1437620400</v>
      </c>
      <c r="J289" s="10">
        <f t="shared" si="12"/>
        <v>42208.125</v>
      </c>
      <c r="K289" s="10">
        <f t="shared" si="13"/>
        <v>41184.277986111112</v>
      </c>
      <c r="L289">
        <v>1349160018</v>
      </c>
      <c r="M289" t="b">
        <v>1</v>
      </c>
      <c r="N289">
        <v>290</v>
      </c>
      <c r="O289" t="b">
        <v>1</v>
      </c>
      <c r="P289" t="s">
        <v>8267</v>
      </c>
      <c r="Q289">
        <f t="shared" si="14"/>
        <v>176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1437620400</v>
      </c>
      <c r="J290" s="10">
        <f t="shared" si="12"/>
        <v>42208.125</v>
      </c>
      <c r="K290" s="10">
        <f t="shared" si="13"/>
        <v>41051.168900462959</v>
      </c>
      <c r="L290">
        <v>1337659393</v>
      </c>
      <c r="M290" t="b">
        <v>1</v>
      </c>
      <c r="N290">
        <v>447</v>
      </c>
      <c r="O290" t="b">
        <v>1</v>
      </c>
      <c r="P290" t="s">
        <v>8267</v>
      </c>
      <c r="Q290">
        <f t="shared" si="14"/>
        <v>103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1437620400</v>
      </c>
      <c r="J291" s="10">
        <f t="shared" si="12"/>
        <v>42208.125</v>
      </c>
      <c r="K291" s="10">
        <f t="shared" si="13"/>
        <v>41550.456412037034</v>
      </c>
      <c r="L291">
        <v>1380797834</v>
      </c>
      <c r="M291" t="b">
        <v>1</v>
      </c>
      <c r="N291">
        <v>232</v>
      </c>
      <c r="O291" t="b">
        <v>1</v>
      </c>
      <c r="P291" t="s">
        <v>8267</v>
      </c>
      <c r="Q291">
        <f t="shared" si="14"/>
        <v>105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1437620400</v>
      </c>
      <c r="J292" s="10">
        <f t="shared" si="12"/>
        <v>42208.125</v>
      </c>
      <c r="K292" s="10">
        <f t="shared" si="13"/>
        <v>40526.36917824074</v>
      </c>
      <c r="L292">
        <v>1292316697</v>
      </c>
      <c r="M292" t="b">
        <v>1</v>
      </c>
      <c r="N292">
        <v>168</v>
      </c>
      <c r="O292" t="b">
        <v>1</v>
      </c>
      <c r="P292" t="s">
        <v>8267</v>
      </c>
      <c r="Q292">
        <f t="shared" si="14"/>
        <v>107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1437620400</v>
      </c>
      <c r="J293" s="10">
        <f t="shared" si="12"/>
        <v>42208.125</v>
      </c>
      <c r="K293" s="10">
        <f t="shared" si="13"/>
        <v>41376.769050925926</v>
      </c>
      <c r="L293">
        <v>1365791246</v>
      </c>
      <c r="M293" t="b">
        <v>1</v>
      </c>
      <c r="N293">
        <v>128</v>
      </c>
      <c r="O293" t="b">
        <v>1</v>
      </c>
      <c r="P293" t="s">
        <v>8267</v>
      </c>
      <c r="Q293">
        <f t="shared" si="14"/>
        <v>120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1437620400</v>
      </c>
      <c r="J294" s="10">
        <f t="shared" si="12"/>
        <v>42208.125</v>
      </c>
      <c r="K294" s="10">
        <f t="shared" si="13"/>
        <v>40812.803229166668</v>
      </c>
      <c r="L294">
        <v>1317064599</v>
      </c>
      <c r="M294" t="b">
        <v>1</v>
      </c>
      <c r="N294">
        <v>493</v>
      </c>
      <c r="O294" t="b">
        <v>1</v>
      </c>
      <c r="P294" t="s">
        <v>8267</v>
      </c>
      <c r="Q294">
        <f t="shared" si="14"/>
        <v>102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1437620400</v>
      </c>
      <c r="J295" s="10">
        <f t="shared" si="12"/>
        <v>42208.125</v>
      </c>
      <c r="K295" s="10">
        <f t="shared" si="13"/>
        <v>41719.667986111112</v>
      </c>
      <c r="L295">
        <v>1395417714</v>
      </c>
      <c r="M295" t="b">
        <v>1</v>
      </c>
      <c r="N295">
        <v>131</v>
      </c>
      <c r="O295" t="b">
        <v>1</v>
      </c>
      <c r="P295" t="s">
        <v>8267</v>
      </c>
      <c r="Q295">
        <f t="shared" si="14"/>
        <v>101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1437620400</v>
      </c>
      <c r="J296" s="10">
        <f t="shared" si="12"/>
        <v>42208.125</v>
      </c>
      <c r="K296" s="10">
        <f t="shared" si="13"/>
        <v>40343.084421296298</v>
      </c>
      <c r="L296">
        <v>1276480894</v>
      </c>
      <c r="M296" t="b">
        <v>1</v>
      </c>
      <c r="N296">
        <v>50</v>
      </c>
      <c r="O296" t="b">
        <v>1</v>
      </c>
      <c r="P296" t="s">
        <v>8267</v>
      </c>
      <c r="Q296">
        <f t="shared" si="14"/>
        <v>100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1437620400</v>
      </c>
      <c r="J297" s="10">
        <f t="shared" si="12"/>
        <v>42208.125</v>
      </c>
      <c r="K297" s="10">
        <f t="shared" si="13"/>
        <v>41519.004733796297</v>
      </c>
      <c r="L297">
        <v>1378080409</v>
      </c>
      <c r="M297" t="b">
        <v>1</v>
      </c>
      <c r="N297">
        <v>665</v>
      </c>
      <c r="O297" t="b">
        <v>1</v>
      </c>
      <c r="P297" t="s">
        <v>8267</v>
      </c>
      <c r="Q297">
        <f t="shared" si="14"/>
        <v>133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1437620400</v>
      </c>
      <c r="J298" s="10">
        <f t="shared" si="12"/>
        <v>42208.125</v>
      </c>
      <c r="K298" s="10">
        <f t="shared" si="13"/>
        <v>41134.475497685184</v>
      </c>
      <c r="L298">
        <v>1344857083</v>
      </c>
      <c r="M298" t="b">
        <v>1</v>
      </c>
      <c r="N298">
        <v>129</v>
      </c>
      <c r="O298" t="b">
        <v>1</v>
      </c>
      <c r="P298" t="s">
        <v>8267</v>
      </c>
      <c r="Q298">
        <f t="shared" si="14"/>
        <v>119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1437620400</v>
      </c>
      <c r="J299" s="10">
        <f t="shared" si="12"/>
        <v>42208.125</v>
      </c>
      <c r="K299" s="10">
        <f t="shared" si="13"/>
        <v>42089.72802083334</v>
      </c>
      <c r="L299">
        <v>1427390901</v>
      </c>
      <c r="M299" t="b">
        <v>1</v>
      </c>
      <c r="N299">
        <v>142</v>
      </c>
      <c r="O299" t="b">
        <v>1</v>
      </c>
      <c r="P299" t="s">
        <v>8267</v>
      </c>
      <c r="Q299">
        <f t="shared" si="14"/>
        <v>101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1437620400</v>
      </c>
      <c r="J300" s="10">
        <f t="shared" si="12"/>
        <v>42208.125</v>
      </c>
      <c r="K300" s="10">
        <f t="shared" si="13"/>
        <v>41709.463518518518</v>
      </c>
      <c r="L300">
        <v>1394536048</v>
      </c>
      <c r="M300" t="b">
        <v>1</v>
      </c>
      <c r="N300">
        <v>2436</v>
      </c>
      <c r="O300" t="b">
        <v>1</v>
      </c>
      <c r="P300" t="s">
        <v>8267</v>
      </c>
      <c r="Q300">
        <f t="shared" si="14"/>
        <v>109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1437620400</v>
      </c>
      <c r="J301" s="10">
        <f t="shared" si="12"/>
        <v>42208.125</v>
      </c>
      <c r="K301" s="10">
        <f t="shared" si="13"/>
        <v>40469.225231481483</v>
      </c>
      <c r="L301">
        <v>1287379460</v>
      </c>
      <c r="M301" t="b">
        <v>1</v>
      </c>
      <c r="N301">
        <v>244</v>
      </c>
      <c r="O301" t="b">
        <v>1</v>
      </c>
      <c r="P301" t="s">
        <v>8267</v>
      </c>
      <c r="Q301">
        <f t="shared" si="14"/>
        <v>179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1437620400</v>
      </c>
      <c r="J302" s="10">
        <f t="shared" si="12"/>
        <v>42208.125</v>
      </c>
      <c r="K302" s="10">
        <f t="shared" si="13"/>
        <v>40626.959930555553</v>
      </c>
      <c r="L302">
        <v>1301007738</v>
      </c>
      <c r="M302" t="b">
        <v>1</v>
      </c>
      <c r="N302">
        <v>298</v>
      </c>
      <c r="O302" t="b">
        <v>1</v>
      </c>
      <c r="P302" t="s">
        <v>8267</v>
      </c>
      <c r="Q302">
        <f t="shared" si="14"/>
        <v>102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1437620400</v>
      </c>
      <c r="J303" s="10">
        <f t="shared" si="12"/>
        <v>42208.125</v>
      </c>
      <c r="K303" s="10">
        <f t="shared" si="13"/>
        <v>41312.737673611111</v>
      </c>
      <c r="L303">
        <v>1360258935</v>
      </c>
      <c r="M303" t="b">
        <v>1</v>
      </c>
      <c r="N303">
        <v>251</v>
      </c>
      <c r="O303" t="b">
        <v>1</v>
      </c>
      <c r="P303" t="s">
        <v>8267</v>
      </c>
      <c r="Q303">
        <f t="shared" si="14"/>
        <v>119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1437620400</v>
      </c>
      <c r="J304" s="10">
        <f t="shared" si="12"/>
        <v>42208.125</v>
      </c>
      <c r="K304" s="10">
        <f t="shared" si="13"/>
        <v>40933.856921296298</v>
      </c>
      <c r="L304">
        <v>1327523638</v>
      </c>
      <c r="M304" t="b">
        <v>1</v>
      </c>
      <c r="N304">
        <v>108</v>
      </c>
      <c r="O304" t="b">
        <v>1</v>
      </c>
      <c r="P304" t="s">
        <v>8267</v>
      </c>
      <c r="Q304">
        <f t="shared" si="14"/>
        <v>100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1437620400</v>
      </c>
      <c r="J305" s="10">
        <f t="shared" si="12"/>
        <v>42208.125</v>
      </c>
      <c r="K305" s="10">
        <f t="shared" si="13"/>
        <v>41032.071134259262</v>
      </c>
      <c r="L305">
        <v>1336009346</v>
      </c>
      <c r="M305" t="b">
        <v>1</v>
      </c>
      <c r="N305">
        <v>82</v>
      </c>
      <c r="O305" t="b">
        <v>1</v>
      </c>
      <c r="P305" t="s">
        <v>8267</v>
      </c>
      <c r="Q305">
        <f t="shared" si="14"/>
        <v>137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1437620400</v>
      </c>
      <c r="J306" s="10">
        <f t="shared" si="12"/>
        <v>42208.125</v>
      </c>
      <c r="K306" s="10">
        <f t="shared" si="13"/>
        <v>41114.094872685186</v>
      </c>
      <c r="L306">
        <v>1343096197</v>
      </c>
      <c r="M306" t="b">
        <v>1</v>
      </c>
      <c r="N306">
        <v>74</v>
      </c>
      <c r="O306" t="b">
        <v>1</v>
      </c>
      <c r="P306" t="s">
        <v>8267</v>
      </c>
      <c r="Q306">
        <f t="shared" si="14"/>
        <v>232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1437620400</v>
      </c>
      <c r="J307" s="10">
        <f t="shared" si="12"/>
        <v>42208.125</v>
      </c>
      <c r="K307" s="10">
        <f t="shared" si="13"/>
        <v>40948.630196759259</v>
      </c>
      <c r="L307">
        <v>1328800049</v>
      </c>
      <c r="M307" t="b">
        <v>1</v>
      </c>
      <c r="N307">
        <v>189</v>
      </c>
      <c r="O307" t="b">
        <v>1</v>
      </c>
      <c r="P307" t="s">
        <v>8267</v>
      </c>
      <c r="Q307">
        <f t="shared" si="14"/>
        <v>130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1437620400</v>
      </c>
      <c r="J308" s="10">
        <f t="shared" si="12"/>
        <v>42208.125</v>
      </c>
      <c r="K308" s="10">
        <f t="shared" si="13"/>
        <v>41333.837187500001</v>
      </c>
      <c r="L308">
        <v>1362081933</v>
      </c>
      <c r="M308" t="b">
        <v>1</v>
      </c>
      <c r="N308">
        <v>80</v>
      </c>
      <c r="O308" t="b">
        <v>1</v>
      </c>
      <c r="P308" t="s">
        <v>8267</v>
      </c>
      <c r="Q308">
        <f t="shared" si="14"/>
        <v>293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1437620400</v>
      </c>
      <c r="J309" s="10">
        <f t="shared" si="12"/>
        <v>42208.125</v>
      </c>
      <c r="K309" s="10">
        <f t="shared" si="13"/>
        <v>41282.944456018515</v>
      </c>
      <c r="L309">
        <v>1357684801</v>
      </c>
      <c r="M309" t="b">
        <v>1</v>
      </c>
      <c r="N309">
        <v>576</v>
      </c>
      <c r="O309" t="b">
        <v>1</v>
      </c>
      <c r="P309" t="s">
        <v>8267</v>
      </c>
      <c r="Q309">
        <f t="shared" si="14"/>
        <v>111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1437620400</v>
      </c>
      <c r="J310" s="10">
        <f t="shared" si="12"/>
        <v>42208.125</v>
      </c>
      <c r="K310" s="10">
        <f t="shared" si="13"/>
        <v>40567.694560185184</v>
      </c>
      <c r="L310">
        <v>1295887210</v>
      </c>
      <c r="M310" t="b">
        <v>1</v>
      </c>
      <c r="N310">
        <v>202</v>
      </c>
      <c r="O310" t="b">
        <v>1</v>
      </c>
      <c r="P310" t="s">
        <v>8267</v>
      </c>
      <c r="Q310">
        <f t="shared" si="14"/>
        <v>106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1437620400</v>
      </c>
      <c r="J311" s="10">
        <f t="shared" si="12"/>
        <v>42208.125</v>
      </c>
      <c r="K311" s="10">
        <f t="shared" si="13"/>
        <v>41134.751550925925</v>
      </c>
      <c r="L311">
        <v>1344880934</v>
      </c>
      <c r="M311" t="b">
        <v>1</v>
      </c>
      <c r="N311">
        <v>238</v>
      </c>
      <c r="O311" t="b">
        <v>1</v>
      </c>
      <c r="P311" t="s">
        <v>8267</v>
      </c>
      <c r="Q311">
        <f t="shared" si="14"/>
        <v>119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1437620400</v>
      </c>
      <c r="J312" s="10">
        <f t="shared" si="12"/>
        <v>42208.125</v>
      </c>
      <c r="K312" s="10">
        <f t="shared" si="13"/>
        <v>40821.183136574073</v>
      </c>
      <c r="L312">
        <v>1317788623</v>
      </c>
      <c r="M312" t="b">
        <v>1</v>
      </c>
      <c r="N312">
        <v>36</v>
      </c>
      <c r="O312" t="b">
        <v>1</v>
      </c>
      <c r="P312" t="s">
        <v>8267</v>
      </c>
      <c r="Q312">
        <f t="shared" si="14"/>
        <v>104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1437620400</v>
      </c>
      <c r="J313" s="10">
        <f t="shared" si="12"/>
        <v>42208.125</v>
      </c>
      <c r="K313" s="10">
        <f t="shared" si="13"/>
        <v>40868.219814814816</v>
      </c>
      <c r="L313">
        <v>1321852592</v>
      </c>
      <c r="M313" t="b">
        <v>1</v>
      </c>
      <c r="N313">
        <v>150</v>
      </c>
      <c r="O313" t="b">
        <v>1</v>
      </c>
      <c r="P313" t="s">
        <v>8267</v>
      </c>
      <c r="Q313">
        <f t="shared" si="14"/>
        <v>104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1437620400</v>
      </c>
      <c r="J314" s="10">
        <f t="shared" si="12"/>
        <v>42208.125</v>
      </c>
      <c r="K314" s="10">
        <f t="shared" si="13"/>
        <v>41348.877685185187</v>
      </c>
      <c r="L314">
        <v>1363381432</v>
      </c>
      <c r="M314" t="b">
        <v>1</v>
      </c>
      <c r="N314">
        <v>146</v>
      </c>
      <c r="O314" t="b">
        <v>1</v>
      </c>
      <c r="P314" t="s">
        <v>8267</v>
      </c>
      <c r="Q314">
        <f t="shared" si="14"/>
        <v>112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1437620400</v>
      </c>
      <c r="J315" s="10">
        <f t="shared" si="12"/>
        <v>42208.125</v>
      </c>
      <c r="K315" s="10">
        <f t="shared" si="13"/>
        <v>40357.227939814817</v>
      </c>
      <c r="L315">
        <v>1277702894</v>
      </c>
      <c r="M315" t="b">
        <v>1</v>
      </c>
      <c r="N315">
        <v>222</v>
      </c>
      <c r="O315" t="b">
        <v>1</v>
      </c>
      <c r="P315" t="s">
        <v>8267</v>
      </c>
      <c r="Q315">
        <f t="shared" si="14"/>
        <v>105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1437620400</v>
      </c>
      <c r="J316" s="10">
        <f t="shared" si="12"/>
        <v>42208.125</v>
      </c>
      <c r="K316" s="10">
        <f t="shared" si="13"/>
        <v>41304.833194444444</v>
      </c>
      <c r="L316">
        <v>1359575988</v>
      </c>
      <c r="M316" t="b">
        <v>1</v>
      </c>
      <c r="N316">
        <v>120</v>
      </c>
      <c r="O316" t="b">
        <v>1</v>
      </c>
      <c r="P316" t="s">
        <v>8267</v>
      </c>
      <c r="Q316">
        <f t="shared" si="14"/>
        <v>385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1437620400</v>
      </c>
      <c r="J317" s="10">
        <f t="shared" si="12"/>
        <v>42208.125</v>
      </c>
      <c r="K317" s="10">
        <f t="shared" si="13"/>
        <v>41113.77238425926</v>
      </c>
      <c r="L317">
        <v>1343068334</v>
      </c>
      <c r="M317" t="b">
        <v>1</v>
      </c>
      <c r="N317">
        <v>126</v>
      </c>
      <c r="O317" t="b">
        <v>1</v>
      </c>
      <c r="P317" t="s">
        <v>8267</v>
      </c>
      <c r="Q317">
        <f t="shared" si="14"/>
        <v>101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1437620400</v>
      </c>
      <c r="J318" s="10">
        <f t="shared" si="12"/>
        <v>42208.125</v>
      </c>
      <c r="K318" s="10">
        <f t="shared" si="13"/>
        <v>41950.923576388886</v>
      </c>
      <c r="L318">
        <v>1415398197</v>
      </c>
      <c r="M318" t="b">
        <v>1</v>
      </c>
      <c r="N318">
        <v>158</v>
      </c>
      <c r="O318" t="b">
        <v>1</v>
      </c>
      <c r="P318" t="s">
        <v>8267</v>
      </c>
      <c r="Q318">
        <f t="shared" si="14"/>
        <v>114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1437620400</v>
      </c>
      <c r="J319" s="10">
        <f t="shared" si="12"/>
        <v>42208.125</v>
      </c>
      <c r="K319" s="10">
        <f t="shared" si="13"/>
        <v>41589.676886574074</v>
      </c>
      <c r="L319">
        <v>1384186483</v>
      </c>
      <c r="M319" t="b">
        <v>1</v>
      </c>
      <c r="N319">
        <v>316</v>
      </c>
      <c r="O319" t="b">
        <v>1</v>
      </c>
      <c r="P319" t="s">
        <v>8267</v>
      </c>
      <c r="Q319">
        <f t="shared" si="14"/>
        <v>101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1437620400</v>
      </c>
      <c r="J320" s="10">
        <f t="shared" si="12"/>
        <v>42208.125</v>
      </c>
      <c r="K320" s="10">
        <f t="shared" si="13"/>
        <v>41330.038784722223</v>
      </c>
      <c r="L320">
        <v>1361753751</v>
      </c>
      <c r="M320" t="b">
        <v>1</v>
      </c>
      <c r="N320">
        <v>284</v>
      </c>
      <c r="O320" t="b">
        <v>1</v>
      </c>
      <c r="P320" t="s">
        <v>8267</v>
      </c>
      <c r="Q320">
        <f t="shared" si="14"/>
        <v>283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1437620400</v>
      </c>
      <c r="J321" s="10">
        <f t="shared" si="12"/>
        <v>42208.125</v>
      </c>
      <c r="K321" s="10">
        <f t="shared" si="13"/>
        <v>40123.83829861111</v>
      </c>
      <c r="L321">
        <v>1257538029</v>
      </c>
      <c r="M321" t="b">
        <v>1</v>
      </c>
      <c r="N321">
        <v>51</v>
      </c>
      <c r="O321" t="b">
        <v>1</v>
      </c>
      <c r="P321" t="s">
        <v>8267</v>
      </c>
      <c r="Q321">
        <f t="shared" si="14"/>
        <v>113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1437620400</v>
      </c>
      <c r="J322" s="10">
        <f t="shared" si="12"/>
        <v>42208.125</v>
      </c>
      <c r="K322" s="10">
        <f t="shared" si="13"/>
        <v>42331.551307870366</v>
      </c>
      <c r="L322">
        <v>1448284433</v>
      </c>
      <c r="M322" t="b">
        <v>1</v>
      </c>
      <c r="N322">
        <v>158</v>
      </c>
      <c r="O322" t="b">
        <v>1</v>
      </c>
      <c r="P322" t="s">
        <v>8267</v>
      </c>
      <c r="Q322">
        <f t="shared" si="14"/>
        <v>107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1437620400</v>
      </c>
      <c r="J323" s="10">
        <f t="shared" ref="J323:J386" si="15">(((I323/60)/60)/24)+DATE(1970,1,1)</f>
        <v>42208.125</v>
      </c>
      <c r="K323" s="10">
        <f t="shared" ref="K323:K386" si="16">(((L323/60)/60)/24)+DATE(1970,1,1)</f>
        <v>42647.446597222224</v>
      </c>
      <c r="L323">
        <v>1475577786</v>
      </c>
      <c r="M323" t="b">
        <v>1</v>
      </c>
      <c r="N323">
        <v>337</v>
      </c>
      <c r="O323" t="b">
        <v>1</v>
      </c>
      <c r="P323" t="s">
        <v>8267</v>
      </c>
      <c r="Q323">
        <f t="shared" ref="Q323:Q386" si="17">ROUND(E323/D323*100,0)</f>
        <v>103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1437620400</v>
      </c>
      <c r="J324" s="10">
        <f t="shared" si="15"/>
        <v>42208.125</v>
      </c>
      <c r="K324" s="10">
        <f t="shared" si="16"/>
        <v>42473.57</v>
      </c>
      <c r="L324">
        <v>1460554848</v>
      </c>
      <c r="M324" t="b">
        <v>1</v>
      </c>
      <c r="N324">
        <v>186</v>
      </c>
      <c r="O324" t="b">
        <v>1</v>
      </c>
      <c r="P324" t="s">
        <v>8267</v>
      </c>
      <c r="Q324">
        <f t="shared" si="17"/>
        <v>108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1437620400</v>
      </c>
      <c r="J325" s="10">
        <f t="shared" si="15"/>
        <v>42208.125</v>
      </c>
      <c r="K325" s="10">
        <f t="shared" si="16"/>
        <v>42697.32136574074</v>
      </c>
      <c r="L325">
        <v>1479886966</v>
      </c>
      <c r="M325" t="b">
        <v>1</v>
      </c>
      <c r="N325">
        <v>58</v>
      </c>
      <c r="O325" t="b">
        <v>1</v>
      </c>
      <c r="P325" t="s">
        <v>8267</v>
      </c>
      <c r="Q325">
        <f t="shared" si="17"/>
        <v>123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1437620400</v>
      </c>
      <c r="J326" s="10">
        <f t="shared" si="15"/>
        <v>42208.125</v>
      </c>
      <c r="K326" s="10">
        <f t="shared" si="16"/>
        <v>42184.626250000001</v>
      </c>
      <c r="L326">
        <v>1435590108</v>
      </c>
      <c r="M326" t="b">
        <v>1</v>
      </c>
      <c r="N326">
        <v>82</v>
      </c>
      <c r="O326" t="b">
        <v>1</v>
      </c>
      <c r="P326" t="s">
        <v>8267</v>
      </c>
      <c r="Q326">
        <f t="shared" si="17"/>
        <v>102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1437620400</v>
      </c>
      <c r="J327" s="10">
        <f t="shared" si="15"/>
        <v>42208.125</v>
      </c>
      <c r="K327" s="10">
        <f t="shared" si="16"/>
        <v>42689.187881944439</v>
      </c>
      <c r="L327">
        <v>1479184233</v>
      </c>
      <c r="M327" t="b">
        <v>1</v>
      </c>
      <c r="N327">
        <v>736</v>
      </c>
      <c r="O327" t="b">
        <v>1</v>
      </c>
      <c r="P327" t="s">
        <v>8267</v>
      </c>
      <c r="Q327">
        <f t="shared" si="17"/>
        <v>104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1437620400</v>
      </c>
      <c r="J328" s="10">
        <f t="shared" si="15"/>
        <v>42208.125</v>
      </c>
      <c r="K328" s="10">
        <f t="shared" si="16"/>
        <v>42775.314884259264</v>
      </c>
      <c r="L328">
        <v>1486625606</v>
      </c>
      <c r="M328" t="b">
        <v>1</v>
      </c>
      <c r="N328">
        <v>1151</v>
      </c>
      <c r="O328" t="b">
        <v>1</v>
      </c>
      <c r="P328" t="s">
        <v>8267</v>
      </c>
      <c r="Q328">
        <f t="shared" si="17"/>
        <v>113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1437620400</v>
      </c>
      <c r="J329" s="10">
        <f t="shared" si="15"/>
        <v>42208.125</v>
      </c>
      <c r="K329" s="10">
        <f t="shared" si="16"/>
        <v>42058.235289351855</v>
      </c>
      <c r="L329">
        <v>1424669929</v>
      </c>
      <c r="M329" t="b">
        <v>1</v>
      </c>
      <c r="N329">
        <v>34</v>
      </c>
      <c r="O329" t="b">
        <v>1</v>
      </c>
      <c r="P329" t="s">
        <v>8267</v>
      </c>
      <c r="Q329">
        <f t="shared" si="17"/>
        <v>136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1437620400</v>
      </c>
      <c r="J330" s="10">
        <f t="shared" si="15"/>
        <v>42208.125</v>
      </c>
      <c r="K330" s="10">
        <f t="shared" si="16"/>
        <v>42278.946620370371</v>
      </c>
      <c r="L330">
        <v>1443739388</v>
      </c>
      <c r="M330" t="b">
        <v>1</v>
      </c>
      <c r="N330">
        <v>498</v>
      </c>
      <c r="O330" t="b">
        <v>1</v>
      </c>
      <c r="P330" t="s">
        <v>8267</v>
      </c>
      <c r="Q330">
        <f t="shared" si="17"/>
        <v>104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1437620400</v>
      </c>
      <c r="J331" s="10">
        <f t="shared" si="15"/>
        <v>42208.125</v>
      </c>
      <c r="K331" s="10">
        <f t="shared" si="16"/>
        <v>42291.46674768519</v>
      </c>
      <c r="L331">
        <v>1444821127</v>
      </c>
      <c r="M331" t="b">
        <v>1</v>
      </c>
      <c r="N331">
        <v>167</v>
      </c>
      <c r="O331" t="b">
        <v>1</v>
      </c>
      <c r="P331" t="s">
        <v>8267</v>
      </c>
      <c r="Q331">
        <f t="shared" si="17"/>
        <v>106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1437620400</v>
      </c>
      <c r="J332" s="10">
        <f t="shared" si="15"/>
        <v>42208.125</v>
      </c>
      <c r="K332" s="10">
        <f t="shared" si="16"/>
        <v>41379.515775462962</v>
      </c>
      <c r="L332">
        <v>1366028563</v>
      </c>
      <c r="M332" t="b">
        <v>1</v>
      </c>
      <c r="N332">
        <v>340</v>
      </c>
      <c r="O332" t="b">
        <v>1</v>
      </c>
      <c r="P332" t="s">
        <v>8267</v>
      </c>
      <c r="Q332">
        <f t="shared" si="17"/>
        <v>102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1437620400</v>
      </c>
      <c r="J333" s="10">
        <f t="shared" si="15"/>
        <v>42208.125</v>
      </c>
      <c r="K333" s="10">
        <f t="shared" si="16"/>
        <v>42507.581412037034</v>
      </c>
      <c r="L333">
        <v>1463493434</v>
      </c>
      <c r="M333" t="b">
        <v>1</v>
      </c>
      <c r="N333">
        <v>438</v>
      </c>
      <c r="O333" t="b">
        <v>1</v>
      </c>
      <c r="P333" t="s">
        <v>8267</v>
      </c>
      <c r="Q333">
        <f t="shared" si="17"/>
        <v>107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1437620400</v>
      </c>
      <c r="J334" s="10">
        <f t="shared" si="15"/>
        <v>42208.125</v>
      </c>
      <c r="K334" s="10">
        <f t="shared" si="16"/>
        <v>42263.680289351847</v>
      </c>
      <c r="L334">
        <v>1442420377</v>
      </c>
      <c r="M334" t="b">
        <v>1</v>
      </c>
      <c r="N334">
        <v>555</v>
      </c>
      <c r="O334" t="b">
        <v>1</v>
      </c>
      <c r="P334" t="s">
        <v>8267</v>
      </c>
      <c r="Q334">
        <f t="shared" si="17"/>
        <v>113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1437620400</v>
      </c>
      <c r="J335" s="10">
        <f t="shared" si="15"/>
        <v>42208.125</v>
      </c>
      <c r="K335" s="10">
        <f t="shared" si="16"/>
        <v>42437.636469907404</v>
      </c>
      <c r="L335">
        <v>1457450191</v>
      </c>
      <c r="M335" t="b">
        <v>1</v>
      </c>
      <c r="N335">
        <v>266</v>
      </c>
      <c r="O335" t="b">
        <v>1</v>
      </c>
      <c r="P335" t="s">
        <v>8267</v>
      </c>
      <c r="Q335">
        <f t="shared" si="17"/>
        <v>125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1437620400</v>
      </c>
      <c r="J336" s="10">
        <f t="shared" si="15"/>
        <v>42208.125</v>
      </c>
      <c r="K336" s="10">
        <f t="shared" si="16"/>
        <v>42101.682372685187</v>
      </c>
      <c r="L336">
        <v>1428423757</v>
      </c>
      <c r="M336" t="b">
        <v>1</v>
      </c>
      <c r="N336">
        <v>69</v>
      </c>
      <c r="O336" t="b">
        <v>1</v>
      </c>
      <c r="P336" t="s">
        <v>8267</v>
      </c>
      <c r="Q336">
        <f t="shared" si="17"/>
        <v>101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1437620400</v>
      </c>
      <c r="J337" s="10">
        <f t="shared" si="15"/>
        <v>42208.125</v>
      </c>
      <c r="K337" s="10">
        <f t="shared" si="16"/>
        <v>42101.737442129626</v>
      </c>
      <c r="L337">
        <v>1428428515</v>
      </c>
      <c r="M337" t="b">
        <v>1</v>
      </c>
      <c r="N337">
        <v>80</v>
      </c>
      <c r="O337" t="b">
        <v>1</v>
      </c>
      <c r="P337" t="s">
        <v>8267</v>
      </c>
      <c r="Q337">
        <f t="shared" si="17"/>
        <v>103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1437620400</v>
      </c>
      <c r="J338" s="10">
        <f t="shared" si="15"/>
        <v>42208.125</v>
      </c>
      <c r="K338" s="10">
        <f t="shared" si="16"/>
        <v>42291.596273148149</v>
      </c>
      <c r="L338">
        <v>1444832318</v>
      </c>
      <c r="M338" t="b">
        <v>1</v>
      </c>
      <c r="N338">
        <v>493</v>
      </c>
      <c r="O338" t="b">
        <v>1</v>
      </c>
      <c r="P338" t="s">
        <v>8267</v>
      </c>
      <c r="Q338">
        <f t="shared" si="17"/>
        <v>117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1437620400</v>
      </c>
      <c r="J339" s="10">
        <f t="shared" si="15"/>
        <v>42208.125</v>
      </c>
      <c r="K339" s="10">
        <f t="shared" si="16"/>
        <v>42047.128564814819</v>
      </c>
      <c r="L339">
        <v>1423710308</v>
      </c>
      <c r="M339" t="b">
        <v>1</v>
      </c>
      <c r="N339">
        <v>31</v>
      </c>
      <c r="O339" t="b">
        <v>1</v>
      </c>
      <c r="P339" t="s">
        <v>8267</v>
      </c>
      <c r="Q339">
        <f t="shared" si="17"/>
        <v>101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1437620400</v>
      </c>
      <c r="J340" s="10">
        <f t="shared" si="15"/>
        <v>42208.125</v>
      </c>
      <c r="K340" s="10">
        <f t="shared" si="16"/>
        <v>42559.755671296298</v>
      </c>
      <c r="L340">
        <v>1468001290</v>
      </c>
      <c r="M340" t="b">
        <v>1</v>
      </c>
      <c r="N340">
        <v>236</v>
      </c>
      <c r="O340" t="b">
        <v>1</v>
      </c>
      <c r="P340" t="s">
        <v>8267</v>
      </c>
      <c r="Q340">
        <f t="shared" si="17"/>
        <v>110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1437620400</v>
      </c>
      <c r="J341" s="10">
        <f t="shared" si="15"/>
        <v>42208.125</v>
      </c>
      <c r="K341" s="10">
        <f t="shared" si="16"/>
        <v>42093.760046296295</v>
      </c>
      <c r="L341">
        <v>1427739268</v>
      </c>
      <c r="M341" t="b">
        <v>1</v>
      </c>
      <c r="N341">
        <v>89</v>
      </c>
      <c r="O341" t="b">
        <v>1</v>
      </c>
      <c r="P341" t="s">
        <v>8267</v>
      </c>
      <c r="Q341">
        <f t="shared" si="17"/>
        <v>108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1437620400</v>
      </c>
      <c r="J342" s="10">
        <f t="shared" si="15"/>
        <v>42208.125</v>
      </c>
      <c r="K342" s="10">
        <f t="shared" si="16"/>
        <v>42772.669062500005</v>
      </c>
      <c r="L342">
        <v>1486397007</v>
      </c>
      <c r="M342" t="b">
        <v>1</v>
      </c>
      <c r="N342">
        <v>299</v>
      </c>
      <c r="O342" t="b">
        <v>1</v>
      </c>
      <c r="P342" t="s">
        <v>8267</v>
      </c>
      <c r="Q342">
        <f t="shared" si="17"/>
        <v>125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1437620400</v>
      </c>
      <c r="J343" s="10">
        <f t="shared" si="15"/>
        <v>42208.125</v>
      </c>
      <c r="K343" s="10">
        <f t="shared" si="16"/>
        <v>41894.879606481481</v>
      </c>
      <c r="L343">
        <v>1410555998</v>
      </c>
      <c r="M343" t="b">
        <v>1</v>
      </c>
      <c r="N343">
        <v>55</v>
      </c>
      <c r="O343" t="b">
        <v>1</v>
      </c>
      <c r="P343" t="s">
        <v>8267</v>
      </c>
      <c r="Q343">
        <f t="shared" si="17"/>
        <v>107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1437620400</v>
      </c>
      <c r="J344" s="10">
        <f t="shared" si="15"/>
        <v>42208.125</v>
      </c>
      <c r="K344" s="10">
        <f t="shared" si="16"/>
        <v>42459.780844907407</v>
      </c>
      <c r="L344">
        <v>1459363465</v>
      </c>
      <c r="M344" t="b">
        <v>1</v>
      </c>
      <c r="N344">
        <v>325</v>
      </c>
      <c r="O344" t="b">
        <v>1</v>
      </c>
      <c r="P344" t="s">
        <v>8267</v>
      </c>
      <c r="Q344">
        <f t="shared" si="17"/>
        <v>100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1437620400</v>
      </c>
      <c r="J345" s="10">
        <f t="shared" si="15"/>
        <v>42208.125</v>
      </c>
      <c r="K345" s="10">
        <f t="shared" si="16"/>
        <v>41926.73778935185</v>
      </c>
      <c r="L345">
        <v>1413308545</v>
      </c>
      <c r="M345" t="b">
        <v>1</v>
      </c>
      <c r="N345">
        <v>524</v>
      </c>
      <c r="O345" t="b">
        <v>1</v>
      </c>
      <c r="P345" t="s">
        <v>8267</v>
      </c>
      <c r="Q345">
        <f t="shared" si="17"/>
        <v>102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1437620400</v>
      </c>
      <c r="J346" s="10">
        <f t="shared" si="15"/>
        <v>42208.125</v>
      </c>
      <c r="K346" s="10">
        <f t="shared" si="16"/>
        <v>42111.970995370371</v>
      </c>
      <c r="L346">
        <v>1429312694</v>
      </c>
      <c r="M346" t="b">
        <v>1</v>
      </c>
      <c r="N346">
        <v>285</v>
      </c>
      <c r="O346" t="b">
        <v>1</v>
      </c>
      <c r="P346" t="s">
        <v>8267</v>
      </c>
      <c r="Q346">
        <f t="shared" si="17"/>
        <v>102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1437620400</v>
      </c>
      <c r="J347" s="10">
        <f t="shared" si="15"/>
        <v>42208.125</v>
      </c>
      <c r="K347" s="10">
        <f t="shared" si="16"/>
        <v>42114.944328703699</v>
      </c>
      <c r="L347">
        <v>1429569590</v>
      </c>
      <c r="M347" t="b">
        <v>1</v>
      </c>
      <c r="N347">
        <v>179</v>
      </c>
      <c r="O347" t="b">
        <v>1</v>
      </c>
      <c r="P347" t="s">
        <v>8267</v>
      </c>
      <c r="Q347">
        <f t="shared" si="17"/>
        <v>123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1437620400</v>
      </c>
      <c r="J348" s="10">
        <f t="shared" si="15"/>
        <v>42208.125</v>
      </c>
      <c r="K348" s="10">
        <f t="shared" si="16"/>
        <v>42261.500243055561</v>
      </c>
      <c r="L348">
        <v>1442232021</v>
      </c>
      <c r="M348" t="b">
        <v>1</v>
      </c>
      <c r="N348">
        <v>188</v>
      </c>
      <c r="O348" t="b">
        <v>1</v>
      </c>
      <c r="P348" t="s">
        <v>8267</v>
      </c>
      <c r="Q348">
        <f t="shared" si="17"/>
        <v>170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1437620400</v>
      </c>
      <c r="J349" s="10">
        <f t="shared" si="15"/>
        <v>42208.125</v>
      </c>
      <c r="K349" s="10">
        <f t="shared" si="16"/>
        <v>42292.495474537034</v>
      </c>
      <c r="L349">
        <v>1444910009</v>
      </c>
      <c r="M349" t="b">
        <v>1</v>
      </c>
      <c r="N349">
        <v>379</v>
      </c>
      <c r="O349" t="b">
        <v>1</v>
      </c>
      <c r="P349" t="s">
        <v>8267</v>
      </c>
      <c r="Q349">
        <f t="shared" si="17"/>
        <v>112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1437620400</v>
      </c>
      <c r="J350" s="10">
        <f t="shared" si="15"/>
        <v>42208.125</v>
      </c>
      <c r="K350" s="10">
        <f t="shared" si="16"/>
        <v>42207.58699074074</v>
      </c>
      <c r="L350">
        <v>1437573916</v>
      </c>
      <c r="M350" t="b">
        <v>1</v>
      </c>
      <c r="N350">
        <v>119</v>
      </c>
      <c r="O350" t="b">
        <v>1</v>
      </c>
      <c r="P350" t="s">
        <v>8267</v>
      </c>
      <c r="Q350">
        <f t="shared" si="17"/>
        <v>103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1437620400</v>
      </c>
      <c r="J351" s="10">
        <f t="shared" si="15"/>
        <v>42208.125</v>
      </c>
      <c r="K351" s="10">
        <f t="shared" si="16"/>
        <v>42760.498935185184</v>
      </c>
      <c r="L351">
        <v>1485345508</v>
      </c>
      <c r="M351" t="b">
        <v>1</v>
      </c>
      <c r="N351">
        <v>167</v>
      </c>
      <c r="O351" t="b">
        <v>1</v>
      </c>
      <c r="P351" t="s">
        <v>8267</v>
      </c>
      <c r="Q351">
        <f t="shared" si="17"/>
        <v>107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1437620400</v>
      </c>
      <c r="J352" s="10">
        <f t="shared" si="15"/>
        <v>42208.125</v>
      </c>
      <c r="K352" s="10">
        <f t="shared" si="16"/>
        <v>42586.066076388888</v>
      </c>
      <c r="L352">
        <v>1470274509</v>
      </c>
      <c r="M352" t="b">
        <v>1</v>
      </c>
      <c r="N352">
        <v>221</v>
      </c>
      <c r="O352" t="b">
        <v>1</v>
      </c>
      <c r="P352" t="s">
        <v>8267</v>
      </c>
      <c r="Q352">
        <f t="shared" si="17"/>
        <v>115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1437620400</v>
      </c>
      <c r="J353" s="10">
        <f t="shared" si="15"/>
        <v>42208.125</v>
      </c>
      <c r="K353" s="10">
        <f t="shared" si="16"/>
        <v>42427.964745370366</v>
      </c>
      <c r="L353">
        <v>1456614554</v>
      </c>
      <c r="M353" t="b">
        <v>1</v>
      </c>
      <c r="N353">
        <v>964</v>
      </c>
      <c r="O353" t="b">
        <v>1</v>
      </c>
      <c r="P353" t="s">
        <v>8267</v>
      </c>
      <c r="Q353">
        <f t="shared" si="17"/>
        <v>127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1437620400</v>
      </c>
      <c r="J354" s="10">
        <f t="shared" si="15"/>
        <v>42208.125</v>
      </c>
      <c r="K354" s="10">
        <f t="shared" si="16"/>
        <v>41890.167453703703</v>
      </c>
      <c r="L354">
        <v>1410148868</v>
      </c>
      <c r="M354" t="b">
        <v>1</v>
      </c>
      <c r="N354">
        <v>286</v>
      </c>
      <c r="O354" t="b">
        <v>1</v>
      </c>
      <c r="P354" t="s">
        <v>8267</v>
      </c>
      <c r="Q354">
        <f t="shared" si="17"/>
        <v>117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1437620400</v>
      </c>
      <c r="J355" s="10">
        <f t="shared" si="15"/>
        <v>42208.125</v>
      </c>
      <c r="K355" s="10">
        <f t="shared" si="16"/>
        <v>42297.791886574079</v>
      </c>
      <c r="L355">
        <v>1445367619</v>
      </c>
      <c r="M355" t="b">
        <v>1</v>
      </c>
      <c r="N355">
        <v>613</v>
      </c>
      <c r="O355" t="b">
        <v>1</v>
      </c>
      <c r="P355" t="s">
        <v>8267</v>
      </c>
      <c r="Q355">
        <f t="shared" si="17"/>
        <v>109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1437620400</v>
      </c>
      <c r="J356" s="10">
        <f t="shared" si="15"/>
        <v>42208.125</v>
      </c>
      <c r="K356" s="10">
        <f t="shared" si="16"/>
        <v>42438.827789351853</v>
      </c>
      <c r="L356">
        <v>1457553121</v>
      </c>
      <c r="M356" t="b">
        <v>1</v>
      </c>
      <c r="N356">
        <v>29</v>
      </c>
      <c r="O356" t="b">
        <v>1</v>
      </c>
      <c r="P356" t="s">
        <v>8267</v>
      </c>
      <c r="Q356">
        <f t="shared" si="17"/>
        <v>104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1437620400</v>
      </c>
      <c r="J357" s="10">
        <f t="shared" si="15"/>
        <v>42208.125</v>
      </c>
      <c r="K357" s="10">
        <f t="shared" si="16"/>
        <v>41943.293912037036</v>
      </c>
      <c r="L357">
        <v>1414738994</v>
      </c>
      <c r="M357" t="b">
        <v>1</v>
      </c>
      <c r="N357">
        <v>165</v>
      </c>
      <c r="O357" t="b">
        <v>1</v>
      </c>
      <c r="P357" t="s">
        <v>8267</v>
      </c>
      <c r="Q357">
        <f t="shared" si="17"/>
        <v>116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1437620400</v>
      </c>
      <c r="J358" s="10">
        <f t="shared" si="15"/>
        <v>42208.125</v>
      </c>
      <c r="K358" s="10">
        <f t="shared" si="16"/>
        <v>42415.803159722222</v>
      </c>
      <c r="L358">
        <v>1455563793</v>
      </c>
      <c r="M358" t="b">
        <v>1</v>
      </c>
      <c r="N358">
        <v>97</v>
      </c>
      <c r="O358" t="b">
        <v>1</v>
      </c>
      <c r="P358" t="s">
        <v>8267</v>
      </c>
      <c r="Q358">
        <f t="shared" si="17"/>
        <v>103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1437620400</v>
      </c>
      <c r="J359" s="10">
        <f t="shared" si="15"/>
        <v>42208.125</v>
      </c>
      <c r="K359" s="10">
        <f t="shared" si="16"/>
        <v>42078.222187499996</v>
      </c>
      <c r="L359">
        <v>1426396797</v>
      </c>
      <c r="M359" t="b">
        <v>1</v>
      </c>
      <c r="N359">
        <v>303</v>
      </c>
      <c r="O359" t="b">
        <v>1</v>
      </c>
      <c r="P359" t="s">
        <v>8267</v>
      </c>
      <c r="Q359">
        <f t="shared" si="17"/>
        <v>174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1437620400</v>
      </c>
      <c r="J360" s="10">
        <f t="shared" si="15"/>
        <v>42208.125</v>
      </c>
      <c r="K360" s="10">
        <f t="shared" si="16"/>
        <v>42507.860196759255</v>
      </c>
      <c r="L360">
        <v>1463517521</v>
      </c>
      <c r="M360" t="b">
        <v>1</v>
      </c>
      <c r="N360">
        <v>267</v>
      </c>
      <c r="O360" t="b">
        <v>1</v>
      </c>
      <c r="P360" t="s">
        <v>8267</v>
      </c>
      <c r="Q360">
        <f t="shared" si="17"/>
        <v>103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1437620400</v>
      </c>
      <c r="J361" s="10">
        <f t="shared" si="15"/>
        <v>42208.125</v>
      </c>
      <c r="K361" s="10">
        <f t="shared" si="16"/>
        <v>41935.070486111108</v>
      </c>
      <c r="L361">
        <v>1414028490</v>
      </c>
      <c r="M361" t="b">
        <v>1</v>
      </c>
      <c r="N361">
        <v>302</v>
      </c>
      <c r="O361" t="b">
        <v>1</v>
      </c>
      <c r="P361" t="s">
        <v>8267</v>
      </c>
      <c r="Q361">
        <f t="shared" si="17"/>
        <v>105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1437620400</v>
      </c>
      <c r="J362" s="10">
        <f t="shared" si="15"/>
        <v>42208.125</v>
      </c>
      <c r="K362" s="10">
        <f t="shared" si="16"/>
        <v>42163.897916666669</v>
      </c>
      <c r="L362">
        <v>1433799180</v>
      </c>
      <c r="M362" t="b">
        <v>0</v>
      </c>
      <c r="N362">
        <v>87</v>
      </c>
      <c r="O362" t="b">
        <v>1</v>
      </c>
      <c r="P362" t="s">
        <v>8267</v>
      </c>
      <c r="Q362">
        <f t="shared" si="17"/>
        <v>101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1437620400</v>
      </c>
      <c r="J363" s="10">
        <f t="shared" si="15"/>
        <v>42208.125</v>
      </c>
      <c r="K363" s="10">
        <f t="shared" si="16"/>
        <v>41936.001226851848</v>
      </c>
      <c r="L363">
        <v>1414108906</v>
      </c>
      <c r="M363" t="b">
        <v>0</v>
      </c>
      <c r="N363">
        <v>354</v>
      </c>
      <c r="O363" t="b">
        <v>1</v>
      </c>
      <c r="P363" t="s">
        <v>8267</v>
      </c>
      <c r="Q363">
        <f t="shared" si="17"/>
        <v>111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1437620400</v>
      </c>
      <c r="J364" s="10">
        <f t="shared" si="15"/>
        <v>42208.125</v>
      </c>
      <c r="K364" s="10">
        <f t="shared" si="16"/>
        <v>41837.210543981484</v>
      </c>
      <c r="L364">
        <v>1405573391</v>
      </c>
      <c r="M364" t="b">
        <v>0</v>
      </c>
      <c r="N364">
        <v>86</v>
      </c>
      <c r="O364" t="b">
        <v>1</v>
      </c>
      <c r="P364" t="s">
        <v>8267</v>
      </c>
      <c r="Q364">
        <f t="shared" si="17"/>
        <v>124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1437620400</v>
      </c>
      <c r="J365" s="10">
        <f t="shared" si="15"/>
        <v>42208.125</v>
      </c>
      <c r="K365" s="10">
        <f t="shared" si="16"/>
        <v>40255.744629629626</v>
      </c>
      <c r="L365">
        <v>1268934736</v>
      </c>
      <c r="M365" t="b">
        <v>0</v>
      </c>
      <c r="N365">
        <v>26</v>
      </c>
      <c r="O365" t="b">
        <v>1</v>
      </c>
      <c r="P365" t="s">
        <v>8267</v>
      </c>
      <c r="Q365">
        <f t="shared" si="17"/>
        <v>101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1437620400</v>
      </c>
      <c r="J366" s="10">
        <f t="shared" si="15"/>
        <v>42208.125</v>
      </c>
      <c r="K366" s="10">
        <f t="shared" si="16"/>
        <v>41780.859629629631</v>
      </c>
      <c r="L366">
        <v>1400704672</v>
      </c>
      <c r="M366" t="b">
        <v>0</v>
      </c>
      <c r="N366">
        <v>113</v>
      </c>
      <c r="O366" t="b">
        <v>1</v>
      </c>
      <c r="P366" t="s">
        <v>8267</v>
      </c>
      <c r="Q366">
        <f t="shared" si="17"/>
        <v>110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1437620400</v>
      </c>
      <c r="J367" s="10">
        <f t="shared" si="15"/>
        <v>42208.125</v>
      </c>
      <c r="K367" s="10">
        <f t="shared" si="16"/>
        <v>41668.606469907405</v>
      </c>
      <c r="L367">
        <v>1391005999</v>
      </c>
      <c r="M367" t="b">
        <v>0</v>
      </c>
      <c r="N367">
        <v>65</v>
      </c>
      <c r="O367" t="b">
        <v>1</v>
      </c>
      <c r="P367" t="s">
        <v>8267</v>
      </c>
      <c r="Q367">
        <f t="shared" si="17"/>
        <v>104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1437620400</v>
      </c>
      <c r="J368" s="10">
        <f t="shared" si="15"/>
        <v>42208.125</v>
      </c>
      <c r="K368" s="10">
        <f t="shared" si="16"/>
        <v>41019.793032407404</v>
      </c>
      <c r="L368">
        <v>1334948518</v>
      </c>
      <c r="M368" t="b">
        <v>0</v>
      </c>
      <c r="N368">
        <v>134</v>
      </c>
      <c r="O368" t="b">
        <v>1</v>
      </c>
      <c r="P368" t="s">
        <v>8267</v>
      </c>
      <c r="Q368">
        <f t="shared" si="17"/>
        <v>101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1437620400</v>
      </c>
      <c r="J369" s="10">
        <f t="shared" si="15"/>
        <v>42208.125</v>
      </c>
      <c r="K369" s="10">
        <f t="shared" si="16"/>
        <v>41355.577291666668</v>
      </c>
      <c r="L369">
        <v>1363960278</v>
      </c>
      <c r="M369" t="b">
        <v>0</v>
      </c>
      <c r="N369">
        <v>119</v>
      </c>
      <c r="O369" t="b">
        <v>1</v>
      </c>
      <c r="P369" t="s">
        <v>8267</v>
      </c>
      <c r="Q369">
        <f t="shared" si="17"/>
        <v>103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1437620400</v>
      </c>
      <c r="J370" s="10">
        <f t="shared" si="15"/>
        <v>42208.125</v>
      </c>
      <c r="K370" s="10">
        <f t="shared" si="16"/>
        <v>42043.605578703704</v>
      </c>
      <c r="L370">
        <v>1423405922</v>
      </c>
      <c r="M370" t="b">
        <v>0</v>
      </c>
      <c r="N370">
        <v>159</v>
      </c>
      <c r="O370" t="b">
        <v>1</v>
      </c>
      <c r="P370" t="s">
        <v>8267</v>
      </c>
      <c r="Q370">
        <f t="shared" si="17"/>
        <v>104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1437620400</v>
      </c>
      <c r="J371" s="10">
        <f t="shared" si="15"/>
        <v>42208.125</v>
      </c>
      <c r="K371" s="10">
        <f t="shared" si="16"/>
        <v>40893.551724537036</v>
      </c>
      <c r="L371">
        <v>1324041269</v>
      </c>
      <c r="M371" t="b">
        <v>0</v>
      </c>
      <c r="N371">
        <v>167</v>
      </c>
      <c r="O371" t="b">
        <v>1</v>
      </c>
      <c r="P371" t="s">
        <v>8267</v>
      </c>
      <c r="Q371">
        <f t="shared" si="17"/>
        <v>110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1437620400</v>
      </c>
      <c r="J372" s="10">
        <f t="shared" si="15"/>
        <v>42208.125</v>
      </c>
      <c r="K372" s="10">
        <f t="shared" si="16"/>
        <v>42711.795138888891</v>
      </c>
      <c r="L372">
        <v>1481137500</v>
      </c>
      <c r="M372" t="b">
        <v>0</v>
      </c>
      <c r="N372">
        <v>43</v>
      </c>
      <c r="O372" t="b">
        <v>1</v>
      </c>
      <c r="P372" t="s">
        <v>8267</v>
      </c>
      <c r="Q372">
        <f t="shared" si="17"/>
        <v>122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1437620400</v>
      </c>
      <c r="J373" s="10">
        <f t="shared" si="15"/>
        <v>42208.125</v>
      </c>
      <c r="K373" s="10">
        <f t="shared" si="16"/>
        <v>41261.767812500002</v>
      </c>
      <c r="L373">
        <v>1355855139</v>
      </c>
      <c r="M373" t="b">
        <v>0</v>
      </c>
      <c r="N373">
        <v>1062</v>
      </c>
      <c r="O373" t="b">
        <v>1</v>
      </c>
      <c r="P373" t="s">
        <v>8267</v>
      </c>
      <c r="Q373">
        <f t="shared" si="17"/>
        <v>114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1437620400</v>
      </c>
      <c r="J374" s="10">
        <f t="shared" si="15"/>
        <v>42208.125</v>
      </c>
      <c r="K374" s="10">
        <f t="shared" si="16"/>
        <v>42425.576898148152</v>
      </c>
      <c r="L374">
        <v>1456408244</v>
      </c>
      <c r="M374" t="b">
        <v>0</v>
      </c>
      <c r="N374">
        <v>9</v>
      </c>
      <c r="O374" t="b">
        <v>1</v>
      </c>
      <c r="P374" t="s">
        <v>8267</v>
      </c>
      <c r="Q374">
        <f t="shared" si="17"/>
        <v>125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1437620400</v>
      </c>
      <c r="J375" s="10">
        <f t="shared" si="15"/>
        <v>42208.125</v>
      </c>
      <c r="K375" s="10">
        <f t="shared" si="16"/>
        <v>41078.91201388889</v>
      </c>
      <c r="L375">
        <v>1340056398</v>
      </c>
      <c r="M375" t="b">
        <v>0</v>
      </c>
      <c r="N375">
        <v>89</v>
      </c>
      <c r="O375" t="b">
        <v>1</v>
      </c>
      <c r="P375" t="s">
        <v>8267</v>
      </c>
      <c r="Q375">
        <f t="shared" si="17"/>
        <v>107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1437620400</v>
      </c>
      <c r="J376" s="10">
        <f t="shared" si="15"/>
        <v>42208.125</v>
      </c>
      <c r="K376" s="10">
        <f t="shared" si="16"/>
        <v>40757.889247685183</v>
      </c>
      <c r="L376">
        <v>1312320031</v>
      </c>
      <c r="M376" t="b">
        <v>0</v>
      </c>
      <c r="N376">
        <v>174</v>
      </c>
      <c r="O376" t="b">
        <v>1</v>
      </c>
      <c r="P376" t="s">
        <v>8267</v>
      </c>
      <c r="Q376">
        <f t="shared" si="17"/>
        <v>131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1437620400</v>
      </c>
      <c r="J377" s="10">
        <f t="shared" si="15"/>
        <v>42208.125</v>
      </c>
      <c r="K377" s="10">
        <f t="shared" si="16"/>
        <v>41657.985081018516</v>
      </c>
      <c r="L377">
        <v>1390088311</v>
      </c>
      <c r="M377" t="b">
        <v>0</v>
      </c>
      <c r="N377">
        <v>14</v>
      </c>
      <c r="O377" t="b">
        <v>1</v>
      </c>
      <c r="P377" t="s">
        <v>8267</v>
      </c>
      <c r="Q377">
        <f t="shared" si="17"/>
        <v>120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1437620400</v>
      </c>
      <c r="J378" s="10">
        <f t="shared" si="15"/>
        <v>42208.125</v>
      </c>
      <c r="K378" s="10">
        <f t="shared" si="16"/>
        <v>42576.452731481477</v>
      </c>
      <c r="L378">
        <v>1469443916</v>
      </c>
      <c r="M378" t="b">
        <v>0</v>
      </c>
      <c r="N378">
        <v>48</v>
      </c>
      <c r="O378" t="b">
        <v>1</v>
      </c>
      <c r="P378" t="s">
        <v>8267</v>
      </c>
      <c r="Q378">
        <f t="shared" si="17"/>
        <v>106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1437620400</v>
      </c>
      <c r="J379" s="10">
        <f t="shared" si="15"/>
        <v>42208.125</v>
      </c>
      <c r="K379" s="10">
        <f t="shared" si="16"/>
        <v>42292.250787037032</v>
      </c>
      <c r="L379">
        <v>1444888868</v>
      </c>
      <c r="M379" t="b">
        <v>0</v>
      </c>
      <c r="N379">
        <v>133</v>
      </c>
      <c r="O379" t="b">
        <v>1</v>
      </c>
      <c r="P379" t="s">
        <v>8267</v>
      </c>
      <c r="Q379">
        <f t="shared" si="17"/>
        <v>114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1437620400</v>
      </c>
      <c r="J380" s="10">
        <f t="shared" si="15"/>
        <v>42208.125</v>
      </c>
      <c r="K380" s="10">
        <f t="shared" si="16"/>
        <v>42370.571851851855</v>
      </c>
      <c r="L380">
        <v>1451655808</v>
      </c>
      <c r="M380" t="b">
        <v>0</v>
      </c>
      <c r="N380">
        <v>83</v>
      </c>
      <c r="O380" t="b">
        <v>1</v>
      </c>
      <c r="P380" t="s">
        <v>8267</v>
      </c>
      <c r="Q380">
        <f t="shared" si="17"/>
        <v>112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1437620400</v>
      </c>
      <c r="J381" s="10">
        <f t="shared" si="15"/>
        <v>42208.125</v>
      </c>
      <c r="K381" s="10">
        <f t="shared" si="16"/>
        <v>40987.688333333332</v>
      </c>
      <c r="L381">
        <v>1332174672</v>
      </c>
      <c r="M381" t="b">
        <v>0</v>
      </c>
      <c r="N381">
        <v>149</v>
      </c>
      <c r="O381" t="b">
        <v>1</v>
      </c>
      <c r="P381" t="s">
        <v>8267</v>
      </c>
      <c r="Q381">
        <f t="shared" si="17"/>
        <v>116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1437620400</v>
      </c>
      <c r="J382" s="10">
        <f t="shared" si="15"/>
        <v>42208.125</v>
      </c>
      <c r="K382" s="10">
        <f t="shared" si="16"/>
        <v>42367.719814814816</v>
      </c>
      <c r="L382">
        <v>1451409392</v>
      </c>
      <c r="M382" t="b">
        <v>0</v>
      </c>
      <c r="N382">
        <v>49</v>
      </c>
      <c r="O382" t="b">
        <v>1</v>
      </c>
      <c r="P382" t="s">
        <v>8267</v>
      </c>
      <c r="Q382">
        <f t="shared" si="17"/>
        <v>142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1437620400</v>
      </c>
      <c r="J383" s="10">
        <f t="shared" si="15"/>
        <v>42208.125</v>
      </c>
      <c r="K383" s="10">
        <f t="shared" si="16"/>
        <v>41085.698113425926</v>
      </c>
      <c r="L383">
        <v>1340642717</v>
      </c>
      <c r="M383" t="b">
        <v>0</v>
      </c>
      <c r="N383">
        <v>251</v>
      </c>
      <c r="O383" t="b">
        <v>1</v>
      </c>
      <c r="P383" t="s">
        <v>8267</v>
      </c>
      <c r="Q383">
        <f t="shared" si="17"/>
        <v>105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1437620400</v>
      </c>
      <c r="J384" s="10">
        <f t="shared" si="15"/>
        <v>42208.125</v>
      </c>
      <c r="K384" s="10">
        <f t="shared" si="16"/>
        <v>41144.709490740745</v>
      </c>
      <c r="L384">
        <v>1345741300</v>
      </c>
      <c r="M384" t="b">
        <v>0</v>
      </c>
      <c r="N384">
        <v>22</v>
      </c>
      <c r="O384" t="b">
        <v>1</v>
      </c>
      <c r="P384" t="s">
        <v>8267</v>
      </c>
      <c r="Q384">
        <f t="shared" si="17"/>
        <v>256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1437620400</v>
      </c>
      <c r="J385" s="10">
        <f t="shared" si="15"/>
        <v>42208.125</v>
      </c>
      <c r="K385" s="10">
        <f t="shared" si="16"/>
        <v>41755.117581018516</v>
      </c>
      <c r="L385">
        <v>1398480559</v>
      </c>
      <c r="M385" t="b">
        <v>0</v>
      </c>
      <c r="N385">
        <v>48</v>
      </c>
      <c r="O385" t="b">
        <v>1</v>
      </c>
      <c r="P385" t="s">
        <v>8267</v>
      </c>
      <c r="Q385">
        <f t="shared" si="17"/>
        <v>207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1437620400</v>
      </c>
      <c r="J386" s="10">
        <f t="shared" si="15"/>
        <v>42208.125</v>
      </c>
      <c r="K386" s="10">
        <f t="shared" si="16"/>
        <v>41980.781793981485</v>
      </c>
      <c r="L386">
        <v>1417977947</v>
      </c>
      <c r="M386" t="b">
        <v>0</v>
      </c>
      <c r="N386">
        <v>383</v>
      </c>
      <c r="O386" t="b">
        <v>1</v>
      </c>
      <c r="P386" t="s">
        <v>8267</v>
      </c>
      <c r="Q386">
        <f t="shared" si="17"/>
        <v>112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1437620400</v>
      </c>
      <c r="J387" s="10">
        <f t="shared" ref="J387:J450" si="18">(((I387/60)/60)/24)+DATE(1970,1,1)</f>
        <v>42208.125</v>
      </c>
      <c r="K387" s="10">
        <f t="shared" ref="K387:K450" si="19">(((L387/60)/60)/24)+DATE(1970,1,1)</f>
        <v>41934.584502314814</v>
      </c>
      <c r="L387">
        <v>1413986501</v>
      </c>
      <c r="M387" t="b">
        <v>0</v>
      </c>
      <c r="N387">
        <v>237</v>
      </c>
      <c r="O387" t="b">
        <v>1</v>
      </c>
      <c r="P387" t="s">
        <v>8267</v>
      </c>
      <c r="Q387">
        <f t="shared" ref="Q387:Q450" si="20">ROUND(E387/D387*100,0)</f>
        <v>106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1437620400</v>
      </c>
      <c r="J388" s="10">
        <f t="shared" si="18"/>
        <v>42208.125</v>
      </c>
      <c r="K388" s="10">
        <f t="shared" si="19"/>
        <v>42211.951284722221</v>
      </c>
      <c r="L388">
        <v>1437950991</v>
      </c>
      <c r="M388" t="b">
        <v>0</v>
      </c>
      <c r="N388">
        <v>13</v>
      </c>
      <c r="O388" t="b">
        <v>1</v>
      </c>
      <c r="P388" t="s">
        <v>8267</v>
      </c>
      <c r="Q388">
        <f t="shared" si="20"/>
        <v>100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1437620400</v>
      </c>
      <c r="J389" s="10">
        <f t="shared" si="18"/>
        <v>42208.125</v>
      </c>
      <c r="K389" s="10">
        <f t="shared" si="19"/>
        <v>42200.67659722222</v>
      </c>
      <c r="L389">
        <v>1436976858</v>
      </c>
      <c r="M389" t="b">
        <v>0</v>
      </c>
      <c r="N389">
        <v>562</v>
      </c>
      <c r="O389" t="b">
        <v>1</v>
      </c>
      <c r="P389" t="s">
        <v>8267</v>
      </c>
      <c r="Q389">
        <f t="shared" si="20"/>
        <v>214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1437620400</v>
      </c>
      <c r="J390" s="10">
        <f t="shared" si="18"/>
        <v>42208.125</v>
      </c>
      <c r="K390" s="10">
        <f t="shared" si="19"/>
        <v>42549.076157407413</v>
      </c>
      <c r="L390">
        <v>1467078580</v>
      </c>
      <c r="M390" t="b">
        <v>0</v>
      </c>
      <c r="N390">
        <v>71</v>
      </c>
      <c r="O390" t="b">
        <v>1</v>
      </c>
      <c r="P390" t="s">
        <v>8267</v>
      </c>
      <c r="Q390">
        <f t="shared" si="20"/>
        <v>126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1437620400</v>
      </c>
      <c r="J391" s="10">
        <f t="shared" si="18"/>
        <v>42208.125</v>
      </c>
      <c r="K391" s="10">
        <f t="shared" si="19"/>
        <v>41674.063078703701</v>
      </c>
      <c r="L391">
        <v>1391477450</v>
      </c>
      <c r="M391" t="b">
        <v>0</v>
      </c>
      <c r="N391">
        <v>1510</v>
      </c>
      <c r="O391" t="b">
        <v>1</v>
      </c>
      <c r="P391" t="s">
        <v>8267</v>
      </c>
      <c r="Q391">
        <f t="shared" si="20"/>
        <v>182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1437620400</v>
      </c>
      <c r="J392" s="10">
        <f t="shared" si="18"/>
        <v>42208.125</v>
      </c>
      <c r="K392" s="10">
        <f t="shared" si="19"/>
        <v>42112.036712962959</v>
      </c>
      <c r="L392">
        <v>1429318372</v>
      </c>
      <c r="M392" t="b">
        <v>0</v>
      </c>
      <c r="N392">
        <v>14</v>
      </c>
      <c r="O392" t="b">
        <v>1</v>
      </c>
      <c r="P392" t="s">
        <v>8267</v>
      </c>
      <c r="Q392">
        <f t="shared" si="20"/>
        <v>100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1437620400</v>
      </c>
      <c r="J393" s="10">
        <f t="shared" si="18"/>
        <v>42208.125</v>
      </c>
      <c r="K393" s="10">
        <f t="shared" si="19"/>
        <v>40865.042256944449</v>
      </c>
      <c r="L393">
        <v>1321578051</v>
      </c>
      <c r="M393" t="b">
        <v>0</v>
      </c>
      <c r="N393">
        <v>193</v>
      </c>
      <c r="O393" t="b">
        <v>1</v>
      </c>
      <c r="P393" t="s">
        <v>8267</v>
      </c>
      <c r="Q393">
        <f t="shared" si="20"/>
        <v>101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1437620400</v>
      </c>
      <c r="J394" s="10">
        <f t="shared" si="18"/>
        <v>42208.125</v>
      </c>
      <c r="K394" s="10">
        <f t="shared" si="19"/>
        <v>40763.717256944445</v>
      </c>
      <c r="L394">
        <v>1312823571</v>
      </c>
      <c r="M394" t="b">
        <v>0</v>
      </c>
      <c r="N394">
        <v>206</v>
      </c>
      <c r="O394" t="b">
        <v>1</v>
      </c>
      <c r="P394" t="s">
        <v>8267</v>
      </c>
      <c r="Q394">
        <f t="shared" si="20"/>
        <v>101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1437620400</v>
      </c>
      <c r="J395" s="10">
        <f t="shared" si="18"/>
        <v>42208.125</v>
      </c>
      <c r="K395" s="10">
        <f t="shared" si="19"/>
        <v>41526.708935185183</v>
      </c>
      <c r="L395">
        <v>1378746052</v>
      </c>
      <c r="M395" t="b">
        <v>0</v>
      </c>
      <c r="N395">
        <v>351</v>
      </c>
      <c r="O395" t="b">
        <v>1</v>
      </c>
      <c r="P395" t="s">
        <v>8267</v>
      </c>
      <c r="Q395">
        <f t="shared" si="20"/>
        <v>110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1437620400</v>
      </c>
      <c r="J396" s="10">
        <f t="shared" si="18"/>
        <v>42208.125</v>
      </c>
      <c r="K396" s="10">
        <f t="shared" si="19"/>
        <v>42417.818078703705</v>
      </c>
      <c r="L396">
        <v>1455737882</v>
      </c>
      <c r="M396" t="b">
        <v>0</v>
      </c>
      <c r="N396">
        <v>50</v>
      </c>
      <c r="O396" t="b">
        <v>1</v>
      </c>
      <c r="P396" t="s">
        <v>8267</v>
      </c>
      <c r="Q396">
        <f t="shared" si="20"/>
        <v>112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1437620400</v>
      </c>
      <c r="J397" s="10">
        <f t="shared" si="18"/>
        <v>42208.125</v>
      </c>
      <c r="K397" s="10">
        <f t="shared" si="19"/>
        <v>40990.909259259257</v>
      </c>
      <c r="L397">
        <v>1332452960</v>
      </c>
      <c r="M397" t="b">
        <v>0</v>
      </c>
      <c r="N397">
        <v>184</v>
      </c>
      <c r="O397" t="b">
        <v>1</v>
      </c>
      <c r="P397" t="s">
        <v>8267</v>
      </c>
      <c r="Q397">
        <f t="shared" si="20"/>
        <v>108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1437620400</v>
      </c>
      <c r="J398" s="10">
        <f t="shared" si="18"/>
        <v>42208.125</v>
      </c>
      <c r="K398" s="10">
        <f t="shared" si="19"/>
        <v>41082.564884259256</v>
      </c>
      <c r="L398">
        <v>1340372006</v>
      </c>
      <c r="M398" t="b">
        <v>0</v>
      </c>
      <c r="N398">
        <v>196</v>
      </c>
      <c r="O398" t="b">
        <v>1</v>
      </c>
      <c r="P398" t="s">
        <v>8267</v>
      </c>
      <c r="Q398">
        <f t="shared" si="20"/>
        <v>107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1437620400</v>
      </c>
      <c r="J399" s="10">
        <f t="shared" si="18"/>
        <v>42208.125</v>
      </c>
      <c r="K399" s="10">
        <f t="shared" si="19"/>
        <v>40379.776435185187</v>
      </c>
      <c r="L399">
        <v>1279651084</v>
      </c>
      <c r="M399" t="b">
        <v>0</v>
      </c>
      <c r="N399">
        <v>229</v>
      </c>
      <c r="O399" t="b">
        <v>1</v>
      </c>
      <c r="P399" t="s">
        <v>8267</v>
      </c>
      <c r="Q399">
        <f t="shared" si="20"/>
        <v>104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1437620400</v>
      </c>
      <c r="J400" s="10">
        <f t="shared" si="18"/>
        <v>42208.125</v>
      </c>
      <c r="K400" s="10">
        <f t="shared" si="19"/>
        <v>42078.793124999997</v>
      </c>
      <c r="L400">
        <v>1426446126</v>
      </c>
      <c r="M400" t="b">
        <v>0</v>
      </c>
      <c r="N400">
        <v>67</v>
      </c>
      <c r="O400" t="b">
        <v>1</v>
      </c>
      <c r="P400" t="s">
        <v>8267</v>
      </c>
      <c r="Q400">
        <f t="shared" si="20"/>
        <v>125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1437620400</v>
      </c>
      <c r="J401" s="10">
        <f t="shared" si="18"/>
        <v>42208.125</v>
      </c>
      <c r="K401" s="10">
        <f t="shared" si="19"/>
        <v>42687.875775462962</v>
      </c>
      <c r="L401">
        <v>1479070867</v>
      </c>
      <c r="M401" t="b">
        <v>0</v>
      </c>
      <c r="N401">
        <v>95</v>
      </c>
      <c r="O401" t="b">
        <v>1</v>
      </c>
      <c r="P401" t="s">
        <v>8267</v>
      </c>
      <c r="Q401">
        <f t="shared" si="20"/>
        <v>107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1437620400</v>
      </c>
      <c r="J402" s="10">
        <f t="shared" si="18"/>
        <v>42208.125</v>
      </c>
      <c r="K402" s="10">
        <f t="shared" si="19"/>
        <v>41745.635960648149</v>
      </c>
      <c r="L402">
        <v>1397661347</v>
      </c>
      <c r="M402" t="b">
        <v>0</v>
      </c>
      <c r="N402">
        <v>62</v>
      </c>
      <c r="O402" t="b">
        <v>1</v>
      </c>
      <c r="P402" t="s">
        <v>8267</v>
      </c>
      <c r="Q402">
        <f t="shared" si="20"/>
        <v>112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1437620400</v>
      </c>
      <c r="J403" s="10">
        <f t="shared" si="18"/>
        <v>42208.125</v>
      </c>
      <c r="K403" s="10">
        <f t="shared" si="19"/>
        <v>40732.842245370368</v>
      </c>
      <c r="L403">
        <v>1310155970</v>
      </c>
      <c r="M403" t="b">
        <v>0</v>
      </c>
      <c r="N403">
        <v>73</v>
      </c>
      <c r="O403" t="b">
        <v>1</v>
      </c>
      <c r="P403" t="s">
        <v>8267</v>
      </c>
      <c r="Q403">
        <f t="shared" si="20"/>
        <v>104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1437620400</v>
      </c>
      <c r="J404" s="10">
        <f t="shared" si="18"/>
        <v>42208.125</v>
      </c>
      <c r="K404" s="10">
        <f t="shared" si="19"/>
        <v>42292.539548611108</v>
      </c>
      <c r="L404">
        <v>1444913817</v>
      </c>
      <c r="M404" t="b">
        <v>0</v>
      </c>
      <c r="N404">
        <v>43</v>
      </c>
      <c r="O404" t="b">
        <v>1</v>
      </c>
      <c r="P404" t="s">
        <v>8267</v>
      </c>
      <c r="Q404">
        <f t="shared" si="20"/>
        <v>142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1437620400</v>
      </c>
      <c r="J405" s="10">
        <f t="shared" si="18"/>
        <v>42208.125</v>
      </c>
      <c r="K405" s="10">
        <f t="shared" si="19"/>
        <v>40718.310659722221</v>
      </c>
      <c r="L405">
        <v>1308900441</v>
      </c>
      <c r="M405" t="b">
        <v>0</v>
      </c>
      <c r="N405">
        <v>70</v>
      </c>
      <c r="O405" t="b">
        <v>1</v>
      </c>
      <c r="P405" t="s">
        <v>8267</v>
      </c>
      <c r="Q405">
        <f t="shared" si="20"/>
        <v>105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1437620400</v>
      </c>
      <c r="J406" s="10">
        <f t="shared" si="18"/>
        <v>42208.125</v>
      </c>
      <c r="K406" s="10">
        <f t="shared" si="19"/>
        <v>41646.628032407411</v>
      </c>
      <c r="L406">
        <v>1389107062</v>
      </c>
      <c r="M406" t="b">
        <v>0</v>
      </c>
      <c r="N406">
        <v>271</v>
      </c>
      <c r="O406" t="b">
        <v>1</v>
      </c>
      <c r="P406" t="s">
        <v>8267</v>
      </c>
      <c r="Q406">
        <f t="shared" si="20"/>
        <v>103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1437620400</v>
      </c>
      <c r="J407" s="10">
        <f t="shared" si="18"/>
        <v>42208.125</v>
      </c>
      <c r="K407" s="10">
        <f t="shared" si="19"/>
        <v>41674.08494212963</v>
      </c>
      <c r="L407">
        <v>1391479339</v>
      </c>
      <c r="M407" t="b">
        <v>0</v>
      </c>
      <c r="N407">
        <v>55</v>
      </c>
      <c r="O407" t="b">
        <v>1</v>
      </c>
      <c r="P407" t="s">
        <v>8267</v>
      </c>
      <c r="Q407">
        <f t="shared" si="20"/>
        <v>108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1437620400</v>
      </c>
      <c r="J408" s="10">
        <f t="shared" si="18"/>
        <v>42208.125</v>
      </c>
      <c r="K408" s="10">
        <f t="shared" si="19"/>
        <v>40638.162465277775</v>
      </c>
      <c r="L408">
        <v>1301975637</v>
      </c>
      <c r="M408" t="b">
        <v>0</v>
      </c>
      <c r="N408">
        <v>35</v>
      </c>
      <c r="O408" t="b">
        <v>1</v>
      </c>
      <c r="P408" t="s">
        <v>8267</v>
      </c>
      <c r="Q408">
        <f t="shared" si="20"/>
        <v>108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1437620400</v>
      </c>
      <c r="J409" s="10">
        <f t="shared" si="18"/>
        <v>42208.125</v>
      </c>
      <c r="K409" s="10">
        <f t="shared" si="19"/>
        <v>40806.870949074073</v>
      </c>
      <c r="L409">
        <v>1316552050</v>
      </c>
      <c r="M409" t="b">
        <v>0</v>
      </c>
      <c r="N409">
        <v>22</v>
      </c>
      <c r="O409" t="b">
        <v>1</v>
      </c>
      <c r="P409" t="s">
        <v>8267</v>
      </c>
      <c r="Q409">
        <f t="shared" si="20"/>
        <v>102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1437620400</v>
      </c>
      <c r="J410" s="10">
        <f t="shared" si="18"/>
        <v>42208.125</v>
      </c>
      <c r="K410" s="10">
        <f t="shared" si="19"/>
        <v>41543.735995370371</v>
      </c>
      <c r="L410">
        <v>1380217190</v>
      </c>
      <c r="M410" t="b">
        <v>0</v>
      </c>
      <c r="N410">
        <v>38</v>
      </c>
      <c r="O410" t="b">
        <v>1</v>
      </c>
      <c r="P410" t="s">
        <v>8267</v>
      </c>
      <c r="Q410">
        <f t="shared" si="20"/>
        <v>101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1437620400</v>
      </c>
      <c r="J411" s="10">
        <f t="shared" si="18"/>
        <v>42208.125</v>
      </c>
      <c r="K411" s="10">
        <f t="shared" si="19"/>
        <v>42543.862777777773</v>
      </c>
      <c r="L411">
        <v>1466628144</v>
      </c>
      <c r="M411" t="b">
        <v>0</v>
      </c>
      <c r="N411">
        <v>15</v>
      </c>
      <c r="O411" t="b">
        <v>1</v>
      </c>
      <c r="P411" t="s">
        <v>8267</v>
      </c>
      <c r="Q411">
        <f t="shared" si="20"/>
        <v>137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1437620400</v>
      </c>
      <c r="J412" s="10">
        <f t="shared" si="18"/>
        <v>42208.125</v>
      </c>
      <c r="K412" s="10">
        <f t="shared" si="19"/>
        <v>42113.981446759266</v>
      </c>
      <c r="L412">
        <v>1429486397</v>
      </c>
      <c r="M412" t="b">
        <v>0</v>
      </c>
      <c r="N412">
        <v>7</v>
      </c>
      <c r="O412" t="b">
        <v>1</v>
      </c>
      <c r="P412" t="s">
        <v>8267</v>
      </c>
      <c r="Q412">
        <f t="shared" si="20"/>
        <v>128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1437620400</v>
      </c>
      <c r="J413" s="10">
        <f t="shared" si="18"/>
        <v>42208.125</v>
      </c>
      <c r="K413" s="10">
        <f t="shared" si="19"/>
        <v>41598.17597222222</v>
      </c>
      <c r="L413">
        <v>1384920804</v>
      </c>
      <c r="M413" t="b">
        <v>0</v>
      </c>
      <c r="N413">
        <v>241</v>
      </c>
      <c r="O413" t="b">
        <v>1</v>
      </c>
      <c r="P413" t="s">
        <v>8267</v>
      </c>
      <c r="Q413">
        <f t="shared" si="20"/>
        <v>101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1437620400</v>
      </c>
      <c r="J414" s="10">
        <f t="shared" si="18"/>
        <v>42208.125</v>
      </c>
      <c r="K414" s="10">
        <f t="shared" si="19"/>
        <v>41099.742800925924</v>
      </c>
      <c r="L414">
        <v>1341856178</v>
      </c>
      <c r="M414" t="b">
        <v>0</v>
      </c>
      <c r="N414">
        <v>55</v>
      </c>
      <c r="O414" t="b">
        <v>1</v>
      </c>
      <c r="P414" t="s">
        <v>8267</v>
      </c>
      <c r="Q414">
        <f t="shared" si="20"/>
        <v>127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1437620400</v>
      </c>
      <c r="J415" s="10">
        <f t="shared" si="18"/>
        <v>42208.125</v>
      </c>
      <c r="K415" s="10">
        <f t="shared" si="19"/>
        <v>41079.877442129626</v>
      </c>
      <c r="L415">
        <v>1340139811</v>
      </c>
      <c r="M415" t="b">
        <v>0</v>
      </c>
      <c r="N415">
        <v>171</v>
      </c>
      <c r="O415" t="b">
        <v>1</v>
      </c>
      <c r="P415" t="s">
        <v>8267</v>
      </c>
      <c r="Q415">
        <f t="shared" si="20"/>
        <v>105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1437620400</v>
      </c>
      <c r="J416" s="10">
        <f t="shared" si="18"/>
        <v>42208.125</v>
      </c>
      <c r="K416" s="10">
        <f t="shared" si="19"/>
        <v>41529.063252314816</v>
      </c>
      <c r="L416">
        <v>1378949465</v>
      </c>
      <c r="M416" t="b">
        <v>0</v>
      </c>
      <c r="N416">
        <v>208</v>
      </c>
      <c r="O416" t="b">
        <v>1</v>
      </c>
      <c r="P416" t="s">
        <v>8267</v>
      </c>
      <c r="Q416">
        <f t="shared" si="20"/>
        <v>103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1437620400</v>
      </c>
      <c r="J417" s="10">
        <f t="shared" si="18"/>
        <v>42208.125</v>
      </c>
      <c r="K417" s="10">
        <f t="shared" si="19"/>
        <v>41904.851875</v>
      </c>
      <c r="L417">
        <v>1411417602</v>
      </c>
      <c r="M417" t="b">
        <v>0</v>
      </c>
      <c r="N417">
        <v>21</v>
      </c>
      <c r="O417" t="b">
        <v>1</v>
      </c>
      <c r="P417" t="s">
        <v>8267</v>
      </c>
      <c r="Q417">
        <f t="shared" si="20"/>
        <v>102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1437620400</v>
      </c>
      <c r="J418" s="10">
        <f t="shared" si="18"/>
        <v>42208.125</v>
      </c>
      <c r="K418" s="10">
        <f t="shared" si="19"/>
        <v>41648.396192129629</v>
      </c>
      <c r="L418">
        <v>1389259831</v>
      </c>
      <c r="M418" t="b">
        <v>0</v>
      </c>
      <c r="N418">
        <v>25</v>
      </c>
      <c r="O418" t="b">
        <v>1</v>
      </c>
      <c r="P418" t="s">
        <v>8267</v>
      </c>
      <c r="Q418">
        <f t="shared" si="20"/>
        <v>120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1437620400</v>
      </c>
      <c r="J419" s="10">
        <f t="shared" si="18"/>
        <v>42208.125</v>
      </c>
      <c r="K419" s="10">
        <f t="shared" si="19"/>
        <v>41360.970601851855</v>
      </c>
      <c r="L419">
        <v>1364426260</v>
      </c>
      <c r="M419" t="b">
        <v>0</v>
      </c>
      <c r="N419">
        <v>52</v>
      </c>
      <c r="O419" t="b">
        <v>1</v>
      </c>
      <c r="P419" t="s">
        <v>8267</v>
      </c>
      <c r="Q419">
        <f t="shared" si="20"/>
        <v>100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1437620400</v>
      </c>
      <c r="J420" s="10">
        <f t="shared" si="18"/>
        <v>42208.125</v>
      </c>
      <c r="K420" s="10">
        <f t="shared" si="19"/>
        <v>42178.282372685186</v>
      </c>
      <c r="L420">
        <v>1435041997</v>
      </c>
      <c r="M420" t="b">
        <v>0</v>
      </c>
      <c r="N420">
        <v>104</v>
      </c>
      <c r="O420" t="b">
        <v>1</v>
      </c>
      <c r="P420" t="s">
        <v>8267</v>
      </c>
      <c r="Q420">
        <f t="shared" si="20"/>
        <v>101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1437620400</v>
      </c>
      <c r="J421" s="10">
        <f t="shared" si="18"/>
        <v>42208.125</v>
      </c>
      <c r="K421" s="10">
        <f t="shared" si="19"/>
        <v>41394.842442129629</v>
      </c>
      <c r="L421">
        <v>1367352787</v>
      </c>
      <c r="M421" t="b">
        <v>0</v>
      </c>
      <c r="N421">
        <v>73</v>
      </c>
      <c r="O421" t="b">
        <v>1</v>
      </c>
      <c r="P421" t="s">
        <v>8267</v>
      </c>
      <c r="Q421">
        <f t="shared" si="20"/>
        <v>100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1437620400</v>
      </c>
      <c r="J422" s="10">
        <f t="shared" si="18"/>
        <v>42208.125</v>
      </c>
      <c r="K422" s="10">
        <f t="shared" si="19"/>
        <v>41682.23646990741</v>
      </c>
      <c r="L422">
        <v>1392183631</v>
      </c>
      <c r="M422" t="b">
        <v>0</v>
      </c>
      <c r="N422">
        <v>3</v>
      </c>
      <c r="O422" t="b">
        <v>0</v>
      </c>
      <c r="P422" t="s">
        <v>8268</v>
      </c>
      <c r="Q422">
        <f t="shared" si="20"/>
        <v>0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1437620400</v>
      </c>
      <c r="J423" s="10">
        <f t="shared" si="18"/>
        <v>42208.125</v>
      </c>
      <c r="K423" s="10">
        <f t="shared" si="19"/>
        <v>42177.491388888884</v>
      </c>
      <c r="L423">
        <v>1434973656</v>
      </c>
      <c r="M423" t="b">
        <v>0</v>
      </c>
      <c r="N423">
        <v>6</v>
      </c>
      <c r="O423" t="b">
        <v>0</v>
      </c>
      <c r="P423" t="s">
        <v>8268</v>
      </c>
      <c r="Q423">
        <f t="shared" si="20"/>
        <v>2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1437620400</v>
      </c>
      <c r="J424" s="10">
        <f t="shared" si="18"/>
        <v>42208.125</v>
      </c>
      <c r="K424" s="10">
        <f t="shared" si="19"/>
        <v>41863.260381944441</v>
      </c>
      <c r="L424">
        <v>1407824097</v>
      </c>
      <c r="M424" t="b">
        <v>0</v>
      </c>
      <c r="N424">
        <v>12</v>
      </c>
      <c r="O424" t="b">
        <v>0</v>
      </c>
      <c r="P424" t="s">
        <v>8268</v>
      </c>
      <c r="Q424">
        <f t="shared" si="20"/>
        <v>1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1437620400</v>
      </c>
      <c r="J425" s="10">
        <f t="shared" si="18"/>
        <v>42208.125</v>
      </c>
      <c r="K425" s="10">
        <f t="shared" si="19"/>
        <v>41400.92627314815</v>
      </c>
      <c r="L425">
        <v>1367878430</v>
      </c>
      <c r="M425" t="b">
        <v>0</v>
      </c>
      <c r="N425">
        <v>13</v>
      </c>
      <c r="O425" t="b">
        <v>0</v>
      </c>
      <c r="P425" t="s">
        <v>8268</v>
      </c>
      <c r="Q425">
        <f t="shared" si="20"/>
        <v>1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1437620400</v>
      </c>
      <c r="J426" s="10">
        <f t="shared" si="18"/>
        <v>42208.125</v>
      </c>
      <c r="K426" s="10">
        <f t="shared" si="19"/>
        <v>40934.376145833332</v>
      </c>
      <c r="L426">
        <v>1327568499</v>
      </c>
      <c r="M426" t="b">
        <v>0</v>
      </c>
      <c r="N426">
        <v>5</v>
      </c>
      <c r="O426" t="b">
        <v>0</v>
      </c>
      <c r="P426" t="s">
        <v>8268</v>
      </c>
      <c r="Q426">
        <f t="shared" si="20"/>
        <v>7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1437620400</v>
      </c>
      <c r="J427" s="10">
        <f t="shared" si="18"/>
        <v>42208.125</v>
      </c>
      <c r="K427" s="10">
        <f t="shared" si="19"/>
        <v>42275.861157407402</v>
      </c>
      <c r="L427">
        <v>1443472804</v>
      </c>
      <c r="M427" t="b">
        <v>0</v>
      </c>
      <c r="N427">
        <v>2</v>
      </c>
      <c r="O427" t="b">
        <v>0</v>
      </c>
      <c r="P427" t="s">
        <v>8268</v>
      </c>
      <c r="Q427">
        <f t="shared" si="20"/>
        <v>0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1437620400</v>
      </c>
      <c r="J428" s="10">
        <f t="shared" si="18"/>
        <v>42208.125</v>
      </c>
      <c r="K428" s="10">
        <f t="shared" si="19"/>
        <v>42400.711967592593</v>
      </c>
      <c r="L428">
        <v>1454259914</v>
      </c>
      <c r="M428" t="b">
        <v>0</v>
      </c>
      <c r="N428">
        <v>8</v>
      </c>
      <c r="O428" t="b">
        <v>0</v>
      </c>
      <c r="P428" t="s">
        <v>8268</v>
      </c>
      <c r="Q428">
        <f t="shared" si="20"/>
        <v>1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1437620400</v>
      </c>
      <c r="J429" s="10">
        <f t="shared" si="18"/>
        <v>42208.125</v>
      </c>
      <c r="K429" s="10">
        <f t="shared" si="19"/>
        <v>42285.909027777772</v>
      </c>
      <c r="L429">
        <v>1444340940</v>
      </c>
      <c r="M429" t="b">
        <v>0</v>
      </c>
      <c r="N429">
        <v>0</v>
      </c>
      <c r="O429" t="b">
        <v>0</v>
      </c>
      <c r="P429" t="s">
        <v>8268</v>
      </c>
      <c r="Q429">
        <f t="shared" si="20"/>
        <v>0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1437620400</v>
      </c>
      <c r="J430" s="10">
        <f t="shared" si="18"/>
        <v>42208.125</v>
      </c>
      <c r="K430" s="10">
        <f t="shared" si="19"/>
        <v>41778.766724537039</v>
      </c>
      <c r="L430">
        <v>1400523845</v>
      </c>
      <c r="M430" t="b">
        <v>0</v>
      </c>
      <c r="N430">
        <v>13</v>
      </c>
      <c r="O430" t="b">
        <v>0</v>
      </c>
      <c r="P430" t="s">
        <v>8268</v>
      </c>
      <c r="Q430">
        <f t="shared" si="20"/>
        <v>6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1437620400</v>
      </c>
      <c r="J431" s="10">
        <f t="shared" si="18"/>
        <v>42208.125</v>
      </c>
      <c r="K431" s="10">
        <f t="shared" si="19"/>
        <v>40070.901412037041</v>
      </c>
      <c r="L431">
        <v>1252964282</v>
      </c>
      <c r="M431" t="b">
        <v>0</v>
      </c>
      <c r="N431">
        <v>0</v>
      </c>
      <c r="O431" t="b">
        <v>0</v>
      </c>
      <c r="P431" t="s">
        <v>8268</v>
      </c>
      <c r="Q431">
        <f t="shared" si="20"/>
        <v>0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1437620400</v>
      </c>
      <c r="J432" s="10">
        <f t="shared" si="18"/>
        <v>42208.125</v>
      </c>
      <c r="K432" s="10">
        <f t="shared" si="19"/>
        <v>41513.107256944444</v>
      </c>
      <c r="L432">
        <v>1377570867</v>
      </c>
      <c r="M432" t="b">
        <v>0</v>
      </c>
      <c r="N432">
        <v>5</v>
      </c>
      <c r="O432" t="b">
        <v>0</v>
      </c>
      <c r="P432" t="s">
        <v>8268</v>
      </c>
      <c r="Q432">
        <f t="shared" si="20"/>
        <v>2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1437620400</v>
      </c>
      <c r="J433" s="10">
        <f t="shared" si="18"/>
        <v>42208.125</v>
      </c>
      <c r="K433" s="10">
        <f t="shared" si="19"/>
        <v>42526.871331018512</v>
      </c>
      <c r="L433">
        <v>1465160083</v>
      </c>
      <c r="M433" t="b">
        <v>0</v>
      </c>
      <c r="N433">
        <v>8</v>
      </c>
      <c r="O433" t="b">
        <v>0</v>
      </c>
      <c r="P433" t="s">
        <v>8268</v>
      </c>
      <c r="Q433">
        <f t="shared" si="20"/>
        <v>14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1437620400</v>
      </c>
      <c r="J434" s="10">
        <f t="shared" si="18"/>
        <v>42208.125</v>
      </c>
      <c r="K434" s="10">
        <f t="shared" si="19"/>
        <v>42238.726631944446</v>
      </c>
      <c r="L434">
        <v>1440264381</v>
      </c>
      <c r="M434" t="b">
        <v>0</v>
      </c>
      <c r="N434">
        <v>8</v>
      </c>
      <c r="O434" t="b">
        <v>0</v>
      </c>
      <c r="P434" t="s">
        <v>8268</v>
      </c>
      <c r="Q434">
        <f t="shared" si="20"/>
        <v>10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1437620400</v>
      </c>
      <c r="J435" s="10">
        <f t="shared" si="18"/>
        <v>42208.125</v>
      </c>
      <c r="K435" s="10">
        <f t="shared" si="19"/>
        <v>42228.629884259266</v>
      </c>
      <c r="L435">
        <v>1439392022</v>
      </c>
      <c r="M435" t="b">
        <v>0</v>
      </c>
      <c r="N435">
        <v>0</v>
      </c>
      <c r="O435" t="b">
        <v>0</v>
      </c>
      <c r="P435" t="s">
        <v>8268</v>
      </c>
      <c r="Q435">
        <f t="shared" si="20"/>
        <v>0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1437620400</v>
      </c>
      <c r="J436" s="10">
        <f t="shared" si="18"/>
        <v>42208.125</v>
      </c>
      <c r="K436" s="10">
        <f t="shared" si="19"/>
        <v>41576.834513888891</v>
      </c>
      <c r="L436">
        <v>1383076902</v>
      </c>
      <c r="M436" t="b">
        <v>0</v>
      </c>
      <c r="N436">
        <v>2</v>
      </c>
      <c r="O436" t="b">
        <v>0</v>
      </c>
      <c r="P436" t="s">
        <v>8268</v>
      </c>
      <c r="Q436">
        <f t="shared" si="20"/>
        <v>5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1437620400</v>
      </c>
      <c r="J437" s="10">
        <f t="shared" si="18"/>
        <v>42208.125</v>
      </c>
      <c r="K437" s="10">
        <f t="shared" si="19"/>
        <v>41500.747453703705</v>
      </c>
      <c r="L437">
        <v>1376502980</v>
      </c>
      <c r="M437" t="b">
        <v>0</v>
      </c>
      <c r="N437">
        <v>3</v>
      </c>
      <c r="O437" t="b">
        <v>0</v>
      </c>
      <c r="P437" t="s">
        <v>8268</v>
      </c>
      <c r="Q437">
        <f t="shared" si="20"/>
        <v>0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1437620400</v>
      </c>
      <c r="J438" s="10">
        <f t="shared" si="18"/>
        <v>42208.125</v>
      </c>
      <c r="K438" s="10">
        <f t="shared" si="19"/>
        <v>41456.36241898148</v>
      </c>
      <c r="L438">
        <v>1372668113</v>
      </c>
      <c r="M438" t="b">
        <v>0</v>
      </c>
      <c r="N438">
        <v>0</v>
      </c>
      <c r="O438" t="b">
        <v>0</v>
      </c>
      <c r="P438" t="s">
        <v>8268</v>
      </c>
      <c r="Q438">
        <f t="shared" si="20"/>
        <v>0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1437620400</v>
      </c>
      <c r="J439" s="10">
        <f t="shared" si="18"/>
        <v>42208.125</v>
      </c>
      <c r="K439" s="10">
        <f t="shared" si="19"/>
        <v>42591.31858796296</v>
      </c>
      <c r="L439">
        <v>1470728326</v>
      </c>
      <c r="M439" t="b">
        <v>0</v>
      </c>
      <c r="N439">
        <v>0</v>
      </c>
      <c r="O439" t="b">
        <v>0</v>
      </c>
      <c r="P439" t="s">
        <v>8268</v>
      </c>
      <c r="Q439">
        <f t="shared" si="20"/>
        <v>0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1437620400</v>
      </c>
      <c r="J440" s="10">
        <f t="shared" si="18"/>
        <v>42208.125</v>
      </c>
      <c r="K440" s="10">
        <f t="shared" si="19"/>
        <v>42296.261087962965</v>
      </c>
      <c r="L440">
        <v>1445235358</v>
      </c>
      <c r="M440" t="b">
        <v>0</v>
      </c>
      <c r="N440">
        <v>11</v>
      </c>
      <c r="O440" t="b">
        <v>0</v>
      </c>
      <c r="P440" t="s">
        <v>8268</v>
      </c>
      <c r="Q440">
        <f t="shared" si="20"/>
        <v>9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1437620400</v>
      </c>
      <c r="J441" s="10">
        <f t="shared" si="18"/>
        <v>42208.125</v>
      </c>
      <c r="K441" s="10">
        <f t="shared" si="19"/>
        <v>41919.761782407404</v>
      </c>
      <c r="L441">
        <v>1412705818</v>
      </c>
      <c r="M441" t="b">
        <v>0</v>
      </c>
      <c r="N441">
        <v>0</v>
      </c>
      <c r="O441" t="b">
        <v>0</v>
      </c>
      <c r="P441" t="s">
        <v>8268</v>
      </c>
      <c r="Q441">
        <f t="shared" si="20"/>
        <v>0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1437620400</v>
      </c>
      <c r="J442" s="10">
        <f t="shared" si="18"/>
        <v>42208.125</v>
      </c>
      <c r="K442" s="10">
        <f t="shared" si="19"/>
        <v>42423.985567129625</v>
      </c>
      <c r="L442">
        <v>1456270753</v>
      </c>
      <c r="M442" t="b">
        <v>0</v>
      </c>
      <c r="N442">
        <v>1</v>
      </c>
      <c r="O442" t="b">
        <v>0</v>
      </c>
      <c r="P442" t="s">
        <v>8268</v>
      </c>
      <c r="Q442">
        <f t="shared" si="20"/>
        <v>0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1437620400</v>
      </c>
      <c r="J443" s="10">
        <f t="shared" si="18"/>
        <v>42208.125</v>
      </c>
      <c r="K443" s="10">
        <f t="shared" si="19"/>
        <v>41550.793935185182</v>
      </c>
      <c r="L443">
        <v>1380826996</v>
      </c>
      <c r="M443" t="b">
        <v>0</v>
      </c>
      <c r="N443">
        <v>0</v>
      </c>
      <c r="O443" t="b">
        <v>0</v>
      </c>
      <c r="P443" t="s">
        <v>8268</v>
      </c>
      <c r="Q443">
        <f t="shared" si="20"/>
        <v>0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1437620400</v>
      </c>
      <c r="J444" s="10">
        <f t="shared" si="18"/>
        <v>42208.125</v>
      </c>
      <c r="K444" s="10">
        <f t="shared" si="19"/>
        <v>42024.888692129629</v>
      </c>
      <c r="L444">
        <v>1421788783</v>
      </c>
      <c r="M444" t="b">
        <v>0</v>
      </c>
      <c r="N444">
        <v>17</v>
      </c>
      <c r="O444" t="b">
        <v>0</v>
      </c>
      <c r="P444" t="s">
        <v>8268</v>
      </c>
      <c r="Q444">
        <f t="shared" si="20"/>
        <v>39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1437620400</v>
      </c>
      <c r="J445" s="10">
        <f t="shared" si="18"/>
        <v>42208.125</v>
      </c>
      <c r="K445" s="10">
        <f t="shared" si="19"/>
        <v>41650.015057870369</v>
      </c>
      <c r="L445">
        <v>1389399701</v>
      </c>
      <c r="M445" t="b">
        <v>0</v>
      </c>
      <c r="N445">
        <v>2</v>
      </c>
      <c r="O445" t="b">
        <v>0</v>
      </c>
      <c r="P445" t="s">
        <v>8268</v>
      </c>
      <c r="Q445">
        <f t="shared" si="20"/>
        <v>0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1437620400</v>
      </c>
      <c r="J446" s="10">
        <f t="shared" si="18"/>
        <v>42208.125</v>
      </c>
      <c r="K446" s="10">
        <f t="shared" si="19"/>
        <v>40894.906956018516</v>
      </c>
      <c r="L446">
        <v>1324158361</v>
      </c>
      <c r="M446" t="b">
        <v>0</v>
      </c>
      <c r="N446">
        <v>1</v>
      </c>
      <c r="O446" t="b">
        <v>0</v>
      </c>
      <c r="P446" t="s">
        <v>8268</v>
      </c>
      <c r="Q446">
        <f t="shared" si="20"/>
        <v>5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1437620400</v>
      </c>
      <c r="J447" s="10">
        <f t="shared" si="18"/>
        <v>42208.125</v>
      </c>
      <c r="K447" s="10">
        <f t="shared" si="19"/>
        <v>42130.335358796292</v>
      </c>
      <c r="L447">
        <v>1430899375</v>
      </c>
      <c r="M447" t="b">
        <v>0</v>
      </c>
      <c r="N447">
        <v>2</v>
      </c>
      <c r="O447" t="b">
        <v>0</v>
      </c>
      <c r="P447" t="s">
        <v>8268</v>
      </c>
      <c r="Q447">
        <f t="shared" si="20"/>
        <v>0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1437620400</v>
      </c>
      <c r="J448" s="10">
        <f t="shared" si="18"/>
        <v>42208.125</v>
      </c>
      <c r="K448" s="10">
        <f t="shared" si="19"/>
        <v>42037.083564814813</v>
      </c>
      <c r="L448">
        <v>1422842420</v>
      </c>
      <c r="M448" t="b">
        <v>0</v>
      </c>
      <c r="N448">
        <v>16</v>
      </c>
      <c r="O448" t="b">
        <v>0</v>
      </c>
      <c r="P448" t="s">
        <v>8268</v>
      </c>
      <c r="Q448">
        <f t="shared" si="20"/>
        <v>7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1437620400</v>
      </c>
      <c r="J449" s="10">
        <f t="shared" si="18"/>
        <v>42208.125</v>
      </c>
      <c r="K449" s="10">
        <f t="shared" si="19"/>
        <v>41331.555127314816</v>
      </c>
      <c r="L449">
        <v>1361884763</v>
      </c>
      <c r="M449" t="b">
        <v>0</v>
      </c>
      <c r="N449">
        <v>1</v>
      </c>
      <c r="O449" t="b">
        <v>0</v>
      </c>
      <c r="P449" t="s">
        <v>8268</v>
      </c>
      <c r="Q449">
        <f t="shared" si="20"/>
        <v>0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1437620400</v>
      </c>
      <c r="J450" s="10">
        <f t="shared" si="18"/>
        <v>42208.125</v>
      </c>
      <c r="K450" s="10">
        <f t="shared" si="19"/>
        <v>41753.758043981477</v>
      </c>
      <c r="L450">
        <v>1398363095</v>
      </c>
      <c r="M450" t="b">
        <v>0</v>
      </c>
      <c r="N450">
        <v>4</v>
      </c>
      <c r="O450" t="b">
        <v>0</v>
      </c>
      <c r="P450" t="s">
        <v>8268</v>
      </c>
      <c r="Q450">
        <f t="shared" si="20"/>
        <v>3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1437620400</v>
      </c>
      <c r="J451" s="10">
        <f t="shared" ref="J451:J514" si="21">(((I451/60)/60)/24)+DATE(1970,1,1)</f>
        <v>42208.125</v>
      </c>
      <c r="K451" s="10">
        <f t="shared" ref="K451:K514" si="22">(((L451/60)/60)/24)+DATE(1970,1,1)</f>
        <v>41534.568113425928</v>
      </c>
      <c r="L451">
        <v>1379425085</v>
      </c>
      <c r="M451" t="b">
        <v>0</v>
      </c>
      <c r="N451">
        <v>5</v>
      </c>
      <c r="O451" t="b">
        <v>0</v>
      </c>
      <c r="P451" t="s">
        <v>8268</v>
      </c>
      <c r="Q451">
        <f t="shared" ref="Q451:Q514" si="23">ROUND(E451/D451*100,0)</f>
        <v>2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1437620400</v>
      </c>
      <c r="J452" s="10">
        <f t="shared" si="21"/>
        <v>42208.125</v>
      </c>
      <c r="K452" s="10">
        <f t="shared" si="22"/>
        <v>41654.946759259255</v>
      </c>
      <c r="L452">
        <v>1389825800</v>
      </c>
      <c r="M452" t="b">
        <v>0</v>
      </c>
      <c r="N452">
        <v>7</v>
      </c>
      <c r="O452" t="b">
        <v>0</v>
      </c>
      <c r="P452" t="s">
        <v>8268</v>
      </c>
      <c r="Q452">
        <f t="shared" si="23"/>
        <v>1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1437620400</v>
      </c>
      <c r="J453" s="10">
        <f t="shared" si="21"/>
        <v>42208.125</v>
      </c>
      <c r="K453" s="10">
        <f t="shared" si="22"/>
        <v>41634.715173611112</v>
      </c>
      <c r="L453">
        <v>1388077791</v>
      </c>
      <c r="M453" t="b">
        <v>0</v>
      </c>
      <c r="N453">
        <v>0</v>
      </c>
      <c r="O453" t="b">
        <v>0</v>
      </c>
      <c r="P453" t="s">
        <v>8268</v>
      </c>
      <c r="Q453">
        <f t="shared" si="23"/>
        <v>0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1437620400</v>
      </c>
      <c r="J454" s="10">
        <f t="shared" si="21"/>
        <v>42208.125</v>
      </c>
      <c r="K454" s="10">
        <f t="shared" si="22"/>
        <v>42107.703877314809</v>
      </c>
      <c r="L454">
        <v>1428944015</v>
      </c>
      <c r="M454" t="b">
        <v>0</v>
      </c>
      <c r="N454">
        <v>12</v>
      </c>
      <c r="O454" t="b">
        <v>0</v>
      </c>
      <c r="P454" t="s">
        <v>8268</v>
      </c>
      <c r="Q454">
        <f t="shared" si="23"/>
        <v>64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1437620400</v>
      </c>
      <c r="J455" s="10">
        <f t="shared" si="21"/>
        <v>42208.125</v>
      </c>
      <c r="K455" s="10">
        <f t="shared" si="22"/>
        <v>42038.824988425928</v>
      </c>
      <c r="L455">
        <v>1422992879</v>
      </c>
      <c r="M455" t="b">
        <v>0</v>
      </c>
      <c r="N455">
        <v>2</v>
      </c>
      <c r="O455" t="b">
        <v>0</v>
      </c>
      <c r="P455" t="s">
        <v>8268</v>
      </c>
      <c r="Q455">
        <f t="shared" si="23"/>
        <v>0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1437620400</v>
      </c>
      <c r="J456" s="10">
        <f t="shared" si="21"/>
        <v>42208.125</v>
      </c>
      <c r="K456" s="10">
        <f t="shared" si="22"/>
        <v>41938.717256944445</v>
      </c>
      <c r="L456">
        <v>1414343571</v>
      </c>
      <c r="M456" t="b">
        <v>0</v>
      </c>
      <c r="N456">
        <v>5</v>
      </c>
      <c r="O456" t="b">
        <v>0</v>
      </c>
      <c r="P456" t="s">
        <v>8268</v>
      </c>
      <c r="Q456">
        <f t="shared" si="23"/>
        <v>1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1437620400</v>
      </c>
      <c r="J457" s="10">
        <f t="shared" si="21"/>
        <v>42208.125</v>
      </c>
      <c r="K457" s="10">
        <f t="shared" si="22"/>
        <v>40971.002569444441</v>
      </c>
      <c r="L457">
        <v>1330733022</v>
      </c>
      <c r="M457" t="b">
        <v>0</v>
      </c>
      <c r="N457">
        <v>2</v>
      </c>
      <c r="O457" t="b">
        <v>0</v>
      </c>
      <c r="P457" t="s">
        <v>8268</v>
      </c>
      <c r="Q457">
        <f t="shared" si="23"/>
        <v>0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1437620400</v>
      </c>
      <c r="J458" s="10">
        <f t="shared" si="21"/>
        <v>42208.125</v>
      </c>
      <c r="K458" s="10">
        <f t="shared" si="22"/>
        <v>41547.694456018515</v>
      </c>
      <c r="L458">
        <v>1380559201</v>
      </c>
      <c r="M458" t="b">
        <v>0</v>
      </c>
      <c r="N458">
        <v>3</v>
      </c>
      <c r="O458" t="b">
        <v>0</v>
      </c>
      <c r="P458" t="s">
        <v>8268</v>
      </c>
      <c r="Q458">
        <f t="shared" si="23"/>
        <v>1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1437620400</v>
      </c>
      <c r="J459" s="10">
        <f t="shared" si="21"/>
        <v>42208.125</v>
      </c>
      <c r="K459" s="10">
        <f t="shared" si="22"/>
        <v>41837.767500000002</v>
      </c>
      <c r="L459">
        <v>1405621512</v>
      </c>
      <c r="M459" t="b">
        <v>0</v>
      </c>
      <c r="N459">
        <v>0</v>
      </c>
      <c r="O459" t="b">
        <v>0</v>
      </c>
      <c r="P459" t="s">
        <v>8268</v>
      </c>
      <c r="Q459">
        <f t="shared" si="23"/>
        <v>0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1437620400</v>
      </c>
      <c r="J460" s="10">
        <f t="shared" si="21"/>
        <v>42208.125</v>
      </c>
      <c r="K460" s="10">
        <f t="shared" si="22"/>
        <v>41378.69976851852</v>
      </c>
      <c r="L460">
        <v>1365958060</v>
      </c>
      <c r="M460" t="b">
        <v>0</v>
      </c>
      <c r="N460">
        <v>49</v>
      </c>
      <c r="O460" t="b">
        <v>0</v>
      </c>
      <c r="P460" t="s">
        <v>8268</v>
      </c>
      <c r="Q460">
        <f t="shared" si="23"/>
        <v>8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1437620400</v>
      </c>
      <c r="J461" s="10">
        <f t="shared" si="21"/>
        <v>42208.125</v>
      </c>
      <c r="K461" s="10">
        <f t="shared" si="22"/>
        <v>40800.6403587963</v>
      </c>
      <c r="L461">
        <v>1316013727</v>
      </c>
      <c r="M461" t="b">
        <v>0</v>
      </c>
      <c r="N461">
        <v>1</v>
      </c>
      <c r="O461" t="b">
        <v>0</v>
      </c>
      <c r="P461" t="s">
        <v>8268</v>
      </c>
      <c r="Q461">
        <f t="shared" si="23"/>
        <v>0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1437620400</v>
      </c>
      <c r="J462" s="10">
        <f t="shared" si="21"/>
        <v>42208.125</v>
      </c>
      <c r="K462" s="10">
        <f t="shared" si="22"/>
        <v>41759.542534722219</v>
      </c>
      <c r="L462">
        <v>1398862875</v>
      </c>
      <c r="M462" t="b">
        <v>0</v>
      </c>
      <c r="N462">
        <v>2</v>
      </c>
      <c r="O462" t="b">
        <v>0</v>
      </c>
      <c r="P462" t="s">
        <v>8268</v>
      </c>
      <c r="Q462">
        <f t="shared" si="23"/>
        <v>0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1437620400</v>
      </c>
      <c r="J463" s="10">
        <f t="shared" si="21"/>
        <v>42208.125</v>
      </c>
      <c r="K463" s="10">
        <f t="shared" si="22"/>
        <v>41407.84684027778</v>
      </c>
      <c r="L463">
        <v>1368476367</v>
      </c>
      <c r="M463" t="b">
        <v>0</v>
      </c>
      <c r="N463">
        <v>0</v>
      </c>
      <c r="O463" t="b">
        <v>0</v>
      </c>
      <c r="P463" t="s">
        <v>8268</v>
      </c>
      <c r="Q463">
        <f t="shared" si="23"/>
        <v>0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1437620400</v>
      </c>
      <c r="J464" s="10">
        <f t="shared" si="21"/>
        <v>42208.125</v>
      </c>
      <c r="K464" s="10">
        <f t="shared" si="22"/>
        <v>40705.126631944448</v>
      </c>
      <c r="L464">
        <v>1307761341</v>
      </c>
      <c r="M464" t="b">
        <v>0</v>
      </c>
      <c r="N464">
        <v>0</v>
      </c>
      <c r="O464" t="b">
        <v>0</v>
      </c>
      <c r="P464" t="s">
        <v>8268</v>
      </c>
      <c r="Q464">
        <f t="shared" si="23"/>
        <v>0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1437620400</v>
      </c>
      <c r="J465" s="10">
        <f t="shared" si="21"/>
        <v>42208.125</v>
      </c>
      <c r="K465" s="10">
        <f t="shared" si="22"/>
        <v>40750.710104166668</v>
      </c>
      <c r="L465">
        <v>1311699753</v>
      </c>
      <c r="M465" t="b">
        <v>0</v>
      </c>
      <c r="N465">
        <v>11</v>
      </c>
      <c r="O465" t="b">
        <v>0</v>
      </c>
      <c r="P465" t="s">
        <v>8268</v>
      </c>
      <c r="Q465">
        <f t="shared" si="23"/>
        <v>2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1437620400</v>
      </c>
      <c r="J466" s="10">
        <f t="shared" si="21"/>
        <v>42208.125</v>
      </c>
      <c r="K466" s="10">
        <f t="shared" si="22"/>
        <v>42488.848784722228</v>
      </c>
      <c r="L466">
        <v>1461874935</v>
      </c>
      <c r="M466" t="b">
        <v>0</v>
      </c>
      <c r="N466">
        <v>1</v>
      </c>
      <c r="O466" t="b">
        <v>0</v>
      </c>
      <c r="P466" t="s">
        <v>8268</v>
      </c>
      <c r="Q466">
        <f t="shared" si="23"/>
        <v>0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1437620400</v>
      </c>
      <c r="J467" s="10">
        <f t="shared" si="21"/>
        <v>42208.125</v>
      </c>
      <c r="K467" s="10">
        <f t="shared" si="22"/>
        <v>41801.120069444441</v>
      </c>
      <c r="L467">
        <v>1402455174</v>
      </c>
      <c r="M467" t="b">
        <v>0</v>
      </c>
      <c r="N467">
        <v>8</v>
      </c>
      <c r="O467" t="b">
        <v>0</v>
      </c>
      <c r="P467" t="s">
        <v>8268</v>
      </c>
      <c r="Q467">
        <f t="shared" si="23"/>
        <v>27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1437620400</v>
      </c>
      <c r="J468" s="10">
        <f t="shared" si="21"/>
        <v>42208.125</v>
      </c>
      <c r="K468" s="10">
        <f t="shared" si="22"/>
        <v>41129.942870370374</v>
      </c>
      <c r="L468">
        <v>1344465464</v>
      </c>
      <c r="M468" t="b">
        <v>0</v>
      </c>
      <c r="N468">
        <v>5</v>
      </c>
      <c r="O468" t="b">
        <v>0</v>
      </c>
      <c r="P468" t="s">
        <v>8268</v>
      </c>
      <c r="Q468">
        <f t="shared" si="23"/>
        <v>1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1437620400</v>
      </c>
      <c r="J469" s="10">
        <f t="shared" si="21"/>
        <v>42208.125</v>
      </c>
      <c r="K469" s="10">
        <f t="shared" si="22"/>
        <v>41135.679791666669</v>
      </c>
      <c r="L469">
        <v>1344961134</v>
      </c>
      <c r="M469" t="b">
        <v>0</v>
      </c>
      <c r="N469">
        <v>39</v>
      </c>
      <c r="O469" t="b">
        <v>0</v>
      </c>
      <c r="P469" t="s">
        <v>8268</v>
      </c>
      <c r="Q469">
        <f t="shared" si="23"/>
        <v>22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1437620400</v>
      </c>
      <c r="J470" s="10">
        <f t="shared" si="21"/>
        <v>42208.125</v>
      </c>
      <c r="K470" s="10">
        <f t="shared" si="22"/>
        <v>41041.167627314811</v>
      </c>
      <c r="L470">
        <v>1336795283</v>
      </c>
      <c r="M470" t="b">
        <v>0</v>
      </c>
      <c r="N470">
        <v>0</v>
      </c>
      <c r="O470" t="b">
        <v>0</v>
      </c>
      <c r="P470" t="s">
        <v>8268</v>
      </c>
      <c r="Q470">
        <f t="shared" si="23"/>
        <v>0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1437620400</v>
      </c>
      <c r="J471" s="10">
        <f t="shared" si="21"/>
        <v>42208.125</v>
      </c>
      <c r="K471" s="10">
        <f t="shared" si="22"/>
        <v>41827.989861111113</v>
      </c>
      <c r="L471">
        <v>1404776724</v>
      </c>
      <c r="M471" t="b">
        <v>0</v>
      </c>
      <c r="N471">
        <v>0</v>
      </c>
      <c r="O471" t="b">
        <v>0</v>
      </c>
      <c r="P471" t="s">
        <v>8268</v>
      </c>
      <c r="Q471">
        <f t="shared" si="23"/>
        <v>0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1437620400</v>
      </c>
      <c r="J472" s="10">
        <f t="shared" si="21"/>
        <v>42208.125</v>
      </c>
      <c r="K472" s="10">
        <f t="shared" si="22"/>
        <v>41605.167696759258</v>
      </c>
      <c r="L472">
        <v>1385524889</v>
      </c>
      <c r="M472" t="b">
        <v>0</v>
      </c>
      <c r="N472">
        <v>2</v>
      </c>
      <c r="O472" t="b">
        <v>0</v>
      </c>
      <c r="P472" t="s">
        <v>8268</v>
      </c>
      <c r="Q472">
        <f t="shared" si="23"/>
        <v>1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1437620400</v>
      </c>
      <c r="J473" s="10">
        <f t="shared" si="21"/>
        <v>42208.125</v>
      </c>
      <c r="K473" s="10">
        <f t="shared" si="22"/>
        <v>41703.721979166665</v>
      </c>
      <c r="L473">
        <v>1394039979</v>
      </c>
      <c r="M473" t="b">
        <v>0</v>
      </c>
      <c r="N473">
        <v>170</v>
      </c>
      <c r="O473" t="b">
        <v>0</v>
      </c>
      <c r="P473" t="s">
        <v>8268</v>
      </c>
      <c r="Q473">
        <f t="shared" si="23"/>
        <v>12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1437620400</v>
      </c>
      <c r="J474" s="10">
        <f t="shared" si="21"/>
        <v>42208.125</v>
      </c>
      <c r="K474" s="10">
        <f t="shared" si="22"/>
        <v>41844.922662037039</v>
      </c>
      <c r="L474">
        <v>1406239718</v>
      </c>
      <c r="M474" t="b">
        <v>0</v>
      </c>
      <c r="N474">
        <v>5</v>
      </c>
      <c r="O474" t="b">
        <v>0</v>
      </c>
      <c r="P474" t="s">
        <v>8268</v>
      </c>
      <c r="Q474">
        <f t="shared" si="23"/>
        <v>18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1437620400</v>
      </c>
      <c r="J475" s="10">
        <f t="shared" si="21"/>
        <v>42208.125</v>
      </c>
      <c r="K475" s="10">
        <f t="shared" si="22"/>
        <v>41869.698136574072</v>
      </c>
      <c r="L475">
        <v>1408380319</v>
      </c>
      <c r="M475" t="b">
        <v>0</v>
      </c>
      <c r="N475">
        <v>14</v>
      </c>
      <c r="O475" t="b">
        <v>0</v>
      </c>
      <c r="P475" t="s">
        <v>8268</v>
      </c>
      <c r="Q475">
        <f t="shared" si="23"/>
        <v>3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1437620400</v>
      </c>
      <c r="J476" s="10">
        <f t="shared" si="21"/>
        <v>42208.125</v>
      </c>
      <c r="K476" s="10">
        <f t="shared" si="22"/>
        <v>42753.329039351855</v>
      </c>
      <c r="L476">
        <v>1484726029</v>
      </c>
      <c r="M476" t="b">
        <v>0</v>
      </c>
      <c r="N476">
        <v>1</v>
      </c>
      <c r="O476" t="b">
        <v>0</v>
      </c>
      <c r="P476" t="s">
        <v>8268</v>
      </c>
      <c r="Q476">
        <f t="shared" si="23"/>
        <v>0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1437620400</v>
      </c>
      <c r="J477" s="10">
        <f t="shared" si="21"/>
        <v>42208.125</v>
      </c>
      <c r="K477" s="10">
        <f t="shared" si="22"/>
        <v>42100.086145833338</v>
      </c>
      <c r="L477">
        <v>1428285843</v>
      </c>
      <c r="M477" t="b">
        <v>0</v>
      </c>
      <c r="N477">
        <v>0</v>
      </c>
      <c r="O477" t="b">
        <v>0</v>
      </c>
      <c r="P477" t="s">
        <v>8268</v>
      </c>
      <c r="Q477">
        <f t="shared" si="23"/>
        <v>0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1437620400</v>
      </c>
      <c r="J478" s="10">
        <f t="shared" si="21"/>
        <v>42208.125</v>
      </c>
      <c r="K478" s="10">
        <f t="shared" si="22"/>
        <v>41757.975011574075</v>
      </c>
      <c r="L478">
        <v>1398727441</v>
      </c>
      <c r="M478" t="b">
        <v>0</v>
      </c>
      <c r="N478">
        <v>124</v>
      </c>
      <c r="O478" t="b">
        <v>0</v>
      </c>
      <c r="P478" t="s">
        <v>8268</v>
      </c>
      <c r="Q478">
        <f t="shared" si="23"/>
        <v>2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1437620400</v>
      </c>
      <c r="J479" s="10">
        <f t="shared" si="21"/>
        <v>42208.125</v>
      </c>
      <c r="K479" s="10">
        <f t="shared" si="22"/>
        <v>40987.83488425926</v>
      </c>
      <c r="L479">
        <v>1332187334</v>
      </c>
      <c r="M479" t="b">
        <v>0</v>
      </c>
      <c r="N479">
        <v>0</v>
      </c>
      <c r="O479" t="b">
        <v>0</v>
      </c>
      <c r="P479" t="s">
        <v>8268</v>
      </c>
      <c r="Q479">
        <f t="shared" si="23"/>
        <v>0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1437620400</v>
      </c>
      <c r="J480" s="10">
        <f t="shared" si="21"/>
        <v>42208.125</v>
      </c>
      <c r="K480" s="10">
        <f t="shared" si="22"/>
        <v>42065.910983796297</v>
      </c>
      <c r="L480">
        <v>1425333109</v>
      </c>
      <c r="M480" t="b">
        <v>0</v>
      </c>
      <c r="N480">
        <v>0</v>
      </c>
      <c r="O480" t="b">
        <v>0</v>
      </c>
      <c r="P480" t="s">
        <v>8268</v>
      </c>
      <c r="Q480">
        <f t="shared" si="23"/>
        <v>0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1437620400</v>
      </c>
      <c r="J481" s="10">
        <f t="shared" si="21"/>
        <v>42208.125</v>
      </c>
      <c r="K481" s="10">
        <f t="shared" si="22"/>
        <v>41904.407812500001</v>
      </c>
      <c r="L481">
        <v>1411379235</v>
      </c>
      <c r="M481" t="b">
        <v>0</v>
      </c>
      <c r="N481">
        <v>55</v>
      </c>
      <c r="O481" t="b">
        <v>0</v>
      </c>
      <c r="P481" t="s">
        <v>8268</v>
      </c>
      <c r="Q481">
        <f t="shared" si="23"/>
        <v>33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1437620400</v>
      </c>
      <c r="J482" s="10">
        <f t="shared" si="21"/>
        <v>42208.125</v>
      </c>
      <c r="K482" s="10">
        <f t="shared" si="22"/>
        <v>41465.500173611108</v>
      </c>
      <c r="L482">
        <v>1373457615</v>
      </c>
      <c r="M482" t="b">
        <v>0</v>
      </c>
      <c r="N482">
        <v>140</v>
      </c>
      <c r="O482" t="b">
        <v>0</v>
      </c>
      <c r="P482" t="s">
        <v>8268</v>
      </c>
      <c r="Q482">
        <f t="shared" si="23"/>
        <v>19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1437620400</v>
      </c>
      <c r="J483" s="10">
        <f t="shared" si="21"/>
        <v>42208.125</v>
      </c>
      <c r="K483" s="10">
        <f t="shared" si="22"/>
        <v>41162.672326388885</v>
      </c>
      <c r="L483">
        <v>1347293289</v>
      </c>
      <c r="M483" t="b">
        <v>0</v>
      </c>
      <c r="N483">
        <v>21</v>
      </c>
      <c r="O483" t="b">
        <v>0</v>
      </c>
      <c r="P483" t="s">
        <v>8268</v>
      </c>
      <c r="Q483">
        <f t="shared" si="23"/>
        <v>6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1437620400</v>
      </c>
      <c r="J484" s="10">
        <f t="shared" si="21"/>
        <v>42208.125</v>
      </c>
      <c r="K484" s="10">
        <f t="shared" si="22"/>
        <v>42447.896875000006</v>
      </c>
      <c r="L484">
        <v>1458336690</v>
      </c>
      <c r="M484" t="b">
        <v>0</v>
      </c>
      <c r="N484">
        <v>1</v>
      </c>
      <c r="O484" t="b">
        <v>0</v>
      </c>
      <c r="P484" t="s">
        <v>8268</v>
      </c>
      <c r="Q484">
        <f t="shared" si="23"/>
        <v>0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1437620400</v>
      </c>
      <c r="J485" s="10">
        <f t="shared" si="21"/>
        <v>42208.125</v>
      </c>
      <c r="K485" s="10">
        <f t="shared" si="22"/>
        <v>41243.197592592594</v>
      </c>
      <c r="L485">
        <v>1354250672</v>
      </c>
      <c r="M485" t="b">
        <v>0</v>
      </c>
      <c r="N485">
        <v>147</v>
      </c>
      <c r="O485" t="b">
        <v>0</v>
      </c>
      <c r="P485" t="s">
        <v>8268</v>
      </c>
      <c r="Q485">
        <f t="shared" si="23"/>
        <v>50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1437620400</v>
      </c>
      <c r="J486" s="10">
        <f t="shared" si="21"/>
        <v>42208.125</v>
      </c>
      <c r="K486" s="10">
        <f t="shared" si="22"/>
        <v>42272.93949074074</v>
      </c>
      <c r="L486">
        <v>1443220372</v>
      </c>
      <c r="M486" t="b">
        <v>0</v>
      </c>
      <c r="N486">
        <v>11</v>
      </c>
      <c r="O486" t="b">
        <v>0</v>
      </c>
      <c r="P486" t="s">
        <v>8268</v>
      </c>
      <c r="Q486">
        <f t="shared" si="23"/>
        <v>0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1437620400</v>
      </c>
      <c r="J487" s="10">
        <f t="shared" si="21"/>
        <v>42208.125</v>
      </c>
      <c r="K487" s="10">
        <f t="shared" si="22"/>
        <v>41381.50577546296</v>
      </c>
      <c r="L487">
        <v>1366200499</v>
      </c>
      <c r="M487" t="b">
        <v>0</v>
      </c>
      <c r="N487">
        <v>125</v>
      </c>
      <c r="O487" t="b">
        <v>0</v>
      </c>
      <c r="P487" t="s">
        <v>8268</v>
      </c>
      <c r="Q487">
        <f t="shared" si="23"/>
        <v>22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1437620400</v>
      </c>
      <c r="J488" s="10">
        <f t="shared" si="21"/>
        <v>42208.125</v>
      </c>
      <c r="K488" s="10">
        <f t="shared" si="22"/>
        <v>41761.94258101852</v>
      </c>
      <c r="L488">
        <v>1399070239</v>
      </c>
      <c r="M488" t="b">
        <v>0</v>
      </c>
      <c r="N488">
        <v>1</v>
      </c>
      <c r="O488" t="b">
        <v>0</v>
      </c>
      <c r="P488" t="s">
        <v>8268</v>
      </c>
      <c r="Q488">
        <f t="shared" si="23"/>
        <v>0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1437620400</v>
      </c>
      <c r="J489" s="10">
        <f t="shared" si="21"/>
        <v>42208.125</v>
      </c>
      <c r="K489" s="10">
        <f t="shared" si="22"/>
        <v>42669.594837962963</v>
      </c>
      <c r="L489">
        <v>1477491394</v>
      </c>
      <c r="M489" t="b">
        <v>0</v>
      </c>
      <c r="N489">
        <v>0</v>
      </c>
      <c r="O489" t="b">
        <v>0</v>
      </c>
      <c r="P489" t="s">
        <v>8268</v>
      </c>
      <c r="Q489">
        <f t="shared" si="23"/>
        <v>0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1437620400</v>
      </c>
      <c r="J490" s="10">
        <f t="shared" si="21"/>
        <v>42208.125</v>
      </c>
      <c r="K490" s="10">
        <f t="shared" si="22"/>
        <v>42714.054398148146</v>
      </c>
      <c r="L490">
        <v>1481332700</v>
      </c>
      <c r="M490" t="b">
        <v>0</v>
      </c>
      <c r="N490">
        <v>0</v>
      </c>
      <c r="O490" t="b">
        <v>0</v>
      </c>
      <c r="P490" t="s">
        <v>8268</v>
      </c>
      <c r="Q490">
        <f t="shared" si="23"/>
        <v>0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1437620400</v>
      </c>
      <c r="J491" s="10">
        <f t="shared" si="21"/>
        <v>42208.125</v>
      </c>
      <c r="K491" s="10">
        <f t="shared" si="22"/>
        <v>40882.481666666667</v>
      </c>
      <c r="L491">
        <v>1323084816</v>
      </c>
      <c r="M491" t="b">
        <v>0</v>
      </c>
      <c r="N491">
        <v>3</v>
      </c>
      <c r="O491" t="b">
        <v>0</v>
      </c>
      <c r="P491" t="s">
        <v>8268</v>
      </c>
      <c r="Q491">
        <f t="shared" si="23"/>
        <v>0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1437620400</v>
      </c>
      <c r="J492" s="10">
        <f t="shared" si="21"/>
        <v>42208.125</v>
      </c>
      <c r="K492" s="10">
        <f t="shared" si="22"/>
        <v>41113.968576388892</v>
      </c>
      <c r="L492">
        <v>1343085285</v>
      </c>
      <c r="M492" t="b">
        <v>0</v>
      </c>
      <c r="N492">
        <v>0</v>
      </c>
      <c r="O492" t="b">
        <v>0</v>
      </c>
      <c r="P492" t="s">
        <v>8268</v>
      </c>
      <c r="Q492">
        <f t="shared" si="23"/>
        <v>0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1437620400</v>
      </c>
      <c r="J493" s="10">
        <f t="shared" si="21"/>
        <v>42208.125</v>
      </c>
      <c r="K493" s="10">
        <f t="shared" si="22"/>
        <v>42366.982627314821</v>
      </c>
      <c r="L493">
        <v>1451345699</v>
      </c>
      <c r="M493" t="b">
        <v>0</v>
      </c>
      <c r="N493">
        <v>0</v>
      </c>
      <c r="O493" t="b">
        <v>0</v>
      </c>
      <c r="P493" t="s">
        <v>8268</v>
      </c>
      <c r="Q493">
        <f t="shared" si="23"/>
        <v>0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1437620400</v>
      </c>
      <c r="J494" s="10">
        <f t="shared" si="21"/>
        <v>42208.125</v>
      </c>
      <c r="K494" s="10">
        <f t="shared" si="22"/>
        <v>42596.03506944445</v>
      </c>
      <c r="L494">
        <v>1471135830</v>
      </c>
      <c r="M494" t="b">
        <v>0</v>
      </c>
      <c r="N494">
        <v>0</v>
      </c>
      <c r="O494" t="b">
        <v>0</v>
      </c>
      <c r="P494" t="s">
        <v>8268</v>
      </c>
      <c r="Q494">
        <f t="shared" si="23"/>
        <v>0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1437620400</v>
      </c>
      <c r="J495" s="10">
        <f t="shared" si="21"/>
        <v>42208.125</v>
      </c>
      <c r="K495" s="10">
        <f t="shared" si="22"/>
        <v>42114.726134259254</v>
      </c>
      <c r="L495">
        <v>1429550738</v>
      </c>
      <c r="M495" t="b">
        <v>0</v>
      </c>
      <c r="N495">
        <v>0</v>
      </c>
      <c r="O495" t="b">
        <v>0</v>
      </c>
      <c r="P495" t="s">
        <v>8268</v>
      </c>
      <c r="Q495">
        <f t="shared" si="23"/>
        <v>0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1437620400</v>
      </c>
      <c r="J496" s="10">
        <f t="shared" si="21"/>
        <v>42208.125</v>
      </c>
      <c r="K496" s="10">
        <f t="shared" si="22"/>
        <v>41799.830613425926</v>
      </c>
      <c r="L496">
        <v>1402343765</v>
      </c>
      <c r="M496" t="b">
        <v>0</v>
      </c>
      <c r="N496">
        <v>3</v>
      </c>
      <c r="O496" t="b">
        <v>0</v>
      </c>
      <c r="P496" t="s">
        <v>8268</v>
      </c>
      <c r="Q496">
        <f t="shared" si="23"/>
        <v>0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1437620400</v>
      </c>
      <c r="J497" s="10">
        <f t="shared" si="21"/>
        <v>42208.125</v>
      </c>
      <c r="K497" s="10">
        <f t="shared" si="22"/>
        <v>42171.827604166669</v>
      </c>
      <c r="L497">
        <v>1434484305</v>
      </c>
      <c r="M497" t="b">
        <v>0</v>
      </c>
      <c r="N497">
        <v>0</v>
      </c>
      <c r="O497" t="b">
        <v>0</v>
      </c>
      <c r="P497" t="s">
        <v>8268</v>
      </c>
      <c r="Q497">
        <f t="shared" si="23"/>
        <v>0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1437620400</v>
      </c>
      <c r="J498" s="10">
        <f t="shared" si="21"/>
        <v>42208.125</v>
      </c>
      <c r="K498" s="10">
        <f t="shared" si="22"/>
        <v>41620.93141203704</v>
      </c>
      <c r="L498">
        <v>1386886874</v>
      </c>
      <c r="M498" t="b">
        <v>0</v>
      </c>
      <c r="N498">
        <v>1</v>
      </c>
      <c r="O498" t="b">
        <v>0</v>
      </c>
      <c r="P498" t="s">
        <v>8268</v>
      </c>
      <c r="Q498">
        <f t="shared" si="23"/>
        <v>0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1437620400</v>
      </c>
      <c r="J499" s="10">
        <f t="shared" si="21"/>
        <v>42208.125</v>
      </c>
      <c r="K499" s="10">
        <f t="shared" si="22"/>
        <v>41945.037789351853</v>
      </c>
      <c r="L499">
        <v>1414889665</v>
      </c>
      <c r="M499" t="b">
        <v>0</v>
      </c>
      <c r="N499">
        <v>3</v>
      </c>
      <c r="O499" t="b">
        <v>0</v>
      </c>
      <c r="P499" t="s">
        <v>8268</v>
      </c>
      <c r="Q499">
        <f t="shared" si="23"/>
        <v>1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1437620400</v>
      </c>
      <c r="J500" s="10">
        <f t="shared" si="21"/>
        <v>42208.125</v>
      </c>
      <c r="K500" s="10">
        <f t="shared" si="22"/>
        <v>40858.762141203704</v>
      </c>
      <c r="L500">
        <v>1321035449</v>
      </c>
      <c r="M500" t="b">
        <v>0</v>
      </c>
      <c r="N500">
        <v>22</v>
      </c>
      <c r="O500" t="b">
        <v>0</v>
      </c>
      <c r="P500" t="s">
        <v>8268</v>
      </c>
      <c r="Q500">
        <f t="shared" si="23"/>
        <v>5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1437620400</v>
      </c>
      <c r="J501" s="10">
        <f t="shared" si="21"/>
        <v>42208.125</v>
      </c>
      <c r="K501" s="10">
        <f t="shared" si="22"/>
        <v>40043.895462962959</v>
      </c>
      <c r="L501">
        <v>1250630968</v>
      </c>
      <c r="M501" t="b">
        <v>0</v>
      </c>
      <c r="N501">
        <v>26</v>
      </c>
      <c r="O501" t="b">
        <v>0</v>
      </c>
      <c r="P501" t="s">
        <v>8268</v>
      </c>
      <c r="Q501">
        <f t="shared" si="23"/>
        <v>10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1437620400</v>
      </c>
      <c r="J502" s="10">
        <f t="shared" si="21"/>
        <v>42208.125</v>
      </c>
      <c r="K502" s="10">
        <f t="shared" si="22"/>
        <v>40247.886006944449</v>
      </c>
      <c r="L502">
        <v>1268255751</v>
      </c>
      <c r="M502" t="b">
        <v>0</v>
      </c>
      <c r="N502">
        <v>4</v>
      </c>
      <c r="O502" t="b">
        <v>0</v>
      </c>
      <c r="P502" t="s">
        <v>8268</v>
      </c>
      <c r="Q502">
        <f t="shared" si="23"/>
        <v>3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1437620400</v>
      </c>
      <c r="J503" s="10">
        <f t="shared" si="21"/>
        <v>42208.125</v>
      </c>
      <c r="K503" s="10">
        <f t="shared" si="22"/>
        <v>40703.234386574077</v>
      </c>
      <c r="L503">
        <v>1307597851</v>
      </c>
      <c r="M503" t="b">
        <v>0</v>
      </c>
      <c r="N503">
        <v>0</v>
      </c>
      <c r="O503" t="b">
        <v>0</v>
      </c>
      <c r="P503" t="s">
        <v>8268</v>
      </c>
      <c r="Q503">
        <f t="shared" si="23"/>
        <v>0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1437620400</v>
      </c>
      <c r="J504" s="10">
        <f t="shared" si="21"/>
        <v>42208.125</v>
      </c>
      <c r="K504" s="10">
        <f t="shared" si="22"/>
        <v>40956.553530092591</v>
      </c>
      <c r="L504">
        <v>1329484625</v>
      </c>
      <c r="M504" t="b">
        <v>0</v>
      </c>
      <c r="N504">
        <v>4</v>
      </c>
      <c r="O504" t="b">
        <v>0</v>
      </c>
      <c r="P504" t="s">
        <v>8268</v>
      </c>
      <c r="Q504">
        <f t="shared" si="23"/>
        <v>1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1437620400</v>
      </c>
      <c r="J505" s="10">
        <f t="shared" si="21"/>
        <v>42208.125</v>
      </c>
      <c r="K505" s="10">
        <f t="shared" si="22"/>
        <v>41991.526655092588</v>
      </c>
      <c r="L505">
        <v>1418906303</v>
      </c>
      <c r="M505" t="b">
        <v>0</v>
      </c>
      <c r="N505">
        <v>9</v>
      </c>
      <c r="O505" t="b">
        <v>0</v>
      </c>
      <c r="P505" t="s">
        <v>8268</v>
      </c>
      <c r="Q505">
        <f t="shared" si="23"/>
        <v>2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1437620400</v>
      </c>
      <c r="J506" s="10">
        <f t="shared" si="21"/>
        <v>42208.125</v>
      </c>
      <c r="K506" s="10">
        <f t="shared" si="22"/>
        <v>40949.98364583333</v>
      </c>
      <c r="L506">
        <v>1328916987</v>
      </c>
      <c r="M506" t="b">
        <v>0</v>
      </c>
      <c r="N506">
        <v>5</v>
      </c>
      <c r="O506" t="b">
        <v>0</v>
      </c>
      <c r="P506" t="s">
        <v>8268</v>
      </c>
      <c r="Q506">
        <f t="shared" si="23"/>
        <v>1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1437620400</v>
      </c>
      <c r="J507" s="10">
        <f t="shared" si="21"/>
        <v>42208.125</v>
      </c>
      <c r="K507" s="10">
        <f t="shared" si="22"/>
        <v>42318.098217592589</v>
      </c>
      <c r="L507">
        <v>1447122086</v>
      </c>
      <c r="M507" t="b">
        <v>0</v>
      </c>
      <c r="N507">
        <v>14</v>
      </c>
      <c r="O507" t="b">
        <v>0</v>
      </c>
      <c r="P507" t="s">
        <v>8268</v>
      </c>
      <c r="Q507">
        <f t="shared" si="23"/>
        <v>0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1437620400</v>
      </c>
      <c r="J508" s="10">
        <f t="shared" si="21"/>
        <v>42208.125</v>
      </c>
      <c r="K508" s="10">
        <f t="shared" si="22"/>
        <v>41466.552314814813</v>
      </c>
      <c r="L508">
        <v>1373548520</v>
      </c>
      <c r="M508" t="b">
        <v>0</v>
      </c>
      <c r="N508">
        <v>1</v>
      </c>
      <c r="O508" t="b">
        <v>0</v>
      </c>
      <c r="P508" t="s">
        <v>8268</v>
      </c>
      <c r="Q508">
        <f t="shared" si="23"/>
        <v>0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1437620400</v>
      </c>
      <c r="J509" s="10">
        <f t="shared" si="21"/>
        <v>42208.125</v>
      </c>
      <c r="K509" s="10">
        <f t="shared" si="22"/>
        <v>41156.958993055552</v>
      </c>
      <c r="L509">
        <v>1346799657</v>
      </c>
      <c r="M509" t="b">
        <v>0</v>
      </c>
      <c r="N509">
        <v>10</v>
      </c>
      <c r="O509" t="b">
        <v>0</v>
      </c>
      <c r="P509" t="s">
        <v>8268</v>
      </c>
      <c r="Q509">
        <f t="shared" si="23"/>
        <v>3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1437620400</v>
      </c>
      <c r="J510" s="10">
        <f t="shared" si="21"/>
        <v>42208.125</v>
      </c>
      <c r="K510" s="10">
        <f t="shared" si="22"/>
        <v>40995.024317129632</v>
      </c>
      <c r="L510">
        <v>1332808501</v>
      </c>
      <c r="M510" t="b">
        <v>0</v>
      </c>
      <c r="N510">
        <v>3</v>
      </c>
      <c r="O510" t="b">
        <v>0</v>
      </c>
      <c r="P510" t="s">
        <v>8268</v>
      </c>
      <c r="Q510">
        <f t="shared" si="23"/>
        <v>1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1437620400</v>
      </c>
      <c r="J511" s="10">
        <f t="shared" si="21"/>
        <v>42208.125</v>
      </c>
      <c r="K511" s="10">
        <f t="shared" si="22"/>
        <v>42153.631597222222</v>
      </c>
      <c r="L511">
        <v>1432912170</v>
      </c>
      <c r="M511" t="b">
        <v>0</v>
      </c>
      <c r="N511">
        <v>1</v>
      </c>
      <c r="O511" t="b">
        <v>0</v>
      </c>
      <c r="P511" t="s">
        <v>8268</v>
      </c>
      <c r="Q511">
        <f t="shared" si="23"/>
        <v>0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1437620400</v>
      </c>
      <c r="J512" s="10">
        <f t="shared" si="21"/>
        <v>42208.125</v>
      </c>
      <c r="K512" s="10">
        <f t="shared" si="22"/>
        <v>42400.176377314812</v>
      </c>
      <c r="L512">
        <v>1454213639</v>
      </c>
      <c r="M512" t="b">
        <v>0</v>
      </c>
      <c r="N512">
        <v>0</v>
      </c>
      <c r="O512" t="b">
        <v>0</v>
      </c>
      <c r="P512" t="s">
        <v>8268</v>
      </c>
      <c r="Q512">
        <f t="shared" si="23"/>
        <v>0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1437620400</v>
      </c>
      <c r="J513" s="10">
        <f t="shared" si="21"/>
        <v>42208.125</v>
      </c>
      <c r="K513" s="10">
        <f t="shared" si="22"/>
        <v>41340.303032407406</v>
      </c>
      <c r="L513">
        <v>1362640582</v>
      </c>
      <c r="M513" t="b">
        <v>0</v>
      </c>
      <c r="N513">
        <v>5</v>
      </c>
      <c r="O513" t="b">
        <v>0</v>
      </c>
      <c r="P513" t="s">
        <v>8268</v>
      </c>
      <c r="Q513">
        <f t="shared" si="23"/>
        <v>3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1437620400</v>
      </c>
      <c r="J514" s="10">
        <f t="shared" si="21"/>
        <v>42208.125</v>
      </c>
      <c r="K514" s="10">
        <f t="shared" si="22"/>
        <v>42649.742210648154</v>
      </c>
      <c r="L514">
        <v>1475776127</v>
      </c>
      <c r="M514" t="b">
        <v>0</v>
      </c>
      <c r="N514">
        <v>2</v>
      </c>
      <c r="O514" t="b">
        <v>0</v>
      </c>
      <c r="P514" t="s">
        <v>8268</v>
      </c>
      <c r="Q514">
        <f t="shared" si="23"/>
        <v>0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1437620400</v>
      </c>
      <c r="J515" s="10">
        <f t="shared" ref="J515:J578" si="24">(((I515/60)/60)/24)+DATE(1970,1,1)</f>
        <v>42208.125</v>
      </c>
      <c r="K515" s="10">
        <f t="shared" ref="K515:K578" si="25">(((L515/60)/60)/24)+DATE(1970,1,1)</f>
        <v>42552.653993055559</v>
      </c>
      <c r="L515">
        <v>1467387705</v>
      </c>
      <c r="M515" t="b">
        <v>0</v>
      </c>
      <c r="N515">
        <v>68</v>
      </c>
      <c r="O515" t="b">
        <v>0</v>
      </c>
      <c r="P515" t="s">
        <v>8268</v>
      </c>
      <c r="Q515">
        <f t="shared" ref="Q515:Q578" si="26">ROUND(E515/D515*100,0)</f>
        <v>14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1437620400</v>
      </c>
      <c r="J516" s="10">
        <f t="shared" si="24"/>
        <v>42208.125</v>
      </c>
      <c r="K516" s="10">
        <f t="shared" si="25"/>
        <v>41830.613969907405</v>
      </c>
      <c r="L516">
        <v>1405003447</v>
      </c>
      <c r="M516" t="b">
        <v>0</v>
      </c>
      <c r="N516">
        <v>3</v>
      </c>
      <c r="O516" t="b">
        <v>0</v>
      </c>
      <c r="P516" t="s">
        <v>8268</v>
      </c>
      <c r="Q516">
        <f t="shared" si="26"/>
        <v>3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1437620400</v>
      </c>
      <c r="J517" s="10">
        <f t="shared" si="24"/>
        <v>42208.125</v>
      </c>
      <c r="K517" s="10">
        <f t="shared" si="25"/>
        <v>42327.490752314814</v>
      </c>
      <c r="L517">
        <v>1447933601</v>
      </c>
      <c r="M517" t="b">
        <v>0</v>
      </c>
      <c r="N517">
        <v>34</v>
      </c>
      <c r="O517" t="b">
        <v>0</v>
      </c>
      <c r="P517" t="s">
        <v>8268</v>
      </c>
      <c r="Q517">
        <f t="shared" si="26"/>
        <v>25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1437620400</v>
      </c>
      <c r="J518" s="10">
        <f t="shared" si="24"/>
        <v>42208.125</v>
      </c>
      <c r="K518" s="10">
        <f t="shared" si="25"/>
        <v>42091.778703703705</v>
      </c>
      <c r="L518">
        <v>1427568080</v>
      </c>
      <c r="M518" t="b">
        <v>0</v>
      </c>
      <c r="N518">
        <v>0</v>
      </c>
      <c r="O518" t="b">
        <v>0</v>
      </c>
      <c r="P518" t="s">
        <v>8268</v>
      </c>
      <c r="Q518">
        <f t="shared" si="26"/>
        <v>0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1437620400</v>
      </c>
      <c r="J519" s="10">
        <f t="shared" si="24"/>
        <v>42208.125</v>
      </c>
      <c r="K519" s="10">
        <f t="shared" si="25"/>
        <v>42738.615289351852</v>
      </c>
      <c r="L519">
        <v>1483454761</v>
      </c>
      <c r="M519" t="b">
        <v>0</v>
      </c>
      <c r="N519">
        <v>3</v>
      </c>
      <c r="O519" t="b">
        <v>0</v>
      </c>
      <c r="P519" t="s">
        <v>8268</v>
      </c>
      <c r="Q519">
        <f t="shared" si="26"/>
        <v>1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1437620400</v>
      </c>
      <c r="J520" s="10">
        <f t="shared" si="24"/>
        <v>42208.125</v>
      </c>
      <c r="K520" s="10">
        <f t="shared" si="25"/>
        <v>42223.616018518514</v>
      </c>
      <c r="L520">
        <v>1438958824</v>
      </c>
      <c r="M520" t="b">
        <v>0</v>
      </c>
      <c r="N520">
        <v>0</v>
      </c>
      <c r="O520" t="b">
        <v>0</v>
      </c>
      <c r="P520" t="s">
        <v>8268</v>
      </c>
      <c r="Q520">
        <f t="shared" si="26"/>
        <v>0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1437620400</v>
      </c>
      <c r="J521" s="10">
        <f t="shared" si="24"/>
        <v>42208.125</v>
      </c>
      <c r="K521" s="10">
        <f t="shared" si="25"/>
        <v>41218.391446759262</v>
      </c>
      <c r="L521">
        <v>1352107421</v>
      </c>
      <c r="M521" t="b">
        <v>0</v>
      </c>
      <c r="N521">
        <v>70</v>
      </c>
      <c r="O521" t="b">
        <v>0</v>
      </c>
      <c r="P521" t="s">
        <v>8268</v>
      </c>
      <c r="Q521">
        <f t="shared" si="26"/>
        <v>23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1437620400</v>
      </c>
      <c r="J522" s="10">
        <f t="shared" si="24"/>
        <v>42208.125</v>
      </c>
      <c r="K522" s="10">
        <f t="shared" si="25"/>
        <v>42318.702094907407</v>
      </c>
      <c r="L522">
        <v>1447174261</v>
      </c>
      <c r="M522" t="b">
        <v>0</v>
      </c>
      <c r="N522">
        <v>34</v>
      </c>
      <c r="O522" t="b">
        <v>1</v>
      </c>
      <c r="P522" t="s">
        <v>8269</v>
      </c>
      <c r="Q522">
        <f t="shared" si="26"/>
        <v>102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1437620400</v>
      </c>
      <c r="J523" s="10">
        <f t="shared" si="24"/>
        <v>42208.125</v>
      </c>
      <c r="K523" s="10">
        <f t="shared" si="25"/>
        <v>42646.092812499999</v>
      </c>
      <c r="L523">
        <v>1475460819</v>
      </c>
      <c r="M523" t="b">
        <v>0</v>
      </c>
      <c r="N523">
        <v>56</v>
      </c>
      <c r="O523" t="b">
        <v>1</v>
      </c>
      <c r="P523" t="s">
        <v>8269</v>
      </c>
      <c r="Q523">
        <f t="shared" si="26"/>
        <v>105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1437620400</v>
      </c>
      <c r="J524" s="10">
        <f t="shared" si="24"/>
        <v>42208.125</v>
      </c>
      <c r="K524" s="10">
        <f t="shared" si="25"/>
        <v>42430.040798611109</v>
      </c>
      <c r="L524">
        <v>1456793925</v>
      </c>
      <c r="M524" t="b">
        <v>0</v>
      </c>
      <c r="N524">
        <v>31</v>
      </c>
      <c r="O524" t="b">
        <v>1</v>
      </c>
      <c r="P524" t="s">
        <v>8269</v>
      </c>
      <c r="Q524">
        <f t="shared" si="26"/>
        <v>115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1437620400</v>
      </c>
      <c r="J525" s="10">
        <f t="shared" si="24"/>
        <v>42208.125</v>
      </c>
      <c r="K525" s="10">
        <f t="shared" si="25"/>
        <v>42238.13282407407</v>
      </c>
      <c r="L525">
        <v>1440213076</v>
      </c>
      <c r="M525" t="b">
        <v>0</v>
      </c>
      <c r="N525">
        <v>84</v>
      </c>
      <c r="O525" t="b">
        <v>1</v>
      </c>
      <c r="P525" t="s">
        <v>8269</v>
      </c>
      <c r="Q525">
        <f t="shared" si="26"/>
        <v>121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1437620400</v>
      </c>
      <c r="J526" s="10">
        <f t="shared" si="24"/>
        <v>42208.125</v>
      </c>
      <c r="K526" s="10">
        <f t="shared" si="25"/>
        <v>42492.717233796298</v>
      </c>
      <c r="L526">
        <v>1462209169</v>
      </c>
      <c r="M526" t="b">
        <v>0</v>
      </c>
      <c r="N526">
        <v>130</v>
      </c>
      <c r="O526" t="b">
        <v>1</v>
      </c>
      <c r="P526" t="s">
        <v>8269</v>
      </c>
      <c r="Q526">
        <f t="shared" si="26"/>
        <v>109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1437620400</v>
      </c>
      <c r="J527" s="10">
        <f t="shared" si="24"/>
        <v>42208.125</v>
      </c>
      <c r="K527" s="10">
        <f t="shared" si="25"/>
        <v>41850.400937500002</v>
      </c>
      <c r="L527">
        <v>1406713041</v>
      </c>
      <c r="M527" t="b">
        <v>0</v>
      </c>
      <c r="N527">
        <v>12</v>
      </c>
      <c r="O527" t="b">
        <v>1</v>
      </c>
      <c r="P527" t="s">
        <v>8269</v>
      </c>
      <c r="Q527">
        <f t="shared" si="26"/>
        <v>100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1437620400</v>
      </c>
      <c r="J528" s="10">
        <f t="shared" si="24"/>
        <v>42208.125</v>
      </c>
      <c r="K528" s="10">
        <f t="shared" si="25"/>
        <v>42192.591944444444</v>
      </c>
      <c r="L528">
        <v>1436278344</v>
      </c>
      <c r="M528" t="b">
        <v>0</v>
      </c>
      <c r="N528">
        <v>23</v>
      </c>
      <c r="O528" t="b">
        <v>1</v>
      </c>
      <c r="P528" t="s">
        <v>8269</v>
      </c>
      <c r="Q528">
        <f t="shared" si="26"/>
        <v>114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1437620400</v>
      </c>
      <c r="J529" s="10">
        <f t="shared" si="24"/>
        <v>42208.125</v>
      </c>
      <c r="K529" s="10">
        <f t="shared" si="25"/>
        <v>42753.205625000002</v>
      </c>
      <c r="L529">
        <v>1484715366</v>
      </c>
      <c r="M529" t="b">
        <v>0</v>
      </c>
      <c r="N529">
        <v>158</v>
      </c>
      <c r="O529" t="b">
        <v>1</v>
      </c>
      <c r="P529" t="s">
        <v>8269</v>
      </c>
      <c r="Q529">
        <f t="shared" si="26"/>
        <v>101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1437620400</v>
      </c>
      <c r="J530" s="10">
        <f t="shared" si="24"/>
        <v>42208.125</v>
      </c>
      <c r="K530" s="10">
        <f t="shared" si="25"/>
        <v>42155.920219907406</v>
      </c>
      <c r="L530">
        <v>1433109907</v>
      </c>
      <c r="M530" t="b">
        <v>0</v>
      </c>
      <c r="N530">
        <v>30</v>
      </c>
      <c r="O530" t="b">
        <v>1</v>
      </c>
      <c r="P530" t="s">
        <v>8269</v>
      </c>
      <c r="Q530">
        <f t="shared" si="26"/>
        <v>116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1437620400</v>
      </c>
      <c r="J531" s="10">
        <f t="shared" si="24"/>
        <v>42208.125</v>
      </c>
      <c r="K531" s="10">
        <f t="shared" si="25"/>
        <v>42725.031180555554</v>
      </c>
      <c r="L531">
        <v>1482281094</v>
      </c>
      <c r="M531" t="b">
        <v>0</v>
      </c>
      <c r="N531">
        <v>18</v>
      </c>
      <c r="O531" t="b">
        <v>1</v>
      </c>
      <c r="P531" t="s">
        <v>8269</v>
      </c>
      <c r="Q531">
        <f t="shared" si="26"/>
        <v>130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1437620400</v>
      </c>
      <c r="J532" s="10">
        <f t="shared" si="24"/>
        <v>42208.125</v>
      </c>
      <c r="K532" s="10">
        <f t="shared" si="25"/>
        <v>42157.591064814813</v>
      </c>
      <c r="L532">
        <v>1433254268</v>
      </c>
      <c r="M532" t="b">
        <v>0</v>
      </c>
      <c r="N532">
        <v>29</v>
      </c>
      <c r="O532" t="b">
        <v>1</v>
      </c>
      <c r="P532" t="s">
        <v>8269</v>
      </c>
      <c r="Q532">
        <f t="shared" si="26"/>
        <v>108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1437620400</v>
      </c>
      <c r="J533" s="10">
        <f t="shared" si="24"/>
        <v>42208.125</v>
      </c>
      <c r="K533" s="10">
        <f t="shared" si="25"/>
        <v>42676.065150462964</v>
      </c>
      <c r="L533">
        <v>1478050429</v>
      </c>
      <c r="M533" t="b">
        <v>0</v>
      </c>
      <c r="N533">
        <v>31</v>
      </c>
      <c r="O533" t="b">
        <v>1</v>
      </c>
      <c r="P533" t="s">
        <v>8269</v>
      </c>
      <c r="Q533">
        <f t="shared" si="26"/>
        <v>100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1437620400</v>
      </c>
      <c r="J534" s="10">
        <f t="shared" si="24"/>
        <v>42208.125</v>
      </c>
      <c r="K534" s="10">
        <f t="shared" si="25"/>
        <v>42473.007037037038</v>
      </c>
      <c r="L534">
        <v>1460506208</v>
      </c>
      <c r="M534" t="b">
        <v>0</v>
      </c>
      <c r="N534">
        <v>173</v>
      </c>
      <c r="O534" t="b">
        <v>1</v>
      </c>
      <c r="P534" t="s">
        <v>8269</v>
      </c>
      <c r="Q534">
        <f t="shared" si="26"/>
        <v>123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1437620400</v>
      </c>
      <c r="J535" s="10">
        <f t="shared" si="24"/>
        <v>42208.125</v>
      </c>
      <c r="K535" s="10">
        <f t="shared" si="25"/>
        <v>42482.43478009259</v>
      </c>
      <c r="L535">
        <v>1461320765</v>
      </c>
      <c r="M535" t="b">
        <v>0</v>
      </c>
      <c r="N535">
        <v>17</v>
      </c>
      <c r="O535" t="b">
        <v>1</v>
      </c>
      <c r="P535" t="s">
        <v>8269</v>
      </c>
      <c r="Q535">
        <f t="shared" si="26"/>
        <v>100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1437620400</v>
      </c>
      <c r="J536" s="10">
        <f t="shared" si="24"/>
        <v>42208.125</v>
      </c>
      <c r="K536" s="10">
        <f t="shared" si="25"/>
        <v>42270.810995370368</v>
      </c>
      <c r="L536">
        <v>1443036470</v>
      </c>
      <c r="M536" t="b">
        <v>0</v>
      </c>
      <c r="N536">
        <v>48</v>
      </c>
      <c r="O536" t="b">
        <v>1</v>
      </c>
      <c r="P536" t="s">
        <v>8269</v>
      </c>
      <c r="Q536">
        <f t="shared" si="26"/>
        <v>105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1437620400</v>
      </c>
      <c r="J537" s="10">
        <f t="shared" si="24"/>
        <v>42208.125</v>
      </c>
      <c r="K537" s="10">
        <f t="shared" si="25"/>
        <v>42711.545196759253</v>
      </c>
      <c r="L537">
        <v>1481115905</v>
      </c>
      <c r="M537" t="b">
        <v>0</v>
      </c>
      <c r="N537">
        <v>59</v>
      </c>
      <c r="O537" t="b">
        <v>1</v>
      </c>
      <c r="P537" t="s">
        <v>8269</v>
      </c>
      <c r="Q537">
        <f t="shared" si="26"/>
        <v>103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1437620400</v>
      </c>
      <c r="J538" s="10">
        <f t="shared" si="24"/>
        <v>42208.125</v>
      </c>
      <c r="K538" s="10">
        <f t="shared" si="25"/>
        <v>42179.344988425932</v>
      </c>
      <c r="L538">
        <v>1435133807</v>
      </c>
      <c r="M538" t="b">
        <v>0</v>
      </c>
      <c r="N538">
        <v>39</v>
      </c>
      <c r="O538" t="b">
        <v>1</v>
      </c>
      <c r="P538" t="s">
        <v>8269</v>
      </c>
      <c r="Q538">
        <f t="shared" si="26"/>
        <v>118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1437620400</v>
      </c>
      <c r="J539" s="10">
        <f t="shared" si="24"/>
        <v>42208.125</v>
      </c>
      <c r="K539" s="10">
        <f t="shared" si="25"/>
        <v>42282.768414351856</v>
      </c>
      <c r="L539">
        <v>1444069591</v>
      </c>
      <c r="M539" t="b">
        <v>0</v>
      </c>
      <c r="N539">
        <v>59</v>
      </c>
      <c r="O539" t="b">
        <v>1</v>
      </c>
      <c r="P539" t="s">
        <v>8269</v>
      </c>
      <c r="Q539">
        <f t="shared" si="26"/>
        <v>121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1437620400</v>
      </c>
      <c r="J540" s="10">
        <f t="shared" si="24"/>
        <v>42208.125</v>
      </c>
      <c r="K540" s="10">
        <f t="shared" si="25"/>
        <v>42473.794710648144</v>
      </c>
      <c r="L540">
        <v>1460574263</v>
      </c>
      <c r="M540" t="b">
        <v>0</v>
      </c>
      <c r="N540">
        <v>60</v>
      </c>
      <c r="O540" t="b">
        <v>1</v>
      </c>
      <c r="P540" t="s">
        <v>8269</v>
      </c>
      <c r="Q540">
        <f t="shared" si="26"/>
        <v>302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1437620400</v>
      </c>
      <c r="J541" s="10">
        <f t="shared" si="24"/>
        <v>42208.125</v>
      </c>
      <c r="K541" s="10">
        <f t="shared" si="25"/>
        <v>42535.049849537041</v>
      </c>
      <c r="L541">
        <v>1465866707</v>
      </c>
      <c r="M541" t="b">
        <v>0</v>
      </c>
      <c r="N541">
        <v>20</v>
      </c>
      <c r="O541" t="b">
        <v>1</v>
      </c>
      <c r="P541" t="s">
        <v>8269</v>
      </c>
      <c r="Q541">
        <f t="shared" si="26"/>
        <v>101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1437620400</v>
      </c>
      <c r="J542" s="10">
        <f t="shared" si="24"/>
        <v>42208.125</v>
      </c>
      <c r="K542" s="10">
        <f t="shared" si="25"/>
        <v>42009.817199074074</v>
      </c>
      <c r="L542">
        <v>1420486606</v>
      </c>
      <c r="M542" t="b">
        <v>0</v>
      </c>
      <c r="N542">
        <v>1</v>
      </c>
      <c r="O542" t="b">
        <v>0</v>
      </c>
      <c r="P542" t="s">
        <v>8270</v>
      </c>
      <c r="Q542">
        <f t="shared" si="26"/>
        <v>0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1437620400</v>
      </c>
      <c r="J543" s="10">
        <f t="shared" si="24"/>
        <v>42208.125</v>
      </c>
      <c r="K543" s="10">
        <f t="shared" si="25"/>
        <v>42276.046689814815</v>
      </c>
      <c r="L543">
        <v>1443488834</v>
      </c>
      <c r="M543" t="b">
        <v>0</v>
      </c>
      <c r="N543">
        <v>1</v>
      </c>
      <c r="O543" t="b">
        <v>0</v>
      </c>
      <c r="P543" t="s">
        <v>8270</v>
      </c>
      <c r="Q543">
        <f t="shared" si="26"/>
        <v>1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1437620400</v>
      </c>
      <c r="J544" s="10">
        <f t="shared" si="24"/>
        <v>42208.125</v>
      </c>
      <c r="K544" s="10">
        <f t="shared" si="25"/>
        <v>42433.737453703703</v>
      </c>
      <c r="L544">
        <v>1457113316</v>
      </c>
      <c r="M544" t="b">
        <v>0</v>
      </c>
      <c r="N544">
        <v>1</v>
      </c>
      <c r="O544" t="b">
        <v>0</v>
      </c>
      <c r="P544" t="s">
        <v>8270</v>
      </c>
      <c r="Q544">
        <f t="shared" si="26"/>
        <v>0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1437620400</v>
      </c>
      <c r="J545" s="10">
        <f t="shared" si="24"/>
        <v>42208.125</v>
      </c>
      <c r="K545" s="10">
        <f t="shared" si="25"/>
        <v>41914.092152777775</v>
      </c>
      <c r="L545">
        <v>1412215962</v>
      </c>
      <c r="M545" t="b">
        <v>0</v>
      </c>
      <c r="N545">
        <v>2</v>
      </c>
      <c r="O545" t="b">
        <v>0</v>
      </c>
      <c r="P545" t="s">
        <v>8270</v>
      </c>
      <c r="Q545">
        <f t="shared" si="26"/>
        <v>0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1437620400</v>
      </c>
      <c r="J546" s="10">
        <f t="shared" si="24"/>
        <v>42208.125</v>
      </c>
      <c r="K546" s="10">
        <f t="shared" si="25"/>
        <v>42525.656944444447</v>
      </c>
      <c r="L546">
        <v>1465055160</v>
      </c>
      <c r="M546" t="b">
        <v>0</v>
      </c>
      <c r="N546">
        <v>2</v>
      </c>
      <c r="O546" t="b">
        <v>0</v>
      </c>
      <c r="P546" t="s">
        <v>8270</v>
      </c>
      <c r="Q546">
        <f t="shared" si="26"/>
        <v>1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1437620400</v>
      </c>
      <c r="J547" s="10">
        <f t="shared" si="24"/>
        <v>42208.125</v>
      </c>
      <c r="K547" s="10">
        <f t="shared" si="25"/>
        <v>42283.592465277776</v>
      </c>
      <c r="L547">
        <v>1444140789</v>
      </c>
      <c r="M547" t="b">
        <v>0</v>
      </c>
      <c r="N547">
        <v>34</v>
      </c>
      <c r="O547" t="b">
        <v>0</v>
      </c>
      <c r="P547" t="s">
        <v>8270</v>
      </c>
      <c r="Q547">
        <f t="shared" si="26"/>
        <v>27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1437620400</v>
      </c>
      <c r="J548" s="10">
        <f t="shared" si="24"/>
        <v>42208.125</v>
      </c>
      <c r="K548" s="10">
        <f t="shared" si="25"/>
        <v>42249.667997685188</v>
      </c>
      <c r="L548">
        <v>1441209715</v>
      </c>
      <c r="M548" t="b">
        <v>0</v>
      </c>
      <c r="N548">
        <v>2</v>
      </c>
      <c r="O548" t="b">
        <v>0</v>
      </c>
      <c r="P548" t="s">
        <v>8270</v>
      </c>
      <c r="Q548">
        <f t="shared" si="26"/>
        <v>0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1437620400</v>
      </c>
      <c r="J549" s="10">
        <f t="shared" si="24"/>
        <v>42208.125</v>
      </c>
      <c r="K549" s="10">
        <f t="shared" si="25"/>
        <v>42380.696342592593</v>
      </c>
      <c r="L549">
        <v>1452530564</v>
      </c>
      <c r="M549" t="b">
        <v>0</v>
      </c>
      <c r="N549">
        <v>0</v>
      </c>
      <c r="O549" t="b">
        <v>0</v>
      </c>
      <c r="P549" t="s">
        <v>8270</v>
      </c>
      <c r="Q549">
        <f t="shared" si="26"/>
        <v>0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1437620400</v>
      </c>
      <c r="J550" s="10">
        <f t="shared" si="24"/>
        <v>42208.125</v>
      </c>
      <c r="K550" s="10">
        <f t="shared" si="25"/>
        <v>42276.903333333335</v>
      </c>
      <c r="L550">
        <v>1443562848</v>
      </c>
      <c r="M550" t="b">
        <v>0</v>
      </c>
      <c r="N550">
        <v>1</v>
      </c>
      <c r="O550" t="b">
        <v>0</v>
      </c>
      <c r="P550" t="s">
        <v>8270</v>
      </c>
      <c r="Q550">
        <f t="shared" si="26"/>
        <v>0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1437620400</v>
      </c>
      <c r="J551" s="10">
        <f t="shared" si="24"/>
        <v>42208.125</v>
      </c>
      <c r="K551" s="10">
        <f t="shared" si="25"/>
        <v>42163.636828703704</v>
      </c>
      <c r="L551">
        <v>1433776622</v>
      </c>
      <c r="M551" t="b">
        <v>0</v>
      </c>
      <c r="N551">
        <v>8</v>
      </c>
      <c r="O551" t="b">
        <v>0</v>
      </c>
      <c r="P551" t="s">
        <v>8270</v>
      </c>
      <c r="Q551">
        <f t="shared" si="26"/>
        <v>3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1437620400</v>
      </c>
      <c r="J552" s="10">
        <f t="shared" si="24"/>
        <v>42208.125</v>
      </c>
      <c r="K552" s="10">
        <f t="shared" si="25"/>
        <v>42753.678761574076</v>
      </c>
      <c r="L552">
        <v>1484756245</v>
      </c>
      <c r="M552" t="b">
        <v>0</v>
      </c>
      <c r="N552">
        <v>4</v>
      </c>
      <c r="O552" t="b">
        <v>0</v>
      </c>
      <c r="P552" t="s">
        <v>8270</v>
      </c>
      <c r="Q552">
        <f t="shared" si="26"/>
        <v>1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1437620400</v>
      </c>
      <c r="J553" s="10">
        <f t="shared" si="24"/>
        <v>42208.125</v>
      </c>
      <c r="K553" s="10">
        <f t="shared" si="25"/>
        <v>42173.275740740741</v>
      </c>
      <c r="L553">
        <v>1434609424</v>
      </c>
      <c r="M553" t="b">
        <v>0</v>
      </c>
      <c r="N553">
        <v>28</v>
      </c>
      <c r="O553" t="b">
        <v>0</v>
      </c>
      <c r="P553" t="s">
        <v>8270</v>
      </c>
      <c r="Q553">
        <f t="shared" si="26"/>
        <v>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1437620400</v>
      </c>
      <c r="J554" s="10">
        <f t="shared" si="24"/>
        <v>42208.125</v>
      </c>
      <c r="K554" s="10">
        <f t="shared" si="25"/>
        <v>42318.616851851853</v>
      </c>
      <c r="L554">
        <v>1447166896</v>
      </c>
      <c r="M554" t="b">
        <v>0</v>
      </c>
      <c r="N554">
        <v>0</v>
      </c>
      <c r="O554" t="b">
        <v>0</v>
      </c>
      <c r="P554" t="s">
        <v>8270</v>
      </c>
      <c r="Q554">
        <f t="shared" si="26"/>
        <v>0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1437620400</v>
      </c>
      <c r="J555" s="10">
        <f t="shared" si="24"/>
        <v>42208.125</v>
      </c>
      <c r="K555" s="10">
        <f t="shared" si="25"/>
        <v>41927.71980324074</v>
      </c>
      <c r="L555">
        <v>1413393391</v>
      </c>
      <c r="M555" t="b">
        <v>0</v>
      </c>
      <c r="N555">
        <v>6</v>
      </c>
      <c r="O555" t="b">
        <v>0</v>
      </c>
      <c r="P555" t="s">
        <v>8270</v>
      </c>
      <c r="Q555">
        <f t="shared" si="26"/>
        <v>0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1437620400</v>
      </c>
      <c r="J556" s="10">
        <f t="shared" si="24"/>
        <v>42208.125</v>
      </c>
      <c r="K556" s="10">
        <f t="shared" si="25"/>
        <v>41901.684861111113</v>
      </c>
      <c r="L556">
        <v>1411143972</v>
      </c>
      <c r="M556" t="b">
        <v>0</v>
      </c>
      <c r="N556">
        <v>22</v>
      </c>
      <c r="O556" t="b">
        <v>0</v>
      </c>
      <c r="P556" t="s">
        <v>8270</v>
      </c>
      <c r="Q556">
        <f t="shared" si="26"/>
        <v>37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1437620400</v>
      </c>
      <c r="J557" s="10">
        <f t="shared" si="24"/>
        <v>42208.125</v>
      </c>
      <c r="K557" s="10">
        <f t="shared" si="25"/>
        <v>42503.353506944448</v>
      </c>
      <c r="L557">
        <v>1463128143</v>
      </c>
      <c r="M557" t="b">
        <v>0</v>
      </c>
      <c r="N557">
        <v>0</v>
      </c>
      <c r="O557" t="b">
        <v>0</v>
      </c>
      <c r="P557" t="s">
        <v>8270</v>
      </c>
      <c r="Q557">
        <f t="shared" si="26"/>
        <v>0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1437620400</v>
      </c>
      <c r="J558" s="10">
        <f t="shared" si="24"/>
        <v>42208.125</v>
      </c>
      <c r="K558" s="10">
        <f t="shared" si="25"/>
        <v>42345.860150462962</v>
      </c>
      <c r="L558">
        <v>1449520717</v>
      </c>
      <c r="M558" t="b">
        <v>0</v>
      </c>
      <c r="N558">
        <v>1</v>
      </c>
      <c r="O558" t="b">
        <v>0</v>
      </c>
      <c r="P558" t="s">
        <v>8270</v>
      </c>
      <c r="Q558">
        <f t="shared" si="26"/>
        <v>3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1437620400</v>
      </c>
      <c r="J559" s="10">
        <f t="shared" si="24"/>
        <v>42208.125</v>
      </c>
      <c r="K559" s="10">
        <f t="shared" si="25"/>
        <v>42676.942164351851</v>
      </c>
      <c r="L559">
        <v>1478126203</v>
      </c>
      <c r="M559" t="b">
        <v>0</v>
      </c>
      <c r="N559">
        <v>20</v>
      </c>
      <c r="O559" t="b">
        <v>0</v>
      </c>
      <c r="P559" t="s">
        <v>8270</v>
      </c>
      <c r="Q559">
        <f t="shared" si="26"/>
        <v>1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1437620400</v>
      </c>
      <c r="J560" s="10">
        <f t="shared" si="24"/>
        <v>42208.125</v>
      </c>
      <c r="K560" s="10">
        <f t="shared" si="25"/>
        <v>42057.883159722223</v>
      </c>
      <c r="L560">
        <v>1424639505</v>
      </c>
      <c r="M560" t="b">
        <v>0</v>
      </c>
      <c r="N560">
        <v>0</v>
      </c>
      <c r="O560" t="b">
        <v>0</v>
      </c>
      <c r="P560" t="s">
        <v>8270</v>
      </c>
      <c r="Q560">
        <f t="shared" si="26"/>
        <v>0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1437620400</v>
      </c>
      <c r="J561" s="10">
        <f t="shared" si="24"/>
        <v>42208.125</v>
      </c>
      <c r="K561" s="10">
        <f t="shared" si="25"/>
        <v>42321.283101851848</v>
      </c>
      <c r="L561">
        <v>1447397260</v>
      </c>
      <c r="M561" t="b">
        <v>0</v>
      </c>
      <c r="N561">
        <v>1</v>
      </c>
      <c r="O561" t="b">
        <v>0</v>
      </c>
      <c r="P561" t="s">
        <v>8270</v>
      </c>
      <c r="Q561">
        <f t="shared" si="26"/>
        <v>0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1437620400</v>
      </c>
      <c r="J562" s="10">
        <f t="shared" si="24"/>
        <v>42208.125</v>
      </c>
      <c r="K562" s="10">
        <f t="shared" si="25"/>
        <v>41960.771354166667</v>
      </c>
      <c r="L562">
        <v>1416249045</v>
      </c>
      <c r="M562" t="b">
        <v>0</v>
      </c>
      <c r="N562">
        <v>3</v>
      </c>
      <c r="O562" t="b">
        <v>0</v>
      </c>
      <c r="P562" t="s">
        <v>8270</v>
      </c>
      <c r="Q562">
        <f t="shared" si="26"/>
        <v>0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1437620400</v>
      </c>
      <c r="J563" s="10">
        <f t="shared" si="24"/>
        <v>42208.125</v>
      </c>
      <c r="K563" s="10">
        <f t="shared" si="25"/>
        <v>42268.658715277779</v>
      </c>
      <c r="L563">
        <v>1442850513</v>
      </c>
      <c r="M563" t="b">
        <v>0</v>
      </c>
      <c r="N563">
        <v>2</v>
      </c>
      <c r="O563" t="b">
        <v>0</v>
      </c>
      <c r="P563" t="s">
        <v>8270</v>
      </c>
      <c r="Q563">
        <f t="shared" si="26"/>
        <v>0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1437620400</v>
      </c>
      <c r="J564" s="10">
        <f t="shared" si="24"/>
        <v>42208.125</v>
      </c>
      <c r="K564" s="10">
        <f t="shared" si="25"/>
        <v>42692.389062500006</v>
      </c>
      <c r="L564">
        <v>1479460815</v>
      </c>
      <c r="M564" t="b">
        <v>0</v>
      </c>
      <c r="N564">
        <v>0</v>
      </c>
      <c r="O564" t="b">
        <v>0</v>
      </c>
      <c r="P564" t="s">
        <v>8270</v>
      </c>
      <c r="Q564">
        <f t="shared" si="26"/>
        <v>0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1437620400</v>
      </c>
      <c r="J565" s="10">
        <f t="shared" si="24"/>
        <v>42208.125</v>
      </c>
      <c r="K565" s="10">
        <f t="shared" si="25"/>
        <v>42022.069988425923</v>
      </c>
      <c r="L565">
        <v>1421545247</v>
      </c>
      <c r="M565" t="b">
        <v>0</v>
      </c>
      <c r="N565">
        <v>2</v>
      </c>
      <c r="O565" t="b">
        <v>0</v>
      </c>
      <c r="P565" t="s">
        <v>8270</v>
      </c>
      <c r="Q565">
        <f t="shared" si="26"/>
        <v>0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1437620400</v>
      </c>
      <c r="J566" s="10">
        <f t="shared" si="24"/>
        <v>42208.125</v>
      </c>
      <c r="K566" s="10">
        <f t="shared" si="25"/>
        <v>42411.942997685182</v>
      </c>
      <c r="L566">
        <v>1455230275</v>
      </c>
      <c r="M566" t="b">
        <v>0</v>
      </c>
      <c r="N566">
        <v>1</v>
      </c>
      <c r="O566" t="b">
        <v>0</v>
      </c>
      <c r="P566" t="s">
        <v>8270</v>
      </c>
      <c r="Q566">
        <f t="shared" si="26"/>
        <v>0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1437620400</v>
      </c>
      <c r="J567" s="10">
        <f t="shared" si="24"/>
        <v>42208.125</v>
      </c>
      <c r="K567" s="10">
        <f t="shared" si="25"/>
        <v>42165.785289351858</v>
      </c>
      <c r="L567">
        <v>1433962249</v>
      </c>
      <c r="M567" t="b">
        <v>0</v>
      </c>
      <c r="N567">
        <v>0</v>
      </c>
      <c r="O567" t="b">
        <v>0</v>
      </c>
      <c r="P567" t="s">
        <v>8270</v>
      </c>
      <c r="Q567">
        <f t="shared" si="26"/>
        <v>0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1437620400</v>
      </c>
      <c r="J568" s="10">
        <f t="shared" si="24"/>
        <v>42208.125</v>
      </c>
      <c r="K568" s="10">
        <f t="shared" si="25"/>
        <v>42535.68440972222</v>
      </c>
      <c r="L568">
        <v>1465921533</v>
      </c>
      <c r="M568" t="b">
        <v>0</v>
      </c>
      <c r="N568">
        <v>1</v>
      </c>
      <c r="O568" t="b">
        <v>0</v>
      </c>
      <c r="P568" t="s">
        <v>8270</v>
      </c>
      <c r="Q568">
        <f t="shared" si="26"/>
        <v>0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1437620400</v>
      </c>
      <c r="J569" s="10">
        <f t="shared" si="24"/>
        <v>42208.125</v>
      </c>
      <c r="K569" s="10">
        <f t="shared" si="25"/>
        <v>41975.842523148152</v>
      </c>
      <c r="L569">
        <v>1417551194</v>
      </c>
      <c r="M569" t="b">
        <v>0</v>
      </c>
      <c r="N569">
        <v>0</v>
      </c>
      <c r="O569" t="b">
        <v>0</v>
      </c>
      <c r="P569" t="s">
        <v>8270</v>
      </c>
      <c r="Q569">
        <f t="shared" si="26"/>
        <v>0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1437620400</v>
      </c>
      <c r="J570" s="10">
        <f t="shared" si="24"/>
        <v>42208.125</v>
      </c>
      <c r="K570" s="10">
        <f t="shared" si="25"/>
        <v>42348.9215625</v>
      </c>
      <c r="L570">
        <v>1449785223</v>
      </c>
      <c r="M570" t="b">
        <v>0</v>
      </c>
      <c r="N570">
        <v>5</v>
      </c>
      <c r="O570" t="b">
        <v>0</v>
      </c>
      <c r="P570" t="s">
        <v>8270</v>
      </c>
      <c r="Q570">
        <f t="shared" si="26"/>
        <v>1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1437620400</v>
      </c>
      <c r="J571" s="10">
        <f t="shared" si="24"/>
        <v>42208.125</v>
      </c>
      <c r="K571" s="10">
        <f t="shared" si="25"/>
        <v>42340.847361111111</v>
      </c>
      <c r="L571">
        <v>1449087612</v>
      </c>
      <c r="M571" t="b">
        <v>0</v>
      </c>
      <c r="N571">
        <v>1</v>
      </c>
      <c r="O571" t="b">
        <v>0</v>
      </c>
      <c r="P571" t="s">
        <v>8270</v>
      </c>
      <c r="Q571">
        <f t="shared" si="26"/>
        <v>1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1437620400</v>
      </c>
      <c r="J572" s="10">
        <f t="shared" si="24"/>
        <v>42208.125</v>
      </c>
      <c r="K572" s="10">
        <f t="shared" si="25"/>
        <v>42388.798252314817</v>
      </c>
      <c r="L572">
        <v>1453230569</v>
      </c>
      <c r="M572" t="b">
        <v>0</v>
      </c>
      <c r="N572">
        <v>1</v>
      </c>
      <c r="O572" t="b">
        <v>0</v>
      </c>
      <c r="P572" t="s">
        <v>8270</v>
      </c>
      <c r="Q572">
        <f t="shared" si="26"/>
        <v>0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1437620400</v>
      </c>
      <c r="J573" s="10">
        <f t="shared" si="24"/>
        <v>42208.125</v>
      </c>
      <c r="K573" s="10">
        <f t="shared" si="25"/>
        <v>42192.816238425927</v>
      </c>
      <c r="L573">
        <v>1436297723</v>
      </c>
      <c r="M573" t="b">
        <v>0</v>
      </c>
      <c r="N573">
        <v>2</v>
      </c>
      <c r="O573" t="b">
        <v>0</v>
      </c>
      <c r="P573" t="s">
        <v>8270</v>
      </c>
      <c r="Q573">
        <f t="shared" si="26"/>
        <v>0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1437620400</v>
      </c>
      <c r="J574" s="10">
        <f t="shared" si="24"/>
        <v>42208.125</v>
      </c>
      <c r="K574" s="10">
        <f t="shared" si="25"/>
        <v>42282.71629629629</v>
      </c>
      <c r="L574">
        <v>1444065088</v>
      </c>
      <c r="M574" t="b">
        <v>0</v>
      </c>
      <c r="N574">
        <v>0</v>
      </c>
      <c r="O574" t="b">
        <v>0</v>
      </c>
      <c r="P574" t="s">
        <v>8270</v>
      </c>
      <c r="Q574">
        <f t="shared" si="26"/>
        <v>0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1437620400</v>
      </c>
      <c r="J575" s="10">
        <f t="shared" si="24"/>
        <v>42208.125</v>
      </c>
      <c r="K575" s="10">
        <f t="shared" si="25"/>
        <v>41963.050127314811</v>
      </c>
      <c r="L575">
        <v>1416445931</v>
      </c>
      <c r="M575" t="b">
        <v>0</v>
      </c>
      <c r="N575">
        <v>9</v>
      </c>
      <c r="O575" t="b">
        <v>0</v>
      </c>
      <c r="P575" t="s">
        <v>8270</v>
      </c>
      <c r="Q575">
        <f t="shared" si="26"/>
        <v>0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1437620400</v>
      </c>
      <c r="J576" s="10">
        <f t="shared" si="24"/>
        <v>42208.125</v>
      </c>
      <c r="K576" s="10">
        <f t="shared" si="25"/>
        <v>42632.443368055552</v>
      </c>
      <c r="L576">
        <v>1474281507</v>
      </c>
      <c r="M576" t="b">
        <v>0</v>
      </c>
      <c r="N576">
        <v>4</v>
      </c>
      <c r="O576" t="b">
        <v>0</v>
      </c>
      <c r="P576" t="s">
        <v>8270</v>
      </c>
      <c r="Q576">
        <f t="shared" si="26"/>
        <v>1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1437620400</v>
      </c>
      <c r="J577" s="10">
        <f t="shared" si="24"/>
        <v>42208.125</v>
      </c>
      <c r="K577" s="10">
        <f t="shared" si="25"/>
        <v>42138.692627314813</v>
      </c>
      <c r="L577">
        <v>1431621443</v>
      </c>
      <c r="M577" t="b">
        <v>0</v>
      </c>
      <c r="N577">
        <v>4</v>
      </c>
      <c r="O577" t="b">
        <v>0</v>
      </c>
      <c r="P577" t="s">
        <v>8270</v>
      </c>
      <c r="Q577">
        <f t="shared" si="26"/>
        <v>0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1437620400</v>
      </c>
      <c r="J578" s="10">
        <f t="shared" si="24"/>
        <v>42208.125</v>
      </c>
      <c r="K578" s="10">
        <f t="shared" si="25"/>
        <v>42031.471666666665</v>
      </c>
      <c r="L578">
        <v>1422357552</v>
      </c>
      <c r="M578" t="b">
        <v>0</v>
      </c>
      <c r="N578">
        <v>1</v>
      </c>
      <c r="O578" t="b">
        <v>0</v>
      </c>
      <c r="P578" t="s">
        <v>8270</v>
      </c>
      <c r="Q578">
        <f t="shared" si="26"/>
        <v>0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1437620400</v>
      </c>
      <c r="J579" s="10">
        <f t="shared" ref="J579:J642" si="27">(((I579/60)/60)/24)+DATE(1970,1,1)</f>
        <v>42208.125</v>
      </c>
      <c r="K579" s="10">
        <f t="shared" ref="K579:K642" si="28">(((L579/60)/60)/24)+DATE(1970,1,1)</f>
        <v>42450.589143518519</v>
      </c>
      <c r="L579">
        <v>1458569302</v>
      </c>
      <c r="M579" t="b">
        <v>0</v>
      </c>
      <c r="N579">
        <v>1</v>
      </c>
      <c r="O579" t="b">
        <v>0</v>
      </c>
      <c r="P579" t="s">
        <v>8270</v>
      </c>
      <c r="Q579">
        <f t="shared" ref="Q579:Q642" si="29">ROUND(E579/D579*100,0)</f>
        <v>0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1437620400</v>
      </c>
      <c r="J580" s="10">
        <f t="shared" si="27"/>
        <v>42208.125</v>
      </c>
      <c r="K580" s="10">
        <f t="shared" si="28"/>
        <v>42230.578622685185</v>
      </c>
      <c r="L580">
        <v>1439560393</v>
      </c>
      <c r="M580" t="b">
        <v>0</v>
      </c>
      <c r="N580">
        <v>7</v>
      </c>
      <c r="O580" t="b">
        <v>0</v>
      </c>
      <c r="P580" t="s">
        <v>8270</v>
      </c>
      <c r="Q580">
        <f t="shared" si="29"/>
        <v>0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1437620400</v>
      </c>
      <c r="J581" s="10">
        <f t="shared" si="27"/>
        <v>42208.125</v>
      </c>
      <c r="K581" s="10">
        <f t="shared" si="28"/>
        <v>41968.852118055554</v>
      </c>
      <c r="L581">
        <v>1416947223</v>
      </c>
      <c r="M581" t="b">
        <v>0</v>
      </c>
      <c r="N581">
        <v>5</v>
      </c>
      <c r="O581" t="b">
        <v>0</v>
      </c>
      <c r="P581" t="s">
        <v>8270</v>
      </c>
      <c r="Q581">
        <f t="shared" si="29"/>
        <v>1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1437620400</v>
      </c>
      <c r="J582" s="10">
        <f t="shared" si="27"/>
        <v>42208.125</v>
      </c>
      <c r="K582" s="10">
        <f t="shared" si="28"/>
        <v>42605.908182870371</v>
      </c>
      <c r="L582">
        <v>1471988867</v>
      </c>
      <c r="M582" t="b">
        <v>0</v>
      </c>
      <c r="N582">
        <v>1</v>
      </c>
      <c r="O582" t="b">
        <v>0</v>
      </c>
      <c r="P582" t="s">
        <v>8270</v>
      </c>
      <c r="Q582">
        <f t="shared" si="29"/>
        <v>0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1437620400</v>
      </c>
      <c r="J583" s="10">
        <f t="shared" si="27"/>
        <v>42208.125</v>
      </c>
      <c r="K583" s="10">
        <f t="shared" si="28"/>
        <v>42188.012777777782</v>
      </c>
      <c r="L583">
        <v>1435882704</v>
      </c>
      <c r="M583" t="b">
        <v>0</v>
      </c>
      <c r="N583">
        <v>0</v>
      </c>
      <c r="O583" t="b">
        <v>0</v>
      </c>
      <c r="P583" t="s">
        <v>8270</v>
      </c>
      <c r="Q583">
        <f t="shared" si="29"/>
        <v>0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1437620400</v>
      </c>
      <c r="J584" s="10">
        <f t="shared" si="27"/>
        <v>42208.125</v>
      </c>
      <c r="K584" s="10">
        <f t="shared" si="28"/>
        <v>42055.739803240736</v>
      </c>
      <c r="L584">
        <v>1424454319</v>
      </c>
      <c r="M584" t="b">
        <v>0</v>
      </c>
      <c r="N584">
        <v>0</v>
      </c>
      <c r="O584" t="b">
        <v>0</v>
      </c>
      <c r="P584" t="s">
        <v>8270</v>
      </c>
      <c r="Q584">
        <f t="shared" si="29"/>
        <v>0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1437620400</v>
      </c>
      <c r="J585" s="10">
        <f t="shared" si="27"/>
        <v>42208.125</v>
      </c>
      <c r="K585" s="10">
        <f t="shared" si="28"/>
        <v>42052.93850694444</v>
      </c>
      <c r="L585">
        <v>1424212287</v>
      </c>
      <c r="M585" t="b">
        <v>0</v>
      </c>
      <c r="N585">
        <v>1</v>
      </c>
      <c r="O585" t="b">
        <v>0</v>
      </c>
      <c r="P585" t="s">
        <v>8270</v>
      </c>
      <c r="Q585">
        <f t="shared" si="29"/>
        <v>0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1437620400</v>
      </c>
      <c r="J586" s="10">
        <f t="shared" si="27"/>
        <v>42208.125</v>
      </c>
      <c r="K586" s="10">
        <f t="shared" si="28"/>
        <v>42049.716620370367</v>
      </c>
      <c r="L586">
        <v>1423933916</v>
      </c>
      <c r="M586" t="b">
        <v>0</v>
      </c>
      <c r="N586">
        <v>2</v>
      </c>
      <c r="O586" t="b">
        <v>0</v>
      </c>
      <c r="P586" t="s">
        <v>8270</v>
      </c>
      <c r="Q586">
        <f t="shared" si="29"/>
        <v>1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1437620400</v>
      </c>
      <c r="J587" s="10">
        <f t="shared" si="27"/>
        <v>42208.125</v>
      </c>
      <c r="K587" s="10">
        <f t="shared" si="28"/>
        <v>42283.3909375</v>
      </c>
      <c r="L587">
        <v>1444123377</v>
      </c>
      <c r="M587" t="b">
        <v>0</v>
      </c>
      <c r="N587">
        <v>0</v>
      </c>
      <c r="O587" t="b">
        <v>0</v>
      </c>
      <c r="P587" t="s">
        <v>8270</v>
      </c>
      <c r="Q587">
        <f t="shared" si="29"/>
        <v>0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1437620400</v>
      </c>
      <c r="J588" s="10">
        <f t="shared" si="27"/>
        <v>42208.125</v>
      </c>
      <c r="K588" s="10">
        <f t="shared" si="28"/>
        <v>42020.854247685187</v>
      </c>
      <c r="L588">
        <v>1421440207</v>
      </c>
      <c r="M588" t="b">
        <v>0</v>
      </c>
      <c r="N588">
        <v>4</v>
      </c>
      <c r="O588" t="b">
        <v>0</v>
      </c>
      <c r="P588" t="s">
        <v>8270</v>
      </c>
      <c r="Q588">
        <f t="shared" si="29"/>
        <v>1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1437620400</v>
      </c>
      <c r="J589" s="10">
        <f t="shared" si="27"/>
        <v>42208.125</v>
      </c>
      <c r="K589" s="10">
        <f t="shared" si="28"/>
        <v>42080.757326388892</v>
      </c>
      <c r="L589">
        <v>1426615833</v>
      </c>
      <c r="M589" t="b">
        <v>0</v>
      </c>
      <c r="N589">
        <v>7</v>
      </c>
      <c r="O589" t="b">
        <v>0</v>
      </c>
      <c r="P589" t="s">
        <v>8270</v>
      </c>
      <c r="Q589">
        <f t="shared" si="29"/>
        <v>9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1437620400</v>
      </c>
      <c r="J590" s="10">
        <f t="shared" si="27"/>
        <v>42208.125</v>
      </c>
      <c r="K590" s="10">
        <f t="shared" si="28"/>
        <v>42631.769513888896</v>
      </c>
      <c r="L590">
        <v>1474223286</v>
      </c>
      <c r="M590" t="b">
        <v>0</v>
      </c>
      <c r="N590">
        <v>2</v>
      </c>
      <c r="O590" t="b">
        <v>0</v>
      </c>
      <c r="P590" t="s">
        <v>8270</v>
      </c>
      <c r="Q590">
        <f t="shared" si="29"/>
        <v>3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1437620400</v>
      </c>
      <c r="J591" s="10">
        <f t="shared" si="27"/>
        <v>42208.125</v>
      </c>
      <c r="K591" s="10">
        <f t="shared" si="28"/>
        <v>42178.614571759259</v>
      </c>
      <c r="L591">
        <v>1435070699</v>
      </c>
      <c r="M591" t="b">
        <v>0</v>
      </c>
      <c r="N591">
        <v>1</v>
      </c>
      <c r="O591" t="b">
        <v>0</v>
      </c>
      <c r="P591" t="s">
        <v>8270</v>
      </c>
      <c r="Q591">
        <f t="shared" si="29"/>
        <v>0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1437620400</v>
      </c>
      <c r="J592" s="10">
        <f t="shared" si="27"/>
        <v>42208.125</v>
      </c>
      <c r="K592" s="10">
        <f t="shared" si="28"/>
        <v>42377.554756944446</v>
      </c>
      <c r="L592">
        <v>1452259131</v>
      </c>
      <c r="M592" t="b">
        <v>0</v>
      </c>
      <c r="N592">
        <v>9</v>
      </c>
      <c r="O592" t="b">
        <v>0</v>
      </c>
      <c r="P592" t="s">
        <v>8270</v>
      </c>
      <c r="Q592">
        <f t="shared" si="29"/>
        <v>4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1437620400</v>
      </c>
      <c r="J593" s="10">
        <f t="shared" si="27"/>
        <v>42208.125</v>
      </c>
      <c r="K593" s="10">
        <f t="shared" si="28"/>
        <v>42177.543171296296</v>
      </c>
      <c r="L593">
        <v>1434978130</v>
      </c>
      <c r="M593" t="b">
        <v>0</v>
      </c>
      <c r="N593">
        <v>2</v>
      </c>
      <c r="O593" t="b">
        <v>0</v>
      </c>
      <c r="P593" t="s">
        <v>8270</v>
      </c>
      <c r="Q593">
        <f t="shared" si="29"/>
        <v>0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1437620400</v>
      </c>
      <c r="J594" s="10">
        <f t="shared" si="27"/>
        <v>42208.125</v>
      </c>
      <c r="K594" s="10">
        <f t="shared" si="28"/>
        <v>41946.232175925928</v>
      </c>
      <c r="L594">
        <v>1414992860</v>
      </c>
      <c r="M594" t="b">
        <v>0</v>
      </c>
      <c r="N594">
        <v>1</v>
      </c>
      <c r="O594" t="b">
        <v>0</v>
      </c>
      <c r="P594" t="s">
        <v>8270</v>
      </c>
      <c r="Q594">
        <f t="shared" si="29"/>
        <v>3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1437620400</v>
      </c>
      <c r="J595" s="10">
        <f t="shared" si="27"/>
        <v>42208.125</v>
      </c>
      <c r="K595" s="10">
        <f t="shared" si="28"/>
        <v>42070.677604166667</v>
      </c>
      <c r="L595">
        <v>1425744945</v>
      </c>
      <c r="M595" t="b">
        <v>0</v>
      </c>
      <c r="N595">
        <v>7</v>
      </c>
      <c r="O595" t="b">
        <v>0</v>
      </c>
      <c r="P595" t="s">
        <v>8270</v>
      </c>
      <c r="Q595">
        <f t="shared" si="29"/>
        <v>23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1437620400</v>
      </c>
      <c r="J596" s="10">
        <f t="shared" si="27"/>
        <v>42208.125</v>
      </c>
      <c r="K596" s="10">
        <f t="shared" si="28"/>
        <v>42446.780162037037</v>
      </c>
      <c r="L596">
        <v>1458240206</v>
      </c>
      <c r="M596" t="b">
        <v>0</v>
      </c>
      <c r="N596">
        <v>2</v>
      </c>
      <c r="O596" t="b">
        <v>0</v>
      </c>
      <c r="P596" t="s">
        <v>8270</v>
      </c>
      <c r="Q596">
        <f t="shared" si="29"/>
        <v>0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1437620400</v>
      </c>
      <c r="J597" s="10">
        <f t="shared" si="27"/>
        <v>42208.125</v>
      </c>
      <c r="K597" s="10">
        <f t="shared" si="28"/>
        <v>42083.069884259254</v>
      </c>
      <c r="L597">
        <v>1426815638</v>
      </c>
      <c r="M597" t="b">
        <v>0</v>
      </c>
      <c r="N597">
        <v>8</v>
      </c>
      <c r="O597" t="b">
        <v>0</v>
      </c>
      <c r="P597" t="s">
        <v>8270</v>
      </c>
      <c r="Q597">
        <f t="shared" si="29"/>
        <v>0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1437620400</v>
      </c>
      <c r="J598" s="10">
        <f t="shared" si="27"/>
        <v>42208.125</v>
      </c>
      <c r="K598" s="10">
        <f t="shared" si="28"/>
        <v>42646.896898148145</v>
      </c>
      <c r="L598">
        <v>1475530292</v>
      </c>
      <c r="M598" t="b">
        <v>0</v>
      </c>
      <c r="N598">
        <v>2</v>
      </c>
      <c r="O598" t="b">
        <v>0</v>
      </c>
      <c r="P598" t="s">
        <v>8270</v>
      </c>
      <c r="Q598">
        <f t="shared" si="29"/>
        <v>0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1437620400</v>
      </c>
      <c r="J599" s="10">
        <f t="shared" si="27"/>
        <v>42208.125</v>
      </c>
      <c r="K599" s="10">
        <f t="shared" si="28"/>
        <v>42545.705266203702</v>
      </c>
      <c r="L599">
        <v>1466787335</v>
      </c>
      <c r="M599" t="b">
        <v>0</v>
      </c>
      <c r="N599">
        <v>2</v>
      </c>
      <c r="O599" t="b">
        <v>0</v>
      </c>
      <c r="P599" t="s">
        <v>8270</v>
      </c>
      <c r="Q599">
        <f t="shared" si="29"/>
        <v>0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1437620400</v>
      </c>
      <c r="J600" s="10">
        <f t="shared" si="27"/>
        <v>42208.125</v>
      </c>
      <c r="K600" s="10">
        <f t="shared" si="28"/>
        <v>41948.00209490741</v>
      </c>
      <c r="L600">
        <v>1415145781</v>
      </c>
      <c r="M600" t="b">
        <v>0</v>
      </c>
      <c r="N600">
        <v>7</v>
      </c>
      <c r="O600" t="b">
        <v>0</v>
      </c>
      <c r="P600" t="s">
        <v>8270</v>
      </c>
      <c r="Q600">
        <f t="shared" si="29"/>
        <v>34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1437620400</v>
      </c>
      <c r="J601" s="10">
        <f t="shared" si="27"/>
        <v>42208.125</v>
      </c>
      <c r="K601" s="10">
        <f t="shared" si="28"/>
        <v>42047.812523148154</v>
      </c>
      <c r="L601">
        <v>1423769402</v>
      </c>
      <c r="M601" t="b">
        <v>0</v>
      </c>
      <c r="N601">
        <v>2</v>
      </c>
      <c r="O601" t="b">
        <v>0</v>
      </c>
      <c r="P601" t="s">
        <v>8270</v>
      </c>
      <c r="Q601">
        <f t="shared" si="29"/>
        <v>0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1437620400</v>
      </c>
      <c r="J602" s="10">
        <f t="shared" si="27"/>
        <v>42208.125</v>
      </c>
      <c r="K602" s="10">
        <f t="shared" si="28"/>
        <v>42073.798171296294</v>
      </c>
      <c r="L602">
        <v>1426014562</v>
      </c>
      <c r="M602" t="b">
        <v>0</v>
      </c>
      <c r="N602">
        <v>1</v>
      </c>
      <c r="O602" t="b">
        <v>0</v>
      </c>
      <c r="P602" t="s">
        <v>8270</v>
      </c>
      <c r="Q602">
        <f t="shared" si="29"/>
        <v>2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1437620400</v>
      </c>
      <c r="J603" s="10">
        <f t="shared" si="27"/>
        <v>42208.125</v>
      </c>
      <c r="K603" s="10">
        <f t="shared" si="28"/>
        <v>41969.858090277776</v>
      </c>
      <c r="L603">
        <v>1417034139</v>
      </c>
      <c r="M603" t="b">
        <v>0</v>
      </c>
      <c r="N603">
        <v>6</v>
      </c>
      <c r="O603" t="b">
        <v>0</v>
      </c>
      <c r="P603" t="s">
        <v>8270</v>
      </c>
      <c r="Q603">
        <f t="shared" si="29"/>
        <v>1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1437620400</v>
      </c>
      <c r="J604" s="10">
        <f t="shared" si="27"/>
        <v>42208.125</v>
      </c>
      <c r="K604" s="10">
        <f t="shared" si="28"/>
        <v>42143.79415509259</v>
      </c>
      <c r="L604">
        <v>1432062215</v>
      </c>
      <c r="M604" t="b">
        <v>0</v>
      </c>
      <c r="N604">
        <v>0</v>
      </c>
      <c r="O604" t="b">
        <v>0</v>
      </c>
      <c r="P604" t="s">
        <v>8270</v>
      </c>
      <c r="Q604">
        <f t="shared" si="29"/>
        <v>0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1437620400</v>
      </c>
      <c r="J605" s="10">
        <f t="shared" si="27"/>
        <v>42208.125</v>
      </c>
      <c r="K605" s="10">
        <f t="shared" si="28"/>
        <v>41835.639155092591</v>
      </c>
      <c r="L605">
        <v>1405437623</v>
      </c>
      <c r="M605" t="b">
        <v>0</v>
      </c>
      <c r="N605">
        <v>13</v>
      </c>
      <c r="O605" t="b">
        <v>0</v>
      </c>
      <c r="P605" t="s">
        <v>8270</v>
      </c>
      <c r="Q605">
        <f t="shared" si="29"/>
        <v>4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1437620400</v>
      </c>
      <c r="J606" s="10">
        <f t="shared" si="27"/>
        <v>42208.125</v>
      </c>
      <c r="K606" s="10">
        <f t="shared" si="28"/>
        <v>41849.035370370373</v>
      </c>
      <c r="L606">
        <v>1406595056</v>
      </c>
      <c r="M606" t="b">
        <v>0</v>
      </c>
      <c r="N606">
        <v>0</v>
      </c>
      <c r="O606" t="b">
        <v>0</v>
      </c>
      <c r="P606" t="s">
        <v>8270</v>
      </c>
      <c r="Q606">
        <f t="shared" si="29"/>
        <v>0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1437620400</v>
      </c>
      <c r="J607" s="10">
        <f t="shared" si="27"/>
        <v>42208.125</v>
      </c>
      <c r="K607" s="10">
        <f t="shared" si="28"/>
        <v>42194.357731481476</v>
      </c>
      <c r="L607">
        <v>1436430908</v>
      </c>
      <c r="M607" t="b">
        <v>0</v>
      </c>
      <c r="N607">
        <v>8</v>
      </c>
      <c r="O607" t="b">
        <v>0</v>
      </c>
      <c r="P607" t="s">
        <v>8270</v>
      </c>
      <c r="Q607">
        <f t="shared" si="29"/>
        <v>3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1437620400</v>
      </c>
      <c r="J608" s="10">
        <f t="shared" si="27"/>
        <v>42208.125</v>
      </c>
      <c r="K608" s="10">
        <f t="shared" si="28"/>
        <v>42102.650567129633</v>
      </c>
      <c r="L608">
        <v>1428507409</v>
      </c>
      <c r="M608" t="b">
        <v>0</v>
      </c>
      <c r="N608">
        <v>1</v>
      </c>
      <c r="O608" t="b">
        <v>0</v>
      </c>
      <c r="P608" t="s">
        <v>8270</v>
      </c>
      <c r="Q608">
        <f t="shared" si="29"/>
        <v>0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1437620400</v>
      </c>
      <c r="J609" s="10">
        <f t="shared" si="27"/>
        <v>42208.125</v>
      </c>
      <c r="K609" s="10">
        <f t="shared" si="28"/>
        <v>42300.825648148151</v>
      </c>
      <c r="L609">
        <v>1445629736</v>
      </c>
      <c r="M609" t="b">
        <v>0</v>
      </c>
      <c r="N609">
        <v>0</v>
      </c>
      <c r="O609" t="b">
        <v>0</v>
      </c>
      <c r="P609" t="s">
        <v>8270</v>
      </c>
      <c r="Q609">
        <f t="shared" si="29"/>
        <v>0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1437620400</v>
      </c>
      <c r="J610" s="10">
        <f t="shared" si="27"/>
        <v>42208.125</v>
      </c>
      <c r="K610" s="10">
        <f t="shared" si="28"/>
        <v>42140.921064814815</v>
      </c>
      <c r="L610">
        <v>1431813980</v>
      </c>
      <c r="M610" t="b">
        <v>0</v>
      </c>
      <c r="N610">
        <v>5</v>
      </c>
      <c r="O610" t="b">
        <v>0</v>
      </c>
      <c r="P610" t="s">
        <v>8270</v>
      </c>
      <c r="Q610">
        <f t="shared" si="29"/>
        <v>1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1437620400</v>
      </c>
      <c r="J611" s="10">
        <f t="shared" si="27"/>
        <v>42208.125</v>
      </c>
      <c r="K611" s="10">
        <f t="shared" si="28"/>
        <v>42307.034074074079</v>
      </c>
      <c r="L611">
        <v>1446166144</v>
      </c>
      <c r="M611" t="b">
        <v>0</v>
      </c>
      <c r="N611">
        <v>1</v>
      </c>
      <c r="O611" t="b">
        <v>0</v>
      </c>
      <c r="P611" t="s">
        <v>8270</v>
      </c>
      <c r="Q611">
        <f t="shared" si="29"/>
        <v>1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1437620400</v>
      </c>
      <c r="J612" s="10">
        <f t="shared" si="27"/>
        <v>42208.125</v>
      </c>
      <c r="K612" s="10">
        <f t="shared" si="28"/>
        <v>42086.83085648148</v>
      </c>
      <c r="L612">
        <v>1427140586</v>
      </c>
      <c r="M612" t="b">
        <v>0</v>
      </c>
      <c r="N612">
        <v>0</v>
      </c>
      <c r="O612" t="b">
        <v>0</v>
      </c>
      <c r="P612" t="s">
        <v>8270</v>
      </c>
      <c r="Q612">
        <f t="shared" si="29"/>
        <v>0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1437620400</v>
      </c>
      <c r="J613" s="10">
        <f t="shared" si="27"/>
        <v>42208.125</v>
      </c>
      <c r="K613" s="10">
        <f t="shared" si="28"/>
        <v>42328.560613425929</v>
      </c>
      <c r="L613">
        <v>1448026037</v>
      </c>
      <c r="M613" t="b">
        <v>0</v>
      </c>
      <c r="N613">
        <v>0</v>
      </c>
      <c r="O613" t="b">
        <v>0</v>
      </c>
      <c r="P613" t="s">
        <v>8270</v>
      </c>
      <c r="Q613">
        <f t="shared" si="29"/>
        <v>0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1437620400</v>
      </c>
      <c r="J614" s="10">
        <f t="shared" si="27"/>
        <v>42208.125</v>
      </c>
      <c r="K614" s="10">
        <f t="shared" si="28"/>
        <v>42585.031782407401</v>
      </c>
      <c r="L614">
        <v>1470185146</v>
      </c>
      <c r="M614" t="b">
        <v>0</v>
      </c>
      <c r="N614">
        <v>0</v>
      </c>
      <c r="O614" t="b">
        <v>0</v>
      </c>
      <c r="P614" t="s">
        <v>8270</v>
      </c>
      <c r="Q614">
        <f t="shared" si="29"/>
        <v>0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1437620400</v>
      </c>
      <c r="J615" s="10">
        <f t="shared" si="27"/>
        <v>42208.125</v>
      </c>
      <c r="K615" s="10">
        <f t="shared" si="28"/>
        <v>42247.496759259258</v>
      </c>
      <c r="L615">
        <v>1441022120</v>
      </c>
      <c r="M615" t="b">
        <v>0</v>
      </c>
      <c r="N615">
        <v>121</v>
      </c>
      <c r="O615" t="b">
        <v>0</v>
      </c>
      <c r="P615" t="s">
        <v>8270</v>
      </c>
      <c r="Q615">
        <f t="shared" si="29"/>
        <v>21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1437620400</v>
      </c>
      <c r="J616" s="10">
        <f t="shared" si="27"/>
        <v>42208.125</v>
      </c>
      <c r="K616" s="10">
        <f t="shared" si="28"/>
        <v>42515.061805555553</v>
      </c>
      <c r="L616">
        <v>1464139740</v>
      </c>
      <c r="M616" t="b">
        <v>0</v>
      </c>
      <c r="N616">
        <v>0</v>
      </c>
      <c r="O616" t="b">
        <v>0</v>
      </c>
      <c r="P616" t="s">
        <v>8270</v>
      </c>
      <c r="Q616">
        <f t="shared" si="29"/>
        <v>0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1437620400</v>
      </c>
      <c r="J617" s="10">
        <f t="shared" si="27"/>
        <v>42208.125</v>
      </c>
      <c r="K617" s="10">
        <f t="shared" si="28"/>
        <v>42242.122210648144</v>
      </c>
      <c r="L617">
        <v>1440557759</v>
      </c>
      <c r="M617" t="b">
        <v>0</v>
      </c>
      <c r="N617">
        <v>0</v>
      </c>
      <c r="O617" t="b">
        <v>0</v>
      </c>
      <c r="P617" t="s">
        <v>8270</v>
      </c>
      <c r="Q617">
        <f t="shared" si="29"/>
        <v>0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1437620400</v>
      </c>
      <c r="J618" s="10">
        <f t="shared" si="27"/>
        <v>42208.125</v>
      </c>
      <c r="K618" s="10">
        <f t="shared" si="28"/>
        <v>42761.376238425932</v>
      </c>
      <c r="L618">
        <v>1485421307</v>
      </c>
      <c r="M618" t="b">
        <v>0</v>
      </c>
      <c r="N618">
        <v>0</v>
      </c>
      <c r="O618" t="b">
        <v>0</v>
      </c>
      <c r="P618" t="s">
        <v>8270</v>
      </c>
      <c r="Q618">
        <f t="shared" si="29"/>
        <v>0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1437620400</v>
      </c>
      <c r="J619" s="10">
        <f t="shared" si="27"/>
        <v>42208.125</v>
      </c>
      <c r="K619" s="10">
        <f t="shared" si="28"/>
        <v>42087.343090277776</v>
      </c>
      <c r="L619">
        <v>1427184843</v>
      </c>
      <c r="M619" t="b">
        <v>0</v>
      </c>
      <c r="N619">
        <v>3</v>
      </c>
      <c r="O619" t="b">
        <v>0</v>
      </c>
      <c r="P619" t="s">
        <v>8270</v>
      </c>
      <c r="Q619">
        <f t="shared" si="29"/>
        <v>3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1437620400</v>
      </c>
      <c r="J620" s="10">
        <f t="shared" si="27"/>
        <v>42208.125</v>
      </c>
      <c r="K620" s="10">
        <f t="shared" si="28"/>
        <v>42317.810219907406</v>
      </c>
      <c r="L620">
        <v>1447097203</v>
      </c>
      <c r="M620" t="b">
        <v>0</v>
      </c>
      <c r="N620">
        <v>0</v>
      </c>
      <c r="O620" t="b">
        <v>0</v>
      </c>
      <c r="P620" t="s">
        <v>8270</v>
      </c>
      <c r="Q620">
        <f t="shared" si="29"/>
        <v>0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1437620400</v>
      </c>
      <c r="J621" s="10">
        <f t="shared" si="27"/>
        <v>42208.125</v>
      </c>
      <c r="K621" s="10">
        <f t="shared" si="28"/>
        <v>41908.650347222225</v>
      </c>
      <c r="L621">
        <v>1411745790</v>
      </c>
      <c r="M621" t="b">
        <v>0</v>
      </c>
      <c r="N621">
        <v>1</v>
      </c>
      <c r="O621" t="b">
        <v>0</v>
      </c>
      <c r="P621" t="s">
        <v>8270</v>
      </c>
      <c r="Q621">
        <f t="shared" si="29"/>
        <v>0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1437620400</v>
      </c>
      <c r="J622" s="10">
        <f t="shared" si="27"/>
        <v>42208.125</v>
      </c>
      <c r="K622" s="10">
        <f t="shared" si="28"/>
        <v>41831.716874999998</v>
      </c>
      <c r="L622">
        <v>1405098738</v>
      </c>
      <c r="M622" t="b">
        <v>0</v>
      </c>
      <c r="N622">
        <v>1</v>
      </c>
      <c r="O622" t="b">
        <v>0</v>
      </c>
      <c r="P622" t="s">
        <v>8270</v>
      </c>
      <c r="Q622">
        <f t="shared" si="29"/>
        <v>1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1437620400</v>
      </c>
      <c r="J623" s="10">
        <f t="shared" si="27"/>
        <v>42208.125</v>
      </c>
      <c r="K623" s="10">
        <f t="shared" si="28"/>
        <v>42528.987696759257</v>
      </c>
      <c r="L623">
        <v>1465342937</v>
      </c>
      <c r="M623" t="b">
        <v>0</v>
      </c>
      <c r="N623">
        <v>3</v>
      </c>
      <c r="O623" t="b">
        <v>0</v>
      </c>
      <c r="P623" t="s">
        <v>8270</v>
      </c>
      <c r="Q623">
        <f t="shared" si="29"/>
        <v>1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1437620400</v>
      </c>
      <c r="J624" s="10">
        <f t="shared" si="27"/>
        <v>42208.125</v>
      </c>
      <c r="K624" s="10">
        <f t="shared" si="28"/>
        <v>42532.774745370371</v>
      </c>
      <c r="L624">
        <v>1465670138</v>
      </c>
      <c r="M624" t="b">
        <v>0</v>
      </c>
      <c r="N624">
        <v>9</v>
      </c>
      <c r="O624" t="b">
        <v>0</v>
      </c>
      <c r="P624" t="s">
        <v>8270</v>
      </c>
      <c r="Q624">
        <f t="shared" si="29"/>
        <v>6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1437620400</v>
      </c>
      <c r="J625" s="10">
        <f t="shared" si="27"/>
        <v>42208.125</v>
      </c>
      <c r="K625" s="10">
        <f t="shared" si="28"/>
        <v>42122.009224537032</v>
      </c>
      <c r="L625">
        <v>1430179997</v>
      </c>
      <c r="M625" t="b">
        <v>0</v>
      </c>
      <c r="N625">
        <v>0</v>
      </c>
      <c r="O625" t="b">
        <v>0</v>
      </c>
      <c r="P625" t="s">
        <v>8270</v>
      </c>
      <c r="Q625">
        <f t="shared" si="29"/>
        <v>0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1437620400</v>
      </c>
      <c r="J626" s="10">
        <f t="shared" si="27"/>
        <v>42208.125</v>
      </c>
      <c r="K626" s="10">
        <f t="shared" si="28"/>
        <v>42108.988900462966</v>
      </c>
      <c r="L626">
        <v>1429055041</v>
      </c>
      <c r="M626" t="b">
        <v>0</v>
      </c>
      <c r="N626">
        <v>0</v>
      </c>
      <c r="O626" t="b">
        <v>0</v>
      </c>
      <c r="P626" t="s">
        <v>8270</v>
      </c>
      <c r="Q626">
        <f t="shared" si="29"/>
        <v>0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1437620400</v>
      </c>
      <c r="J627" s="10">
        <f t="shared" si="27"/>
        <v>42208.125</v>
      </c>
      <c r="K627" s="10">
        <f t="shared" si="28"/>
        <v>42790.895567129628</v>
      </c>
      <c r="L627">
        <v>1487971777</v>
      </c>
      <c r="M627" t="b">
        <v>0</v>
      </c>
      <c r="N627">
        <v>0</v>
      </c>
      <c r="O627" t="b">
        <v>0</v>
      </c>
      <c r="P627" t="s">
        <v>8270</v>
      </c>
      <c r="Q627">
        <f t="shared" si="29"/>
        <v>0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1437620400</v>
      </c>
      <c r="J628" s="10">
        <f t="shared" si="27"/>
        <v>42208.125</v>
      </c>
      <c r="K628" s="10">
        <f t="shared" si="28"/>
        <v>42198.559479166666</v>
      </c>
      <c r="L628">
        <v>1436793939</v>
      </c>
      <c r="M628" t="b">
        <v>0</v>
      </c>
      <c r="N628">
        <v>39</v>
      </c>
      <c r="O628" t="b">
        <v>0</v>
      </c>
      <c r="P628" t="s">
        <v>8270</v>
      </c>
      <c r="Q628">
        <f t="shared" si="29"/>
        <v>17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1437620400</v>
      </c>
      <c r="J629" s="10">
        <f t="shared" si="27"/>
        <v>42208.125</v>
      </c>
      <c r="K629" s="10">
        <f t="shared" si="28"/>
        <v>42384.306840277779</v>
      </c>
      <c r="L629">
        <v>1452842511</v>
      </c>
      <c r="M629" t="b">
        <v>0</v>
      </c>
      <c r="N629">
        <v>1</v>
      </c>
      <c r="O629" t="b">
        <v>0</v>
      </c>
      <c r="P629" t="s">
        <v>8270</v>
      </c>
      <c r="Q629">
        <f t="shared" si="29"/>
        <v>0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1437620400</v>
      </c>
      <c r="J630" s="10">
        <f t="shared" si="27"/>
        <v>42208.125</v>
      </c>
      <c r="K630" s="10">
        <f t="shared" si="28"/>
        <v>41803.692789351851</v>
      </c>
      <c r="L630">
        <v>1402677457</v>
      </c>
      <c r="M630" t="b">
        <v>0</v>
      </c>
      <c r="N630">
        <v>0</v>
      </c>
      <c r="O630" t="b">
        <v>0</v>
      </c>
      <c r="P630" t="s">
        <v>8270</v>
      </c>
      <c r="Q630">
        <f t="shared" si="29"/>
        <v>0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1437620400</v>
      </c>
      <c r="J631" s="10">
        <f t="shared" si="27"/>
        <v>42208.125</v>
      </c>
      <c r="K631" s="10">
        <f t="shared" si="28"/>
        <v>42474.637824074074</v>
      </c>
      <c r="L631">
        <v>1460647108</v>
      </c>
      <c r="M631" t="b">
        <v>0</v>
      </c>
      <c r="N631">
        <v>3</v>
      </c>
      <c r="O631" t="b">
        <v>0</v>
      </c>
      <c r="P631" t="s">
        <v>8270</v>
      </c>
      <c r="Q631">
        <f t="shared" si="29"/>
        <v>0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1437620400</v>
      </c>
      <c r="J632" s="10">
        <f t="shared" si="27"/>
        <v>42208.125</v>
      </c>
      <c r="K632" s="10">
        <f t="shared" si="28"/>
        <v>42223.619456018518</v>
      </c>
      <c r="L632">
        <v>1438959121</v>
      </c>
      <c r="M632" t="b">
        <v>0</v>
      </c>
      <c r="N632">
        <v>1</v>
      </c>
      <c r="O632" t="b">
        <v>0</v>
      </c>
      <c r="P632" t="s">
        <v>8270</v>
      </c>
      <c r="Q632">
        <f t="shared" si="29"/>
        <v>0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1437620400</v>
      </c>
      <c r="J633" s="10">
        <f t="shared" si="27"/>
        <v>42208.125</v>
      </c>
      <c r="K633" s="10">
        <f t="shared" si="28"/>
        <v>42489.772326388891</v>
      </c>
      <c r="L633">
        <v>1461954729</v>
      </c>
      <c r="M633" t="b">
        <v>0</v>
      </c>
      <c r="N633">
        <v>9</v>
      </c>
      <c r="O633" t="b">
        <v>0</v>
      </c>
      <c r="P633" t="s">
        <v>8270</v>
      </c>
      <c r="Q633">
        <f t="shared" si="29"/>
        <v>1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1437620400</v>
      </c>
      <c r="J634" s="10">
        <f t="shared" si="27"/>
        <v>42208.125</v>
      </c>
      <c r="K634" s="10">
        <f t="shared" si="28"/>
        <v>42303.659317129626</v>
      </c>
      <c r="L634">
        <v>1445874565</v>
      </c>
      <c r="M634" t="b">
        <v>0</v>
      </c>
      <c r="N634">
        <v>0</v>
      </c>
      <c r="O634" t="b">
        <v>0</v>
      </c>
      <c r="P634" t="s">
        <v>8270</v>
      </c>
      <c r="Q634">
        <f t="shared" si="29"/>
        <v>0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1437620400</v>
      </c>
      <c r="J635" s="10">
        <f t="shared" si="27"/>
        <v>42208.125</v>
      </c>
      <c r="K635" s="10">
        <f t="shared" si="28"/>
        <v>42507.29932870371</v>
      </c>
      <c r="L635">
        <v>1463469062</v>
      </c>
      <c r="M635" t="b">
        <v>0</v>
      </c>
      <c r="N635">
        <v>25</v>
      </c>
      <c r="O635" t="b">
        <v>0</v>
      </c>
      <c r="P635" t="s">
        <v>8270</v>
      </c>
      <c r="Q635">
        <f t="shared" si="29"/>
        <v>12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1437620400</v>
      </c>
      <c r="J636" s="10">
        <f t="shared" si="27"/>
        <v>42208.125</v>
      </c>
      <c r="K636" s="10">
        <f t="shared" si="28"/>
        <v>42031.928576388891</v>
      </c>
      <c r="L636">
        <v>1422397029</v>
      </c>
      <c r="M636" t="b">
        <v>0</v>
      </c>
      <c r="N636">
        <v>1</v>
      </c>
      <c r="O636" t="b">
        <v>0</v>
      </c>
      <c r="P636" t="s">
        <v>8270</v>
      </c>
      <c r="Q636">
        <f t="shared" si="29"/>
        <v>0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1437620400</v>
      </c>
      <c r="J637" s="10">
        <f t="shared" si="27"/>
        <v>42208.125</v>
      </c>
      <c r="K637" s="10">
        <f t="shared" si="28"/>
        <v>42076.092152777783</v>
      </c>
      <c r="L637">
        <v>1426212762</v>
      </c>
      <c r="M637" t="b">
        <v>0</v>
      </c>
      <c r="N637">
        <v>1</v>
      </c>
      <c r="O637" t="b">
        <v>0</v>
      </c>
      <c r="P637" t="s">
        <v>8270</v>
      </c>
      <c r="Q637">
        <f t="shared" si="29"/>
        <v>0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1437620400</v>
      </c>
      <c r="J638" s="10">
        <f t="shared" si="27"/>
        <v>42208.125</v>
      </c>
      <c r="K638" s="10">
        <f t="shared" si="28"/>
        <v>42131.455439814818</v>
      </c>
      <c r="L638">
        <v>1430996150</v>
      </c>
      <c r="M638" t="b">
        <v>0</v>
      </c>
      <c r="N638">
        <v>1</v>
      </c>
      <c r="O638" t="b">
        <v>0</v>
      </c>
      <c r="P638" t="s">
        <v>8270</v>
      </c>
      <c r="Q638">
        <f t="shared" si="29"/>
        <v>0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1437620400</v>
      </c>
      <c r="J639" s="10">
        <f t="shared" si="27"/>
        <v>42208.125</v>
      </c>
      <c r="K639" s="10">
        <f t="shared" si="28"/>
        <v>42762.962013888886</v>
      </c>
      <c r="L639">
        <v>1485558318</v>
      </c>
      <c r="M639" t="b">
        <v>0</v>
      </c>
      <c r="N639">
        <v>0</v>
      </c>
      <c r="O639" t="b">
        <v>0</v>
      </c>
      <c r="P639" t="s">
        <v>8270</v>
      </c>
      <c r="Q639">
        <f t="shared" si="29"/>
        <v>0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1437620400</v>
      </c>
      <c r="J640" s="10">
        <f t="shared" si="27"/>
        <v>42208.125</v>
      </c>
      <c r="K640" s="10">
        <f t="shared" si="28"/>
        <v>42759.593310185184</v>
      </c>
      <c r="L640">
        <v>1485267262</v>
      </c>
      <c r="M640" t="b">
        <v>0</v>
      </c>
      <c r="N640">
        <v>6</v>
      </c>
      <c r="O640" t="b">
        <v>0</v>
      </c>
      <c r="P640" t="s">
        <v>8270</v>
      </c>
      <c r="Q640">
        <f t="shared" si="29"/>
        <v>0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1437620400</v>
      </c>
      <c r="J641" s="10">
        <f t="shared" si="27"/>
        <v>42208.125</v>
      </c>
      <c r="K641" s="10">
        <f t="shared" si="28"/>
        <v>41865.583275462966</v>
      </c>
      <c r="L641">
        <v>1408024795</v>
      </c>
      <c r="M641" t="b">
        <v>0</v>
      </c>
      <c r="N641">
        <v>1</v>
      </c>
      <c r="O641" t="b">
        <v>0</v>
      </c>
      <c r="P641" t="s">
        <v>8270</v>
      </c>
      <c r="Q641">
        <f t="shared" si="29"/>
        <v>0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1437620400</v>
      </c>
      <c r="J642" s="10">
        <f t="shared" si="27"/>
        <v>42208.125</v>
      </c>
      <c r="K642" s="10">
        <f t="shared" si="28"/>
        <v>42683.420312500006</v>
      </c>
      <c r="L642">
        <v>1478685915</v>
      </c>
      <c r="M642" t="b">
        <v>0</v>
      </c>
      <c r="N642">
        <v>2</v>
      </c>
      <c r="O642" t="b">
        <v>1</v>
      </c>
      <c r="P642" t="s">
        <v>8271</v>
      </c>
      <c r="Q642">
        <f t="shared" si="29"/>
        <v>144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1437620400</v>
      </c>
      <c r="J643" s="10">
        <f t="shared" ref="J643:J706" si="30">(((I643/60)/60)/24)+DATE(1970,1,1)</f>
        <v>42208.125</v>
      </c>
      <c r="K643" s="10">
        <f t="shared" ref="K643:K706" si="31">(((L643/60)/60)/24)+DATE(1970,1,1)</f>
        <v>42199.57</v>
      </c>
      <c r="L643">
        <v>1436881248</v>
      </c>
      <c r="M643" t="b">
        <v>0</v>
      </c>
      <c r="N643">
        <v>315</v>
      </c>
      <c r="O643" t="b">
        <v>1</v>
      </c>
      <c r="P643" t="s">
        <v>8271</v>
      </c>
      <c r="Q643">
        <f t="shared" ref="Q643:Q706" si="32">ROUND(E643/D643*100,0)</f>
        <v>119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1437620400</v>
      </c>
      <c r="J644" s="10">
        <f t="shared" si="30"/>
        <v>42208.125</v>
      </c>
      <c r="K644" s="10">
        <f t="shared" si="31"/>
        <v>42199.651319444441</v>
      </c>
      <c r="L644">
        <v>1436888274</v>
      </c>
      <c r="M644" t="b">
        <v>0</v>
      </c>
      <c r="N644">
        <v>2174</v>
      </c>
      <c r="O644" t="b">
        <v>1</v>
      </c>
      <c r="P644" t="s">
        <v>8271</v>
      </c>
      <c r="Q644">
        <f t="shared" si="32"/>
        <v>1460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1437620400</v>
      </c>
      <c r="J645" s="10">
        <f t="shared" si="30"/>
        <v>42208.125</v>
      </c>
      <c r="K645" s="10">
        <f t="shared" si="31"/>
        <v>42100.642071759255</v>
      </c>
      <c r="L645">
        <v>1428333875</v>
      </c>
      <c r="M645" t="b">
        <v>0</v>
      </c>
      <c r="N645">
        <v>152</v>
      </c>
      <c r="O645" t="b">
        <v>1</v>
      </c>
      <c r="P645" t="s">
        <v>8271</v>
      </c>
      <c r="Q645">
        <f t="shared" si="32"/>
        <v>106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1437620400</v>
      </c>
      <c r="J646" s="10">
        <f t="shared" si="30"/>
        <v>42208.125</v>
      </c>
      <c r="K646" s="10">
        <f t="shared" si="31"/>
        <v>41898.665960648148</v>
      </c>
      <c r="L646">
        <v>1410883139</v>
      </c>
      <c r="M646" t="b">
        <v>0</v>
      </c>
      <c r="N646">
        <v>1021</v>
      </c>
      <c r="O646" t="b">
        <v>1</v>
      </c>
      <c r="P646" t="s">
        <v>8271</v>
      </c>
      <c r="Q646">
        <f t="shared" si="32"/>
        <v>300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1437620400</v>
      </c>
      <c r="J647" s="10">
        <f t="shared" si="30"/>
        <v>42208.125</v>
      </c>
      <c r="K647" s="10">
        <f t="shared" si="31"/>
        <v>42564.026319444441</v>
      </c>
      <c r="L647">
        <v>1468370274</v>
      </c>
      <c r="M647" t="b">
        <v>0</v>
      </c>
      <c r="N647">
        <v>237</v>
      </c>
      <c r="O647" t="b">
        <v>1</v>
      </c>
      <c r="P647" t="s">
        <v>8271</v>
      </c>
      <c r="Q647">
        <f t="shared" si="32"/>
        <v>279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1437620400</v>
      </c>
      <c r="J648" s="10">
        <f t="shared" si="30"/>
        <v>42208.125</v>
      </c>
      <c r="K648" s="10">
        <f t="shared" si="31"/>
        <v>41832.852627314816</v>
      </c>
      <c r="L648">
        <v>1405196867</v>
      </c>
      <c r="M648" t="b">
        <v>0</v>
      </c>
      <c r="N648">
        <v>27</v>
      </c>
      <c r="O648" t="b">
        <v>1</v>
      </c>
      <c r="P648" t="s">
        <v>8271</v>
      </c>
      <c r="Q648">
        <f t="shared" si="32"/>
        <v>132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1437620400</v>
      </c>
      <c r="J649" s="10">
        <f t="shared" si="30"/>
        <v>42208.125</v>
      </c>
      <c r="K649" s="10">
        <f t="shared" si="31"/>
        <v>42416.767928240741</v>
      </c>
      <c r="L649">
        <v>1455647149</v>
      </c>
      <c r="M649" t="b">
        <v>0</v>
      </c>
      <c r="N649">
        <v>17</v>
      </c>
      <c r="O649" t="b">
        <v>1</v>
      </c>
      <c r="P649" t="s">
        <v>8271</v>
      </c>
      <c r="Q649">
        <f t="shared" si="32"/>
        <v>107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1437620400</v>
      </c>
      <c r="J650" s="10">
        <f t="shared" si="30"/>
        <v>42208.125</v>
      </c>
      <c r="K650" s="10">
        <f t="shared" si="31"/>
        <v>41891.693379629629</v>
      </c>
      <c r="L650">
        <v>1410280708</v>
      </c>
      <c r="M650" t="b">
        <v>0</v>
      </c>
      <c r="N650">
        <v>27</v>
      </c>
      <c r="O650" t="b">
        <v>1</v>
      </c>
      <c r="P650" t="s">
        <v>8271</v>
      </c>
      <c r="Q650">
        <f t="shared" si="32"/>
        <v>127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1437620400</v>
      </c>
      <c r="J651" s="10">
        <f t="shared" si="30"/>
        <v>42208.125</v>
      </c>
      <c r="K651" s="10">
        <f t="shared" si="31"/>
        <v>41877.912187499998</v>
      </c>
      <c r="L651">
        <v>1409090013</v>
      </c>
      <c r="M651" t="b">
        <v>0</v>
      </c>
      <c r="N651">
        <v>82</v>
      </c>
      <c r="O651" t="b">
        <v>1</v>
      </c>
      <c r="P651" t="s">
        <v>8271</v>
      </c>
      <c r="Q651">
        <f t="shared" si="32"/>
        <v>140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1437620400</v>
      </c>
      <c r="J652" s="10">
        <f t="shared" si="30"/>
        <v>42208.125</v>
      </c>
      <c r="K652" s="10">
        <f t="shared" si="31"/>
        <v>41932.036851851852</v>
      </c>
      <c r="L652">
        <v>1413766384</v>
      </c>
      <c r="M652" t="b">
        <v>0</v>
      </c>
      <c r="N652">
        <v>48</v>
      </c>
      <c r="O652" t="b">
        <v>1</v>
      </c>
      <c r="P652" t="s">
        <v>8271</v>
      </c>
      <c r="Q652">
        <f t="shared" si="32"/>
        <v>112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1437620400</v>
      </c>
      <c r="J653" s="10">
        <f t="shared" si="30"/>
        <v>42208.125</v>
      </c>
      <c r="K653" s="10">
        <f t="shared" si="31"/>
        <v>41956.017488425925</v>
      </c>
      <c r="L653">
        <v>1415838311</v>
      </c>
      <c r="M653" t="b">
        <v>0</v>
      </c>
      <c r="N653">
        <v>105</v>
      </c>
      <c r="O653" t="b">
        <v>1</v>
      </c>
      <c r="P653" t="s">
        <v>8271</v>
      </c>
      <c r="Q653">
        <f t="shared" si="32"/>
        <v>101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1437620400</v>
      </c>
      <c r="J654" s="10">
        <f t="shared" si="30"/>
        <v>42208.125</v>
      </c>
      <c r="K654" s="10">
        <f t="shared" si="31"/>
        <v>42675.690393518518</v>
      </c>
      <c r="L654">
        <v>1478018050</v>
      </c>
      <c r="M654" t="b">
        <v>0</v>
      </c>
      <c r="N654">
        <v>28</v>
      </c>
      <c r="O654" t="b">
        <v>1</v>
      </c>
      <c r="P654" t="s">
        <v>8271</v>
      </c>
      <c r="Q654">
        <f t="shared" si="32"/>
        <v>100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1437620400</v>
      </c>
      <c r="J655" s="10">
        <f t="shared" si="30"/>
        <v>42208.125</v>
      </c>
      <c r="K655" s="10">
        <f t="shared" si="31"/>
        <v>42199.618518518517</v>
      </c>
      <c r="L655">
        <v>1436885440</v>
      </c>
      <c r="M655" t="b">
        <v>0</v>
      </c>
      <c r="N655">
        <v>1107</v>
      </c>
      <c r="O655" t="b">
        <v>1</v>
      </c>
      <c r="P655" t="s">
        <v>8271</v>
      </c>
      <c r="Q655">
        <f t="shared" si="32"/>
        <v>141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1437620400</v>
      </c>
      <c r="J656" s="10">
        <f t="shared" si="30"/>
        <v>42208.125</v>
      </c>
      <c r="K656" s="10">
        <f t="shared" si="31"/>
        <v>42163.957326388889</v>
      </c>
      <c r="L656">
        <v>1433804313</v>
      </c>
      <c r="M656" t="b">
        <v>0</v>
      </c>
      <c r="N656">
        <v>1013</v>
      </c>
      <c r="O656" t="b">
        <v>1</v>
      </c>
      <c r="P656" t="s">
        <v>8271</v>
      </c>
      <c r="Q656">
        <f t="shared" si="32"/>
        <v>267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1437620400</v>
      </c>
      <c r="J657" s="10">
        <f t="shared" si="30"/>
        <v>42208.125</v>
      </c>
      <c r="K657" s="10">
        <f t="shared" si="31"/>
        <v>42045.957314814819</v>
      </c>
      <c r="L657">
        <v>1423609112</v>
      </c>
      <c r="M657" t="b">
        <v>0</v>
      </c>
      <c r="N657">
        <v>274</v>
      </c>
      <c r="O657" t="b">
        <v>1</v>
      </c>
      <c r="P657" t="s">
        <v>8271</v>
      </c>
      <c r="Q657">
        <f t="shared" si="32"/>
        <v>147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1437620400</v>
      </c>
      <c r="J658" s="10">
        <f t="shared" si="30"/>
        <v>42208.125</v>
      </c>
      <c r="K658" s="10">
        <f t="shared" si="31"/>
        <v>42417.804618055554</v>
      </c>
      <c r="L658">
        <v>1455736719</v>
      </c>
      <c r="M658" t="b">
        <v>0</v>
      </c>
      <c r="N658">
        <v>87</v>
      </c>
      <c r="O658" t="b">
        <v>1</v>
      </c>
      <c r="P658" t="s">
        <v>8271</v>
      </c>
      <c r="Q658">
        <f t="shared" si="32"/>
        <v>214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1437620400</v>
      </c>
      <c r="J659" s="10">
        <f t="shared" si="30"/>
        <v>42208.125</v>
      </c>
      <c r="K659" s="10">
        <f t="shared" si="31"/>
        <v>42331.84574074074</v>
      </c>
      <c r="L659">
        <v>1448309872</v>
      </c>
      <c r="M659" t="b">
        <v>0</v>
      </c>
      <c r="N659">
        <v>99</v>
      </c>
      <c r="O659" t="b">
        <v>1</v>
      </c>
      <c r="P659" t="s">
        <v>8271</v>
      </c>
      <c r="Q659">
        <f t="shared" si="32"/>
        <v>126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1437620400</v>
      </c>
      <c r="J660" s="10">
        <f t="shared" si="30"/>
        <v>42208.125</v>
      </c>
      <c r="K660" s="10">
        <f t="shared" si="31"/>
        <v>42179.160752314812</v>
      </c>
      <c r="L660">
        <v>1435117889</v>
      </c>
      <c r="M660" t="b">
        <v>0</v>
      </c>
      <c r="N660">
        <v>276</v>
      </c>
      <c r="O660" t="b">
        <v>1</v>
      </c>
      <c r="P660" t="s">
        <v>8271</v>
      </c>
      <c r="Q660">
        <f t="shared" si="32"/>
        <v>104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1437620400</v>
      </c>
      <c r="J661" s="10">
        <f t="shared" si="30"/>
        <v>42208.125</v>
      </c>
      <c r="K661" s="10">
        <f t="shared" si="31"/>
        <v>42209.593692129631</v>
      </c>
      <c r="L661">
        <v>1437747295</v>
      </c>
      <c r="M661" t="b">
        <v>0</v>
      </c>
      <c r="N661">
        <v>21</v>
      </c>
      <c r="O661" t="b">
        <v>1</v>
      </c>
      <c r="P661" t="s">
        <v>8271</v>
      </c>
      <c r="Q661">
        <f t="shared" si="32"/>
        <v>101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1437620400</v>
      </c>
      <c r="J662" s="10">
        <f t="shared" si="30"/>
        <v>42208.125</v>
      </c>
      <c r="K662" s="10">
        <f t="shared" si="31"/>
        <v>41922.741655092592</v>
      </c>
      <c r="L662">
        <v>1412963279</v>
      </c>
      <c r="M662" t="b">
        <v>0</v>
      </c>
      <c r="N662">
        <v>18</v>
      </c>
      <c r="O662" t="b">
        <v>0</v>
      </c>
      <c r="P662" t="s">
        <v>8271</v>
      </c>
      <c r="Q662">
        <f t="shared" si="32"/>
        <v>3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1437620400</v>
      </c>
      <c r="J663" s="10">
        <f t="shared" si="30"/>
        <v>42208.125</v>
      </c>
      <c r="K663" s="10">
        <f t="shared" si="31"/>
        <v>42636.645358796297</v>
      </c>
      <c r="L663">
        <v>1474644559</v>
      </c>
      <c r="M663" t="b">
        <v>0</v>
      </c>
      <c r="N663">
        <v>9</v>
      </c>
      <c r="O663" t="b">
        <v>0</v>
      </c>
      <c r="P663" t="s">
        <v>8271</v>
      </c>
      <c r="Q663">
        <f t="shared" si="32"/>
        <v>1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1437620400</v>
      </c>
      <c r="J664" s="10">
        <f t="shared" si="30"/>
        <v>42208.125</v>
      </c>
      <c r="K664" s="10">
        <f t="shared" si="31"/>
        <v>41990.438043981485</v>
      </c>
      <c r="L664">
        <v>1418812247</v>
      </c>
      <c r="M664" t="b">
        <v>0</v>
      </c>
      <c r="N664">
        <v>4</v>
      </c>
      <c r="O664" t="b">
        <v>0</v>
      </c>
      <c r="P664" t="s">
        <v>8271</v>
      </c>
      <c r="Q664">
        <f t="shared" si="32"/>
        <v>0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1437620400</v>
      </c>
      <c r="J665" s="10">
        <f t="shared" si="30"/>
        <v>42208.125</v>
      </c>
      <c r="K665" s="10">
        <f t="shared" si="31"/>
        <v>42173.843240740738</v>
      </c>
      <c r="L665">
        <v>1434658456</v>
      </c>
      <c r="M665" t="b">
        <v>0</v>
      </c>
      <c r="N665">
        <v>7</v>
      </c>
      <c r="O665" t="b">
        <v>0</v>
      </c>
      <c r="P665" t="s">
        <v>8271</v>
      </c>
      <c r="Q665">
        <f t="shared" si="32"/>
        <v>0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1437620400</v>
      </c>
      <c r="J666" s="10">
        <f t="shared" si="30"/>
        <v>42208.125</v>
      </c>
      <c r="K666" s="10">
        <f t="shared" si="31"/>
        <v>42077.666377314818</v>
      </c>
      <c r="L666">
        <v>1426348775</v>
      </c>
      <c r="M666" t="b">
        <v>0</v>
      </c>
      <c r="N666">
        <v>29</v>
      </c>
      <c r="O666" t="b">
        <v>0</v>
      </c>
      <c r="P666" t="s">
        <v>8271</v>
      </c>
      <c r="Q666">
        <f t="shared" si="32"/>
        <v>8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1437620400</v>
      </c>
      <c r="J667" s="10">
        <f t="shared" si="30"/>
        <v>42208.125</v>
      </c>
      <c r="K667" s="10">
        <f t="shared" si="31"/>
        <v>42688.711354166662</v>
      </c>
      <c r="L667">
        <v>1479143061</v>
      </c>
      <c r="M667" t="b">
        <v>0</v>
      </c>
      <c r="N667">
        <v>12</v>
      </c>
      <c r="O667" t="b">
        <v>0</v>
      </c>
      <c r="P667" t="s">
        <v>8271</v>
      </c>
      <c r="Q667">
        <f t="shared" si="32"/>
        <v>19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1437620400</v>
      </c>
      <c r="J668" s="10">
        <f t="shared" si="30"/>
        <v>42208.125</v>
      </c>
      <c r="K668" s="10">
        <f t="shared" si="31"/>
        <v>41838.832152777781</v>
      </c>
      <c r="L668">
        <v>1405713498</v>
      </c>
      <c r="M668" t="b">
        <v>0</v>
      </c>
      <c r="N668">
        <v>4</v>
      </c>
      <c r="O668" t="b">
        <v>0</v>
      </c>
      <c r="P668" t="s">
        <v>8271</v>
      </c>
      <c r="Q668">
        <f t="shared" si="32"/>
        <v>0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1437620400</v>
      </c>
      <c r="J669" s="10">
        <f t="shared" si="30"/>
        <v>42208.125</v>
      </c>
      <c r="K669" s="10">
        <f t="shared" si="31"/>
        <v>42632.373414351852</v>
      </c>
      <c r="L669">
        <v>1474275463</v>
      </c>
      <c r="M669" t="b">
        <v>0</v>
      </c>
      <c r="N669">
        <v>28</v>
      </c>
      <c r="O669" t="b">
        <v>0</v>
      </c>
      <c r="P669" t="s">
        <v>8271</v>
      </c>
      <c r="Q669">
        <f t="shared" si="32"/>
        <v>10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1437620400</v>
      </c>
      <c r="J670" s="10">
        <f t="shared" si="30"/>
        <v>42208.125</v>
      </c>
      <c r="K670" s="10">
        <f t="shared" si="31"/>
        <v>42090.831273148149</v>
      </c>
      <c r="L670">
        <v>1427486222</v>
      </c>
      <c r="M670" t="b">
        <v>0</v>
      </c>
      <c r="N670">
        <v>25</v>
      </c>
      <c r="O670" t="b">
        <v>0</v>
      </c>
      <c r="P670" t="s">
        <v>8271</v>
      </c>
      <c r="Q670">
        <f t="shared" si="32"/>
        <v>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1437620400</v>
      </c>
      <c r="J671" s="10">
        <f t="shared" si="30"/>
        <v>42208.125</v>
      </c>
      <c r="K671" s="10">
        <f t="shared" si="31"/>
        <v>42527.625671296293</v>
      </c>
      <c r="L671">
        <v>1465225258</v>
      </c>
      <c r="M671" t="b">
        <v>0</v>
      </c>
      <c r="N671">
        <v>28</v>
      </c>
      <c r="O671" t="b">
        <v>0</v>
      </c>
      <c r="P671" t="s">
        <v>8271</v>
      </c>
      <c r="Q671">
        <f t="shared" si="32"/>
        <v>22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1437620400</v>
      </c>
      <c r="J672" s="10">
        <f t="shared" si="30"/>
        <v>42208.125</v>
      </c>
      <c r="K672" s="10">
        <f t="shared" si="31"/>
        <v>42506.709722222222</v>
      </c>
      <c r="L672">
        <v>1463418120</v>
      </c>
      <c r="M672" t="b">
        <v>0</v>
      </c>
      <c r="N672">
        <v>310</v>
      </c>
      <c r="O672" t="b">
        <v>0</v>
      </c>
      <c r="P672" t="s">
        <v>8271</v>
      </c>
      <c r="Q672">
        <f t="shared" si="32"/>
        <v>29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1437620400</v>
      </c>
      <c r="J673" s="10">
        <f t="shared" si="30"/>
        <v>42208.125</v>
      </c>
      <c r="K673" s="10">
        <f t="shared" si="31"/>
        <v>41984.692731481482</v>
      </c>
      <c r="L673">
        <v>1418315852</v>
      </c>
      <c r="M673" t="b">
        <v>0</v>
      </c>
      <c r="N673">
        <v>15</v>
      </c>
      <c r="O673" t="b">
        <v>0</v>
      </c>
      <c r="P673" t="s">
        <v>8271</v>
      </c>
      <c r="Q673">
        <f t="shared" si="32"/>
        <v>39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1437620400</v>
      </c>
      <c r="J674" s="10">
        <f t="shared" si="30"/>
        <v>42208.125</v>
      </c>
      <c r="K674" s="10">
        <f t="shared" si="31"/>
        <v>41974.219490740739</v>
      </c>
      <c r="L674">
        <v>1417410964</v>
      </c>
      <c r="M674" t="b">
        <v>0</v>
      </c>
      <c r="N674">
        <v>215</v>
      </c>
      <c r="O674" t="b">
        <v>0</v>
      </c>
      <c r="P674" t="s">
        <v>8271</v>
      </c>
      <c r="Q674">
        <f t="shared" si="32"/>
        <v>22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1437620400</v>
      </c>
      <c r="J675" s="10">
        <f t="shared" si="30"/>
        <v>42208.125</v>
      </c>
      <c r="K675" s="10">
        <f t="shared" si="31"/>
        <v>41838.840474537035</v>
      </c>
      <c r="L675">
        <v>1405714217</v>
      </c>
      <c r="M675" t="b">
        <v>0</v>
      </c>
      <c r="N675">
        <v>3</v>
      </c>
      <c r="O675" t="b">
        <v>0</v>
      </c>
      <c r="P675" t="s">
        <v>8271</v>
      </c>
      <c r="Q675">
        <f t="shared" si="32"/>
        <v>0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1437620400</v>
      </c>
      <c r="J676" s="10">
        <f t="shared" si="30"/>
        <v>42208.125</v>
      </c>
      <c r="K676" s="10">
        <f t="shared" si="31"/>
        <v>41803.116053240738</v>
      </c>
      <c r="L676">
        <v>1402627627</v>
      </c>
      <c r="M676" t="b">
        <v>0</v>
      </c>
      <c r="N676">
        <v>2</v>
      </c>
      <c r="O676" t="b">
        <v>0</v>
      </c>
      <c r="P676" t="s">
        <v>8271</v>
      </c>
      <c r="Q676">
        <f t="shared" si="32"/>
        <v>0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1437620400</v>
      </c>
      <c r="J677" s="10">
        <f t="shared" si="30"/>
        <v>42208.125</v>
      </c>
      <c r="K677" s="10">
        <f t="shared" si="31"/>
        <v>41975.930601851855</v>
      </c>
      <c r="L677">
        <v>1417558804</v>
      </c>
      <c r="M677" t="b">
        <v>0</v>
      </c>
      <c r="N677">
        <v>26</v>
      </c>
      <c r="O677" t="b">
        <v>0</v>
      </c>
      <c r="P677" t="s">
        <v>8271</v>
      </c>
      <c r="Q677">
        <f t="shared" si="32"/>
        <v>15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1437620400</v>
      </c>
      <c r="J678" s="10">
        <f t="shared" si="30"/>
        <v>42208.125</v>
      </c>
      <c r="K678" s="10">
        <f t="shared" si="31"/>
        <v>42012.768298611118</v>
      </c>
      <c r="L678">
        <v>1420741581</v>
      </c>
      <c r="M678" t="b">
        <v>0</v>
      </c>
      <c r="N678">
        <v>24</v>
      </c>
      <c r="O678" t="b">
        <v>0</v>
      </c>
      <c r="P678" t="s">
        <v>8271</v>
      </c>
      <c r="Q678">
        <f t="shared" si="32"/>
        <v>1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1437620400</v>
      </c>
      <c r="J679" s="10">
        <f t="shared" si="30"/>
        <v>42208.125</v>
      </c>
      <c r="K679" s="10">
        <f t="shared" si="31"/>
        <v>42504.403877314813</v>
      </c>
      <c r="L679">
        <v>1463218895</v>
      </c>
      <c r="M679" t="b">
        <v>0</v>
      </c>
      <c r="N679">
        <v>96</v>
      </c>
      <c r="O679" t="b">
        <v>0</v>
      </c>
      <c r="P679" t="s">
        <v>8271</v>
      </c>
      <c r="Q679">
        <f t="shared" si="32"/>
        <v>26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1437620400</v>
      </c>
      <c r="J680" s="10">
        <f t="shared" si="30"/>
        <v>42208.125</v>
      </c>
      <c r="K680" s="10">
        <f t="shared" si="31"/>
        <v>42481.376597222217</v>
      </c>
      <c r="L680">
        <v>1461229338</v>
      </c>
      <c r="M680" t="b">
        <v>0</v>
      </c>
      <c r="N680">
        <v>17</v>
      </c>
      <c r="O680" t="b">
        <v>0</v>
      </c>
      <c r="P680" t="s">
        <v>8271</v>
      </c>
      <c r="Q680">
        <f t="shared" si="32"/>
        <v>4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1437620400</v>
      </c>
      <c r="J681" s="10">
        <f t="shared" si="30"/>
        <v>42208.125</v>
      </c>
      <c r="K681" s="10">
        <f t="shared" si="31"/>
        <v>42556.695706018523</v>
      </c>
      <c r="L681">
        <v>1467736909</v>
      </c>
      <c r="M681" t="b">
        <v>0</v>
      </c>
      <c r="N681">
        <v>94</v>
      </c>
      <c r="O681" t="b">
        <v>0</v>
      </c>
      <c r="P681" t="s">
        <v>8271</v>
      </c>
      <c r="Q681">
        <f t="shared" si="32"/>
        <v>15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1437620400</v>
      </c>
      <c r="J682" s="10">
        <f t="shared" si="30"/>
        <v>42208.125</v>
      </c>
      <c r="K682" s="10">
        <f t="shared" si="31"/>
        <v>41864.501516203702</v>
      </c>
      <c r="L682">
        <v>1407931331</v>
      </c>
      <c r="M682" t="b">
        <v>0</v>
      </c>
      <c r="N682">
        <v>129</v>
      </c>
      <c r="O682" t="b">
        <v>0</v>
      </c>
      <c r="P682" t="s">
        <v>8271</v>
      </c>
      <c r="Q682">
        <f t="shared" si="32"/>
        <v>26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1437620400</v>
      </c>
      <c r="J683" s="10">
        <f t="shared" si="30"/>
        <v>42208.125</v>
      </c>
      <c r="K683" s="10">
        <f t="shared" si="31"/>
        <v>42639.805601851855</v>
      </c>
      <c r="L683">
        <v>1474917604</v>
      </c>
      <c r="M683" t="b">
        <v>0</v>
      </c>
      <c r="N683">
        <v>1</v>
      </c>
      <c r="O683" t="b">
        <v>0</v>
      </c>
      <c r="P683" t="s">
        <v>8271</v>
      </c>
      <c r="Q683">
        <f t="shared" si="32"/>
        <v>0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1437620400</v>
      </c>
      <c r="J684" s="10">
        <f t="shared" si="30"/>
        <v>42208.125</v>
      </c>
      <c r="K684" s="10">
        <f t="shared" si="31"/>
        <v>42778.765300925923</v>
      </c>
      <c r="L684">
        <v>1486923722</v>
      </c>
      <c r="M684" t="b">
        <v>0</v>
      </c>
      <c r="N684">
        <v>4</v>
      </c>
      <c r="O684" t="b">
        <v>0</v>
      </c>
      <c r="P684" t="s">
        <v>8271</v>
      </c>
      <c r="Q684">
        <f t="shared" si="32"/>
        <v>0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1437620400</v>
      </c>
      <c r="J685" s="10">
        <f t="shared" si="30"/>
        <v>42208.125</v>
      </c>
      <c r="K685" s="10">
        <f t="shared" si="31"/>
        <v>42634.900046296301</v>
      </c>
      <c r="L685">
        <v>1474493764</v>
      </c>
      <c r="M685" t="b">
        <v>0</v>
      </c>
      <c r="N685">
        <v>3</v>
      </c>
      <c r="O685" t="b">
        <v>0</v>
      </c>
      <c r="P685" t="s">
        <v>8271</v>
      </c>
      <c r="Q685">
        <f t="shared" si="32"/>
        <v>1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1437620400</v>
      </c>
      <c r="J686" s="10">
        <f t="shared" si="30"/>
        <v>42208.125</v>
      </c>
      <c r="K686" s="10">
        <f t="shared" si="31"/>
        <v>41809.473275462966</v>
      </c>
      <c r="L686">
        <v>1403176891</v>
      </c>
      <c r="M686" t="b">
        <v>0</v>
      </c>
      <c r="N686">
        <v>135</v>
      </c>
      <c r="O686" t="b">
        <v>0</v>
      </c>
      <c r="P686" t="s">
        <v>8271</v>
      </c>
      <c r="Q686">
        <f t="shared" si="32"/>
        <v>7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1437620400</v>
      </c>
      <c r="J687" s="10">
        <f t="shared" si="30"/>
        <v>42208.125</v>
      </c>
      <c r="K687" s="10">
        <f t="shared" si="31"/>
        <v>41971.866574074069</v>
      </c>
      <c r="L687">
        <v>1417207672</v>
      </c>
      <c r="M687" t="b">
        <v>0</v>
      </c>
      <c r="N687">
        <v>10</v>
      </c>
      <c r="O687" t="b">
        <v>0</v>
      </c>
      <c r="P687" t="s">
        <v>8271</v>
      </c>
      <c r="Q687">
        <f t="shared" si="32"/>
        <v>28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1437620400</v>
      </c>
      <c r="J688" s="10">
        <f t="shared" si="30"/>
        <v>42208.125</v>
      </c>
      <c r="K688" s="10">
        <f t="shared" si="31"/>
        <v>42189.673263888893</v>
      </c>
      <c r="L688">
        <v>1436026170</v>
      </c>
      <c r="M688" t="b">
        <v>0</v>
      </c>
      <c r="N688">
        <v>0</v>
      </c>
      <c r="O688" t="b">
        <v>0</v>
      </c>
      <c r="P688" t="s">
        <v>8271</v>
      </c>
      <c r="Q688">
        <f t="shared" si="32"/>
        <v>0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1437620400</v>
      </c>
      <c r="J689" s="10">
        <f t="shared" si="30"/>
        <v>42208.125</v>
      </c>
      <c r="K689" s="10">
        <f t="shared" si="31"/>
        <v>42711.750613425931</v>
      </c>
      <c r="L689">
        <v>1481133653</v>
      </c>
      <c r="M689" t="b">
        <v>0</v>
      </c>
      <c r="N689">
        <v>6</v>
      </c>
      <c r="O689" t="b">
        <v>0</v>
      </c>
      <c r="P689" t="s">
        <v>8271</v>
      </c>
      <c r="Q689">
        <f t="shared" si="32"/>
        <v>4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1437620400</v>
      </c>
      <c r="J690" s="10">
        <f t="shared" si="30"/>
        <v>42208.125</v>
      </c>
      <c r="K690" s="10">
        <f t="shared" si="31"/>
        <v>42262.104780092588</v>
      </c>
      <c r="L690">
        <v>1442284253</v>
      </c>
      <c r="M690" t="b">
        <v>0</v>
      </c>
      <c r="N690">
        <v>36</v>
      </c>
      <c r="O690" t="b">
        <v>0</v>
      </c>
      <c r="P690" t="s">
        <v>8271</v>
      </c>
      <c r="Q690">
        <f t="shared" si="32"/>
        <v>73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1437620400</v>
      </c>
      <c r="J691" s="10">
        <f t="shared" si="30"/>
        <v>42208.125</v>
      </c>
      <c r="K691" s="10">
        <f t="shared" si="31"/>
        <v>42675.66778935185</v>
      </c>
      <c r="L691">
        <v>1478016097</v>
      </c>
      <c r="M691" t="b">
        <v>0</v>
      </c>
      <c r="N691">
        <v>336</v>
      </c>
      <c r="O691" t="b">
        <v>0</v>
      </c>
      <c r="P691" t="s">
        <v>8271</v>
      </c>
      <c r="Q691">
        <f t="shared" si="32"/>
        <v>58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1437620400</v>
      </c>
      <c r="J692" s="10">
        <f t="shared" si="30"/>
        <v>42208.125</v>
      </c>
      <c r="K692" s="10">
        <f t="shared" si="31"/>
        <v>42579.634733796294</v>
      </c>
      <c r="L692">
        <v>1469718841</v>
      </c>
      <c r="M692" t="b">
        <v>0</v>
      </c>
      <c r="N692">
        <v>34</v>
      </c>
      <c r="O692" t="b">
        <v>0</v>
      </c>
      <c r="P692" t="s">
        <v>8271</v>
      </c>
      <c r="Q692">
        <f t="shared" si="32"/>
        <v>12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1437620400</v>
      </c>
      <c r="J693" s="10">
        <f t="shared" si="30"/>
        <v>42208.125</v>
      </c>
      <c r="K693" s="10">
        <f t="shared" si="31"/>
        <v>42158.028310185182</v>
      </c>
      <c r="L693">
        <v>1433292046</v>
      </c>
      <c r="M693" t="b">
        <v>0</v>
      </c>
      <c r="N693">
        <v>10</v>
      </c>
      <c r="O693" t="b">
        <v>0</v>
      </c>
      <c r="P693" t="s">
        <v>8271</v>
      </c>
      <c r="Q693">
        <f t="shared" si="32"/>
        <v>1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1437620400</v>
      </c>
      <c r="J694" s="10">
        <f t="shared" si="30"/>
        <v>42208.125</v>
      </c>
      <c r="K694" s="10">
        <f t="shared" si="31"/>
        <v>42696.37572916667</v>
      </c>
      <c r="L694">
        <v>1479805263</v>
      </c>
      <c r="M694" t="b">
        <v>0</v>
      </c>
      <c r="N694">
        <v>201</v>
      </c>
      <c r="O694" t="b">
        <v>0</v>
      </c>
      <c r="P694" t="s">
        <v>8271</v>
      </c>
      <c r="Q694">
        <f t="shared" si="32"/>
        <v>7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1437620400</v>
      </c>
      <c r="J695" s="10">
        <f t="shared" si="30"/>
        <v>42208.125</v>
      </c>
      <c r="K695" s="10">
        <f t="shared" si="31"/>
        <v>42094.808182870373</v>
      </c>
      <c r="L695">
        <v>1427829827</v>
      </c>
      <c r="M695" t="b">
        <v>0</v>
      </c>
      <c r="N695">
        <v>296</v>
      </c>
      <c r="O695" t="b">
        <v>0</v>
      </c>
      <c r="P695" t="s">
        <v>8271</v>
      </c>
      <c r="Q695">
        <f t="shared" si="32"/>
        <v>35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1437620400</v>
      </c>
      <c r="J696" s="10">
        <f t="shared" si="30"/>
        <v>42208.125</v>
      </c>
      <c r="K696" s="10">
        <f t="shared" si="31"/>
        <v>42737.663877314815</v>
      </c>
      <c r="L696">
        <v>1483372559</v>
      </c>
      <c r="M696" t="b">
        <v>0</v>
      </c>
      <c r="N696">
        <v>7</v>
      </c>
      <c r="O696" t="b">
        <v>0</v>
      </c>
      <c r="P696" t="s">
        <v>8271</v>
      </c>
      <c r="Q696">
        <f t="shared" si="32"/>
        <v>0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1437620400</v>
      </c>
      <c r="J697" s="10">
        <f t="shared" si="30"/>
        <v>42208.125</v>
      </c>
      <c r="K697" s="10">
        <f t="shared" si="31"/>
        <v>41913.521064814813</v>
      </c>
      <c r="L697">
        <v>1412166620</v>
      </c>
      <c r="M697" t="b">
        <v>0</v>
      </c>
      <c r="N697">
        <v>7</v>
      </c>
      <c r="O697" t="b">
        <v>0</v>
      </c>
      <c r="P697" t="s">
        <v>8271</v>
      </c>
      <c r="Q697">
        <f t="shared" si="32"/>
        <v>1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1437620400</v>
      </c>
      <c r="J698" s="10">
        <f t="shared" si="30"/>
        <v>42208.125</v>
      </c>
      <c r="K698" s="10">
        <f t="shared" si="31"/>
        <v>41815.927106481482</v>
      </c>
      <c r="L698">
        <v>1403734502</v>
      </c>
      <c r="M698" t="b">
        <v>0</v>
      </c>
      <c r="N698">
        <v>1</v>
      </c>
      <c r="O698" t="b">
        <v>0</v>
      </c>
      <c r="P698" t="s">
        <v>8271</v>
      </c>
      <c r="Q698">
        <f t="shared" si="32"/>
        <v>0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1437620400</v>
      </c>
      <c r="J699" s="10">
        <f t="shared" si="30"/>
        <v>42208.125</v>
      </c>
      <c r="K699" s="10">
        <f t="shared" si="31"/>
        <v>42388.523020833338</v>
      </c>
      <c r="L699">
        <v>1453206789</v>
      </c>
      <c r="M699" t="b">
        <v>0</v>
      </c>
      <c r="N699">
        <v>114</v>
      </c>
      <c r="O699" t="b">
        <v>0</v>
      </c>
      <c r="P699" t="s">
        <v>8271</v>
      </c>
      <c r="Q699">
        <f t="shared" si="32"/>
        <v>46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1437620400</v>
      </c>
      <c r="J700" s="10">
        <f t="shared" si="30"/>
        <v>42208.125</v>
      </c>
      <c r="K700" s="10">
        <f t="shared" si="31"/>
        <v>41866.931076388886</v>
      </c>
      <c r="L700">
        <v>1408141245</v>
      </c>
      <c r="M700" t="b">
        <v>0</v>
      </c>
      <c r="N700">
        <v>29</v>
      </c>
      <c r="O700" t="b">
        <v>0</v>
      </c>
      <c r="P700" t="s">
        <v>8271</v>
      </c>
      <c r="Q700">
        <f t="shared" si="32"/>
        <v>15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1437620400</v>
      </c>
      <c r="J701" s="10">
        <f t="shared" si="30"/>
        <v>42208.125</v>
      </c>
      <c r="K701" s="10">
        <f t="shared" si="31"/>
        <v>41563.485509259262</v>
      </c>
      <c r="L701">
        <v>1381923548</v>
      </c>
      <c r="M701" t="b">
        <v>0</v>
      </c>
      <c r="N701">
        <v>890</v>
      </c>
      <c r="O701" t="b">
        <v>0</v>
      </c>
      <c r="P701" t="s">
        <v>8271</v>
      </c>
      <c r="Q701">
        <f t="shared" si="32"/>
        <v>82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1437620400</v>
      </c>
      <c r="J702" s="10">
        <f t="shared" si="30"/>
        <v>42208.125</v>
      </c>
      <c r="K702" s="10">
        <f t="shared" si="31"/>
        <v>42715.688437500001</v>
      </c>
      <c r="L702">
        <v>1481473881</v>
      </c>
      <c r="M702" t="b">
        <v>0</v>
      </c>
      <c r="N702">
        <v>31</v>
      </c>
      <c r="O702" t="b">
        <v>0</v>
      </c>
      <c r="P702" t="s">
        <v>8271</v>
      </c>
      <c r="Q702">
        <f t="shared" si="32"/>
        <v>3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1437620400</v>
      </c>
      <c r="J703" s="10">
        <f t="shared" si="30"/>
        <v>42208.125</v>
      </c>
      <c r="K703" s="10">
        <f t="shared" si="31"/>
        <v>41813.662962962961</v>
      </c>
      <c r="L703">
        <v>1403538880</v>
      </c>
      <c r="M703" t="b">
        <v>0</v>
      </c>
      <c r="N703">
        <v>21</v>
      </c>
      <c r="O703" t="b">
        <v>0</v>
      </c>
      <c r="P703" t="s">
        <v>8271</v>
      </c>
      <c r="Q703">
        <f t="shared" si="32"/>
        <v>27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1437620400</v>
      </c>
      <c r="J704" s="10">
        <f t="shared" si="30"/>
        <v>42208.125</v>
      </c>
      <c r="K704" s="10">
        <f t="shared" si="31"/>
        <v>42668.726701388892</v>
      </c>
      <c r="L704">
        <v>1477416387</v>
      </c>
      <c r="M704" t="b">
        <v>0</v>
      </c>
      <c r="N704">
        <v>37</v>
      </c>
      <c r="O704" t="b">
        <v>0</v>
      </c>
      <c r="P704" t="s">
        <v>8271</v>
      </c>
      <c r="Q704">
        <f t="shared" si="32"/>
        <v>31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1437620400</v>
      </c>
      <c r="J705" s="10">
        <f t="shared" si="30"/>
        <v>42208.125</v>
      </c>
      <c r="K705" s="10">
        <f t="shared" si="31"/>
        <v>42711.950798611113</v>
      </c>
      <c r="L705">
        <v>1481150949</v>
      </c>
      <c r="M705" t="b">
        <v>0</v>
      </c>
      <c r="N705">
        <v>7</v>
      </c>
      <c r="O705" t="b">
        <v>0</v>
      </c>
      <c r="P705" t="s">
        <v>8271</v>
      </c>
      <c r="Q705">
        <f t="shared" si="32"/>
        <v>6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1437620400</v>
      </c>
      <c r="J706" s="10">
        <f t="shared" si="30"/>
        <v>42208.125</v>
      </c>
      <c r="K706" s="10">
        <f t="shared" si="31"/>
        <v>42726.192916666667</v>
      </c>
      <c r="L706">
        <v>1482381468</v>
      </c>
      <c r="M706" t="b">
        <v>0</v>
      </c>
      <c r="N706">
        <v>4</v>
      </c>
      <c r="O706" t="b">
        <v>0</v>
      </c>
      <c r="P706" t="s">
        <v>8271</v>
      </c>
      <c r="Q706">
        <f t="shared" si="32"/>
        <v>1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1437620400</v>
      </c>
      <c r="J707" s="10">
        <f t="shared" ref="J707:J770" si="33">(((I707/60)/60)/24)+DATE(1970,1,1)</f>
        <v>42208.125</v>
      </c>
      <c r="K707" s="10">
        <f t="shared" ref="K707:K770" si="34">(((L707/60)/60)/24)+DATE(1970,1,1)</f>
        <v>42726.491643518515</v>
      </c>
      <c r="L707">
        <v>1482407278</v>
      </c>
      <c r="M707" t="b">
        <v>0</v>
      </c>
      <c r="N707">
        <v>5</v>
      </c>
      <c r="O707" t="b">
        <v>0</v>
      </c>
      <c r="P707" t="s">
        <v>8271</v>
      </c>
      <c r="Q707">
        <f t="shared" ref="Q707:Q770" si="35">ROUND(E707/D707*100,0)</f>
        <v>1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1437620400</v>
      </c>
      <c r="J708" s="10">
        <f t="shared" si="33"/>
        <v>42208.125</v>
      </c>
      <c r="K708" s="10">
        <f t="shared" si="34"/>
        <v>42676.995173611111</v>
      </c>
      <c r="L708">
        <v>1478130783</v>
      </c>
      <c r="M708" t="b">
        <v>0</v>
      </c>
      <c r="N708">
        <v>0</v>
      </c>
      <c r="O708" t="b">
        <v>0</v>
      </c>
      <c r="P708" t="s">
        <v>8271</v>
      </c>
      <c r="Q708">
        <f t="shared" si="35"/>
        <v>0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1437620400</v>
      </c>
      <c r="J709" s="10">
        <f t="shared" si="33"/>
        <v>42208.125</v>
      </c>
      <c r="K709" s="10">
        <f t="shared" si="34"/>
        <v>42696.663506944446</v>
      </c>
      <c r="L709">
        <v>1479830127</v>
      </c>
      <c r="M709" t="b">
        <v>0</v>
      </c>
      <c r="N709">
        <v>456</v>
      </c>
      <c r="O709" t="b">
        <v>0</v>
      </c>
      <c r="P709" t="s">
        <v>8271</v>
      </c>
      <c r="Q709">
        <f t="shared" si="35"/>
        <v>79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1437620400</v>
      </c>
      <c r="J710" s="10">
        <f t="shared" si="33"/>
        <v>42208.125</v>
      </c>
      <c r="K710" s="10">
        <f t="shared" si="34"/>
        <v>41835.581018518518</v>
      </c>
      <c r="L710">
        <v>1405432600</v>
      </c>
      <c r="M710" t="b">
        <v>0</v>
      </c>
      <c r="N710">
        <v>369</v>
      </c>
      <c r="O710" t="b">
        <v>0</v>
      </c>
      <c r="P710" t="s">
        <v>8271</v>
      </c>
      <c r="Q710">
        <f t="shared" si="35"/>
        <v>22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1437620400</v>
      </c>
      <c r="J711" s="10">
        <f t="shared" si="33"/>
        <v>42208.125</v>
      </c>
      <c r="K711" s="10">
        <f t="shared" si="34"/>
        <v>41948.041192129633</v>
      </c>
      <c r="L711">
        <v>1415149159</v>
      </c>
      <c r="M711" t="b">
        <v>0</v>
      </c>
      <c r="N711">
        <v>2</v>
      </c>
      <c r="O711" t="b">
        <v>0</v>
      </c>
      <c r="P711" t="s">
        <v>8271</v>
      </c>
      <c r="Q711">
        <f t="shared" si="35"/>
        <v>0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1437620400</v>
      </c>
      <c r="J712" s="10">
        <f t="shared" si="33"/>
        <v>42208.125</v>
      </c>
      <c r="K712" s="10">
        <f t="shared" si="34"/>
        <v>41837.984976851854</v>
      </c>
      <c r="L712">
        <v>1405640302</v>
      </c>
      <c r="M712" t="b">
        <v>0</v>
      </c>
      <c r="N712">
        <v>0</v>
      </c>
      <c r="O712" t="b">
        <v>0</v>
      </c>
      <c r="P712" t="s">
        <v>8271</v>
      </c>
      <c r="Q712">
        <f t="shared" si="35"/>
        <v>0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1437620400</v>
      </c>
      <c r="J713" s="10">
        <f t="shared" si="33"/>
        <v>42208.125</v>
      </c>
      <c r="K713" s="10">
        <f t="shared" si="34"/>
        <v>42678.459120370375</v>
      </c>
      <c r="L713">
        <v>1478257268</v>
      </c>
      <c r="M713" t="b">
        <v>0</v>
      </c>
      <c r="N713">
        <v>338</v>
      </c>
      <c r="O713" t="b">
        <v>0</v>
      </c>
      <c r="P713" t="s">
        <v>8271</v>
      </c>
      <c r="Q713">
        <f t="shared" si="35"/>
        <v>34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1437620400</v>
      </c>
      <c r="J714" s="10">
        <f t="shared" si="33"/>
        <v>42208.125</v>
      </c>
      <c r="K714" s="10">
        <f t="shared" si="34"/>
        <v>42384.680925925932</v>
      </c>
      <c r="L714">
        <v>1452874832</v>
      </c>
      <c r="M714" t="b">
        <v>0</v>
      </c>
      <c r="N714">
        <v>4</v>
      </c>
      <c r="O714" t="b">
        <v>0</v>
      </c>
      <c r="P714" t="s">
        <v>8271</v>
      </c>
      <c r="Q714">
        <f t="shared" si="35"/>
        <v>0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1437620400</v>
      </c>
      <c r="J715" s="10">
        <f t="shared" si="33"/>
        <v>42208.125</v>
      </c>
      <c r="K715" s="10">
        <f t="shared" si="34"/>
        <v>42496.529305555552</v>
      </c>
      <c r="L715">
        <v>1462538532</v>
      </c>
      <c r="M715" t="b">
        <v>0</v>
      </c>
      <c r="N715">
        <v>1</v>
      </c>
      <c r="O715" t="b">
        <v>0</v>
      </c>
      <c r="P715" t="s">
        <v>8271</v>
      </c>
      <c r="Q715">
        <f t="shared" si="35"/>
        <v>1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1437620400</v>
      </c>
      <c r="J716" s="10">
        <f t="shared" si="33"/>
        <v>42208.125</v>
      </c>
      <c r="K716" s="10">
        <f t="shared" si="34"/>
        <v>42734.787986111114</v>
      </c>
      <c r="L716">
        <v>1483124082</v>
      </c>
      <c r="M716" t="b">
        <v>0</v>
      </c>
      <c r="N716">
        <v>28</v>
      </c>
      <c r="O716" t="b">
        <v>0</v>
      </c>
      <c r="P716" t="s">
        <v>8271</v>
      </c>
      <c r="Q716">
        <f t="shared" si="35"/>
        <v>15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1437620400</v>
      </c>
      <c r="J717" s="10">
        <f t="shared" si="33"/>
        <v>42208.125</v>
      </c>
      <c r="K717" s="10">
        <f t="shared" si="34"/>
        <v>42273.090740740736</v>
      </c>
      <c r="L717">
        <v>1443233440</v>
      </c>
      <c r="M717" t="b">
        <v>0</v>
      </c>
      <c r="N717">
        <v>12</v>
      </c>
      <c r="O717" t="b">
        <v>0</v>
      </c>
      <c r="P717" t="s">
        <v>8271</v>
      </c>
      <c r="Q717">
        <f t="shared" si="35"/>
        <v>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1437620400</v>
      </c>
      <c r="J718" s="10">
        <f t="shared" si="33"/>
        <v>42208.125</v>
      </c>
      <c r="K718" s="10">
        <f t="shared" si="34"/>
        <v>41940.658645833333</v>
      </c>
      <c r="L718">
        <v>1414511307</v>
      </c>
      <c r="M718" t="b">
        <v>0</v>
      </c>
      <c r="N718">
        <v>16</v>
      </c>
      <c r="O718" t="b">
        <v>0</v>
      </c>
      <c r="P718" t="s">
        <v>8271</v>
      </c>
      <c r="Q718">
        <f t="shared" si="35"/>
        <v>10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1437620400</v>
      </c>
      <c r="J719" s="10">
        <f t="shared" si="33"/>
        <v>42208.125</v>
      </c>
      <c r="K719" s="10">
        <f t="shared" si="34"/>
        <v>41857.854189814818</v>
      </c>
      <c r="L719">
        <v>1407357002</v>
      </c>
      <c r="M719" t="b">
        <v>0</v>
      </c>
      <c r="N719">
        <v>4</v>
      </c>
      <c r="O719" t="b">
        <v>0</v>
      </c>
      <c r="P719" t="s">
        <v>8271</v>
      </c>
      <c r="Q719">
        <f t="shared" si="35"/>
        <v>0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1437620400</v>
      </c>
      <c r="J720" s="10">
        <f t="shared" si="33"/>
        <v>42208.125</v>
      </c>
      <c r="K720" s="10">
        <f t="shared" si="34"/>
        <v>42752.845451388886</v>
      </c>
      <c r="L720">
        <v>1484684247</v>
      </c>
      <c r="M720" t="b">
        <v>0</v>
      </c>
      <c r="N720">
        <v>4</v>
      </c>
      <c r="O720" t="b">
        <v>0</v>
      </c>
      <c r="P720" t="s">
        <v>8271</v>
      </c>
      <c r="Q720">
        <f t="shared" si="35"/>
        <v>1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1437620400</v>
      </c>
      <c r="J721" s="10">
        <f t="shared" si="33"/>
        <v>42208.125</v>
      </c>
      <c r="K721" s="10">
        <f t="shared" si="34"/>
        <v>42409.040231481486</v>
      </c>
      <c r="L721">
        <v>1454979476</v>
      </c>
      <c r="M721" t="b">
        <v>0</v>
      </c>
      <c r="N721">
        <v>10</v>
      </c>
      <c r="O721" t="b">
        <v>0</v>
      </c>
      <c r="P721" t="s">
        <v>8271</v>
      </c>
      <c r="Q721">
        <f t="shared" si="35"/>
        <v>1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1437620400</v>
      </c>
      <c r="J722" s="10">
        <f t="shared" si="33"/>
        <v>42208.125</v>
      </c>
      <c r="K722" s="10">
        <f t="shared" si="34"/>
        <v>40909.649201388893</v>
      </c>
      <c r="L722">
        <v>1325432091</v>
      </c>
      <c r="M722" t="b">
        <v>0</v>
      </c>
      <c r="N722">
        <v>41</v>
      </c>
      <c r="O722" t="b">
        <v>1</v>
      </c>
      <c r="P722" t="s">
        <v>8272</v>
      </c>
      <c r="Q722">
        <f t="shared" si="35"/>
        <v>144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1437620400</v>
      </c>
      <c r="J723" s="10">
        <f t="shared" si="33"/>
        <v>42208.125</v>
      </c>
      <c r="K723" s="10">
        <f t="shared" si="34"/>
        <v>41807.571840277778</v>
      </c>
      <c r="L723">
        <v>1403012607</v>
      </c>
      <c r="M723" t="b">
        <v>0</v>
      </c>
      <c r="N723">
        <v>119</v>
      </c>
      <c r="O723" t="b">
        <v>1</v>
      </c>
      <c r="P723" t="s">
        <v>8272</v>
      </c>
      <c r="Q723">
        <f t="shared" si="35"/>
        <v>122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1437620400</v>
      </c>
      <c r="J724" s="10">
        <f t="shared" si="33"/>
        <v>42208.125</v>
      </c>
      <c r="K724" s="10">
        <f t="shared" si="34"/>
        <v>40977.805300925924</v>
      </c>
      <c r="L724">
        <v>1331320778</v>
      </c>
      <c r="M724" t="b">
        <v>0</v>
      </c>
      <c r="N724">
        <v>153</v>
      </c>
      <c r="O724" t="b">
        <v>1</v>
      </c>
      <c r="P724" t="s">
        <v>8272</v>
      </c>
      <c r="Q724">
        <f t="shared" si="35"/>
        <v>132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1437620400</v>
      </c>
      <c r="J725" s="10">
        <f t="shared" si="33"/>
        <v>42208.125</v>
      </c>
      <c r="K725" s="10">
        <f t="shared" si="34"/>
        <v>42184.816539351858</v>
      </c>
      <c r="L725">
        <v>1435606549</v>
      </c>
      <c r="M725" t="b">
        <v>0</v>
      </c>
      <c r="N725">
        <v>100</v>
      </c>
      <c r="O725" t="b">
        <v>1</v>
      </c>
      <c r="P725" t="s">
        <v>8272</v>
      </c>
      <c r="Q725">
        <f t="shared" si="35"/>
        <v>109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1437620400</v>
      </c>
      <c r="J726" s="10">
        <f t="shared" si="33"/>
        <v>42208.125</v>
      </c>
      <c r="K726" s="10">
        <f t="shared" si="34"/>
        <v>40694.638460648144</v>
      </c>
      <c r="L726">
        <v>1306855163</v>
      </c>
      <c r="M726" t="b">
        <v>0</v>
      </c>
      <c r="N726">
        <v>143</v>
      </c>
      <c r="O726" t="b">
        <v>1</v>
      </c>
      <c r="P726" t="s">
        <v>8272</v>
      </c>
      <c r="Q726">
        <f t="shared" si="35"/>
        <v>105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1437620400</v>
      </c>
      <c r="J727" s="10">
        <f t="shared" si="33"/>
        <v>42208.125</v>
      </c>
      <c r="K727" s="10">
        <f t="shared" si="34"/>
        <v>42321.626296296294</v>
      </c>
      <c r="L727">
        <v>1447426912</v>
      </c>
      <c r="M727" t="b">
        <v>0</v>
      </c>
      <c r="N727">
        <v>140</v>
      </c>
      <c r="O727" t="b">
        <v>1</v>
      </c>
      <c r="P727" t="s">
        <v>8272</v>
      </c>
      <c r="Q727">
        <f t="shared" si="35"/>
        <v>100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1437620400</v>
      </c>
      <c r="J728" s="10">
        <f t="shared" si="33"/>
        <v>42208.125</v>
      </c>
      <c r="K728" s="10">
        <f t="shared" si="34"/>
        <v>41346.042673611111</v>
      </c>
      <c r="L728">
        <v>1363136487</v>
      </c>
      <c r="M728" t="b">
        <v>0</v>
      </c>
      <c r="N728">
        <v>35</v>
      </c>
      <c r="O728" t="b">
        <v>1</v>
      </c>
      <c r="P728" t="s">
        <v>8272</v>
      </c>
      <c r="Q728">
        <f t="shared" si="35"/>
        <v>101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1437620400</v>
      </c>
      <c r="J729" s="10">
        <f t="shared" si="33"/>
        <v>42208.125</v>
      </c>
      <c r="K729" s="10">
        <f t="shared" si="34"/>
        <v>41247.020243055551</v>
      </c>
      <c r="L729">
        <v>1354580949</v>
      </c>
      <c r="M729" t="b">
        <v>0</v>
      </c>
      <c r="N729">
        <v>149</v>
      </c>
      <c r="O729" t="b">
        <v>1</v>
      </c>
      <c r="P729" t="s">
        <v>8272</v>
      </c>
      <c r="Q729">
        <f t="shared" si="35"/>
        <v>156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1437620400</v>
      </c>
      <c r="J730" s="10">
        <f t="shared" si="33"/>
        <v>42208.125</v>
      </c>
      <c r="K730" s="10">
        <f t="shared" si="34"/>
        <v>40731.837465277778</v>
      </c>
      <c r="L730">
        <v>1310069157</v>
      </c>
      <c r="M730" t="b">
        <v>0</v>
      </c>
      <c r="N730">
        <v>130</v>
      </c>
      <c r="O730" t="b">
        <v>1</v>
      </c>
      <c r="P730" t="s">
        <v>8272</v>
      </c>
      <c r="Q730">
        <f t="shared" si="35"/>
        <v>106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1437620400</v>
      </c>
      <c r="J731" s="10">
        <f t="shared" si="33"/>
        <v>42208.125</v>
      </c>
      <c r="K731" s="10">
        <f t="shared" si="34"/>
        <v>41111.185891203706</v>
      </c>
      <c r="L731">
        <v>1342844861</v>
      </c>
      <c r="M731" t="b">
        <v>0</v>
      </c>
      <c r="N731">
        <v>120</v>
      </c>
      <c r="O731" t="b">
        <v>1</v>
      </c>
      <c r="P731" t="s">
        <v>8272</v>
      </c>
      <c r="Q731">
        <f t="shared" si="35"/>
        <v>131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1437620400</v>
      </c>
      <c r="J732" s="10">
        <f t="shared" si="33"/>
        <v>42208.125</v>
      </c>
      <c r="K732" s="10">
        <f t="shared" si="34"/>
        <v>40854.745266203703</v>
      </c>
      <c r="L732">
        <v>1320688391</v>
      </c>
      <c r="M732" t="b">
        <v>0</v>
      </c>
      <c r="N732">
        <v>265</v>
      </c>
      <c r="O732" t="b">
        <v>1</v>
      </c>
      <c r="P732" t="s">
        <v>8272</v>
      </c>
      <c r="Q732">
        <f t="shared" si="35"/>
        <v>132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1437620400</v>
      </c>
      <c r="J733" s="10">
        <f t="shared" si="33"/>
        <v>42208.125</v>
      </c>
      <c r="K733" s="10">
        <f t="shared" si="34"/>
        <v>40879.795682870368</v>
      </c>
      <c r="L733">
        <v>1322852747</v>
      </c>
      <c r="M733" t="b">
        <v>0</v>
      </c>
      <c r="N733">
        <v>71</v>
      </c>
      <c r="O733" t="b">
        <v>1</v>
      </c>
      <c r="P733" t="s">
        <v>8272</v>
      </c>
      <c r="Q733">
        <f t="shared" si="35"/>
        <v>126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1437620400</v>
      </c>
      <c r="J734" s="10">
        <f t="shared" si="33"/>
        <v>42208.125</v>
      </c>
      <c r="K734" s="10">
        <f t="shared" si="34"/>
        <v>41486.424317129626</v>
      </c>
      <c r="L734">
        <v>1375265461</v>
      </c>
      <c r="M734" t="b">
        <v>0</v>
      </c>
      <c r="N734">
        <v>13</v>
      </c>
      <c r="O734" t="b">
        <v>1</v>
      </c>
      <c r="P734" t="s">
        <v>8272</v>
      </c>
      <c r="Q734">
        <f t="shared" si="35"/>
        <v>160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1437620400</v>
      </c>
      <c r="J735" s="10">
        <f t="shared" si="33"/>
        <v>42208.125</v>
      </c>
      <c r="K735" s="10">
        <f t="shared" si="34"/>
        <v>41598.420046296298</v>
      </c>
      <c r="L735">
        <v>1384941892</v>
      </c>
      <c r="M735" t="b">
        <v>0</v>
      </c>
      <c r="N735">
        <v>169</v>
      </c>
      <c r="O735" t="b">
        <v>1</v>
      </c>
      <c r="P735" t="s">
        <v>8272</v>
      </c>
      <c r="Q735">
        <f t="shared" si="35"/>
        <v>120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1437620400</v>
      </c>
      <c r="J736" s="10">
        <f t="shared" si="33"/>
        <v>42208.125</v>
      </c>
      <c r="K736" s="10">
        <f t="shared" si="34"/>
        <v>42102.164583333331</v>
      </c>
      <c r="L736">
        <v>1428465420</v>
      </c>
      <c r="M736" t="b">
        <v>0</v>
      </c>
      <c r="N736">
        <v>57</v>
      </c>
      <c r="O736" t="b">
        <v>1</v>
      </c>
      <c r="P736" t="s">
        <v>8272</v>
      </c>
      <c r="Q736">
        <f t="shared" si="35"/>
        <v>126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1437620400</v>
      </c>
      <c r="J737" s="10">
        <f t="shared" si="33"/>
        <v>42208.125</v>
      </c>
      <c r="K737" s="10">
        <f t="shared" si="34"/>
        <v>41946.029467592591</v>
      </c>
      <c r="L737">
        <v>1414975346</v>
      </c>
      <c r="M737" t="b">
        <v>0</v>
      </c>
      <c r="N737">
        <v>229</v>
      </c>
      <c r="O737" t="b">
        <v>1</v>
      </c>
      <c r="P737" t="s">
        <v>8272</v>
      </c>
      <c r="Q737">
        <f t="shared" si="35"/>
        <v>114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1437620400</v>
      </c>
      <c r="J738" s="10">
        <f t="shared" si="33"/>
        <v>42208.125</v>
      </c>
      <c r="K738" s="10">
        <f t="shared" si="34"/>
        <v>41579.734259259261</v>
      </c>
      <c r="L738">
        <v>1383327440</v>
      </c>
      <c r="M738" t="b">
        <v>0</v>
      </c>
      <c r="N738">
        <v>108</v>
      </c>
      <c r="O738" t="b">
        <v>1</v>
      </c>
      <c r="P738" t="s">
        <v>8272</v>
      </c>
      <c r="Q738">
        <f t="shared" si="35"/>
        <v>315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1437620400</v>
      </c>
      <c r="J739" s="10">
        <f t="shared" si="33"/>
        <v>42208.125</v>
      </c>
      <c r="K739" s="10">
        <f t="shared" si="34"/>
        <v>41667.275312500002</v>
      </c>
      <c r="L739">
        <v>1390890987</v>
      </c>
      <c r="M739" t="b">
        <v>0</v>
      </c>
      <c r="N739">
        <v>108</v>
      </c>
      <c r="O739" t="b">
        <v>1</v>
      </c>
      <c r="P739" t="s">
        <v>8272</v>
      </c>
      <c r="Q739">
        <f t="shared" si="35"/>
        <v>122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1437620400</v>
      </c>
      <c r="J740" s="10">
        <f t="shared" si="33"/>
        <v>42208.125</v>
      </c>
      <c r="K740" s="10">
        <f t="shared" si="34"/>
        <v>41943.604097222218</v>
      </c>
      <c r="L740">
        <v>1414765794</v>
      </c>
      <c r="M740" t="b">
        <v>0</v>
      </c>
      <c r="N740">
        <v>41</v>
      </c>
      <c r="O740" t="b">
        <v>1</v>
      </c>
      <c r="P740" t="s">
        <v>8272</v>
      </c>
      <c r="Q740">
        <f t="shared" si="35"/>
        <v>107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1437620400</v>
      </c>
      <c r="J741" s="10">
        <f t="shared" si="33"/>
        <v>42208.125</v>
      </c>
      <c r="K741" s="10">
        <f t="shared" si="34"/>
        <v>41829.502650462964</v>
      </c>
      <c r="L741">
        <v>1404907429</v>
      </c>
      <c r="M741" t="b">
        <v>0</v>
      </c>
      <c r="N741">
        <v>139</v>
      </c>
      <c r="O741" t="b">
        <v>1</v>
      </c>
      <c r="P741" t="s">
        <v>8272</v>
      </c>
      <c r="Q741">
        <f t="shared" si="35"/>
        <v>158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1437620400</v>
      </c>
      <c r="J742" s="10">
        <f t="shared" si="33"/>
        <v>42208.125</v>
      </c>
      <c r="K742" s="10">
        <f t="shared" si="34"/>
        <v>42162.146782407406</v>
      </c>
      <c r="L742">
        <v>1433647882</v>
      </c>
      <c r="M742" t="b">
        <v>0</v>
      </c>
      <c r="N742">
        <v>19</v>
      </c>
      <c r="O742" t="b">
        <v>1</v>
      </c>
      <c r="P742" t="s">
        <v>8272</v>
      </c>
      <c r="Q742">
        <f t="shared" si="35"/>
        <v>107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1437620400</v>
      </c>
      <c r="J743" s="10">
        <f t="shared" si="33"/>
        <v>42208.125</v>
      </c>
      <c r="K743" s="10">
        <f t="shared" si="34"/>
        <v>41401.648217592592</v>
      </c>
      <c r="L743">
        <v>1367940806</v>
      </c>
      <c r="M743" t="b">
        <v>0</v>
      </c>
      <c r="N743">
        <v>94</v>
      </c>
      <c r="O743" t="b">
        <v>1</v>
      </c>
      <c r="P743" t="s">
        <v>8272</v>
      </c>
      <c r="Q743">
        <f t="shared" si="35"/>
        <v>102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1437620400</v>
      </c>
      <c r="J744" s="10">
        <f t="shared" si="33"/>
        <v>42208.125</v>
      </c>
      <c r="K744" s="10">
        <f t="shared" si="34"/>
        <v>41689.917962962965</v>
      </c>
      <c r="L744">
        <v>1392847312</v>
      </c>
      <c r="M744" t="b">
        <v>0</v>
      </c>
      <c r="N744">
        <v>23</v>
      </c>
      <c r="O744" t="b">
        <v>1</v>
      </c>
      <c r="P744" t="s">
        <v>8272</v>
      </c>
      <c r="Q744">
        <f t="shared" si="35"/>
        <v>111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1437620400</v>
      </c>
      <c r="J745" s="10">
        <f t="shared" si="33"/>
        <v>42208.125</v>
      </c>
      <c r="K745" s="10">
        <f t="shared" si="34"/>
        <v>40990.709317129629</v>
      </c>
      <c r="L745">
        <v>1332435685</v>
      </c>
      <c r="M745" t="b">
        <v>0</v>
      </c>
      <c r="N745">
        <v>15</v>
      </c>
      <c r="O745" t="b">
        <v>1</v>
      </c>
      <c r="P745" t="s">
        <v>8272</v>
      </c>
      <c r="Q745">
        <f t="shared" si="35"/>
        <v>148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1437620400</v>
      </c>
      <c r="J746" s="10">
        <f t="shared" si="33"/>
        <v>42208.125</v>
      </c>
      <c r="K746" s="10">
        <f t="shared" si="34"/>
        <v>41226.95721064815</v>
      </c>
      <c r="L746">
        <v>1352847503</v>
      </c>
      <c r="M746" t="b">
        <v>0</v>
      </c>
      <c r="N746">
        <v>62</v>
      </c>
      <c r="O746" t="b">
        <v>1</v>
      </c>
      <c r="P746" t="s">
        <v>8272</v>
      </c>
      <c r="Q746">
        <f t="shared" si="35"/>
        <v>102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1437620400</v>
      </c>
      <c r="J747" s="10">
        <f t="shared" si="33"/>
        <v>42208.125</v>
      </c>
      <c r="K747" s="10">
        <f t="shared" si="34"/>
        <v>41367.572280092594</v>
      </c>
      <c r="L747">
        <v>1364996645</v>
      </c>
      <c r="M747" t="b">
        <v>0</v>
      </c>
      <c r="N747">
        <v>74</v>
      </c>
      <c r="O747" t="b">
        <v>1</v>
      </c>
      <c r="P747" t="s">
        <v>8272</v>
      </c>
      <c r="Q747">
        <f t="shared" si="35"/>
        <v>179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1437620400</v>
      </c>
      <c r="J748" s="10">
        <f t="shared" si="33"/>
        <v>42208.125</v>
      </c>
      <c r="K748" s="10">
        <f t="shared" si="34"/>
        <v>41157.042928240742</v>
      </c>
      <c r="L748">
        <v>1346806909</v>
      </c>
      <c r="M748" t="b">
        <v>0</v>
      </c>
      <c r="N748">
        <v>97</v>
      </c>
      <c r="O748" t="b">
        <v>1</v>
      </c>
      <c r="P748" t="s">
        <v>8272</v>
      </c>
      <c r="Q748">
        <f t="shared" si="35"/>
        <v>111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1437620400</v>
      </c>
      <c r="J749" s="10">
        <f t="shared" si="33"/>
        <v>42208.125</v>
      </c>
      <c r="K749" s="10">
        <f t="shared" si="34"/>
        <v>41988.548831018517</v>
      </c>
      <c r="L749">
        <v>1418649019</v>
      </c>
      <c r="M749" t="b">
        <v>0</v>
      </c>
      <c r="N749">
        <v>55</v>
      </c>
      <c r="O749" t="b">
        <v>1</v>
      </c>
      <c r="P749" t="s">
        <v>8272</v>
      </c>
      <c r="Q749">
        <f t="shared" si="35"/>
        <v>100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1437620400</v>
      </c>
      <c r="J750" s="10">
        <f t="shared" si="33"/>
        <v>42208.125</v>
      </c>
      <c r="K750" s="10">
        <f t="shared" si="34"/>
        <v>41831.846828703703</v>
      </c>
      <c r="L750">
        <v>1405109966</v>
      </c>
      <c r="M750" t="b">
        <v>0</v>
      </c>
      <c r="N750">
        <v>44</v>
      </c>
      <c r="O750" t="b">
        <v>1</v>
      </c>
      <c r="P750" t="s">
        <v>8272</v>
      </c>
      <c r="Q750">
        <f t="shared" si="35"/>
        <v>100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1437620400</v>
      </c>
      <c r="J751" s="10">
        <f t="shared" si="33"/>
        <v>42208.125</v>
      </c>
      <c r="K751" s="10">
        <f t="shared" si="34"/>
        <v>42733.94131944445</v>
      </c>
      <c r="L751">
        <v>1483050930</v>
      </c>
      <c r="M751" t="b">
        <v>0</v>
      </c>
      <c r="N751">
        <v>110</v>
      </c>
      <c r="O751" t="b">
        <v>1</v>
      </c>
      <c r="P751" t="s">
        <v>8272</v>
      </c>
      <c r="Q751">
        <f t="shared" si="35"/>
        <v>106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1437620400</v>
      </c>
      <c r="J752" s="10">
        <f t="shared" si="33"/>
        <v>42208.125</v>
      </c>
      <c r="K752" s="10">
        <f t="shared" si="34"/>
        <v>41299.878148148149</v>
      </c>
      <c r="L752">
        <v>1359147872</v>
      </c>
      <c r="M752" t="b">
        <v>0</v>
      </c>
      <c r="N752">
        <v>59</v>
      </c>
      <c r="O752" t="b">
        <v>1</v>
      </c>
      <c r="P752" t="s">
        <v>8272</v>
      </c>
      <c r="Q752">
        <f t="shared" si="35"/>
        <v>103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1437620400</v>
      </c>
      <c r="J753" s="10">
        <f t="shared" si="33"/>
        <v>42208.125</v>
      </c>
      <c r="K753" s="10">
        <f t="shared" si="34"/>
        <v>40713.630497685182</v>
      </c>
      <c r="L753">
        <v>1308496075</v>
      </c>
      <c r="M753" t="b">
        <v>0</v>
      </c>
      <c r="N753">
        <v>62</v>
      </c>
      <c r="O753" t="b">
        <v>1</v>
      </c>
      <c r="P753" t="s">
        <v>8272</v>
      </c>
      <c r="Q753">
        <f t="shared" si="35"/>
        <v>119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1437620400</v>
      </c>
      <c r="J754" s="10">
        <f t="shared" si="33"/>
        <v>42208.125</v>
      </c>
      <c r="K754" s="10">
        <f t="shared" si="34"/>
        <v>42639.421493055561</v>
      </c>
      <c r="L754">
        <v>1474884417</v>
      </c>
      <c r="M754" t="b">
        <v>0</v>
      </c>
      <c r="N754">
        <v>105</v>
      </c>
      <c r="O754" t="b">
        <v>1</v>
      </c>
      <c r="P754" t="s">
        <v>8272</v>
      </c>
      <c r="Q754">
        <f t="shared" si="35"/>
        <v>112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1437620400</v>
      </c>
      <c r="J755" s="10">
        <f t="shared" si="33"/>
        <v>42208.125</v>
      </c>
      <c r="K755" s="10">
        <f t="shared" si="34"/>
        <v>42019.590173611112</v>
      </c>
      <c r="L755">
        <v>1421330991</v>
      </c>
      <c r="M755" t="b">
        <v>0</v>
      </c>
      <c r="N755">
        <v>26</v>
      </c>
      <c r="O755" t="b">
        <v>1</v>
      </c>
      <c r="P755" t="s">
        <v>8272</v>
      </c>
      <c r="Q755">
        <f t="shared" si="35"/>
        <v>128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1437620400</v>
      </c>
      <c r="J756" s="10">
        <f t="shared" si="33"/>
        <v>42208.125</v>
      </c>
      <c r="K756" s="10">
        <f t="shared" si="34"/>
        <v>41249.749085648145</v>
      </c>
      <c r="L756">
        <v>1354816721</v>
      </c>
      <c r="M756" t="b">
        <v>0</v>
      </c>
      <c r="N756">
        <v>49</v>
      </c>
      <c r="O756" t="b">
        <v>1</v>
      </c>
      <c r="P756" t="s">
        <v>8272</v>
      </c>
      <c r="Q756">
        <f t="shared" si="35"/>
        <v>104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1437620400</v>
      </c>
      <c r="J757" s="10">
        <f t="shared" si="33"/>
        <v>42208.125</v>
      </c>
      <c r="K757" s="10">
        <f t="shared" si="34"/>
        <v>41383.605057870373</v>
      </c>
      <c r="L757">
        <v>1366381877</v>
      </c>
      <c r="M757" t="b">
        <v>0</v>
      </c>
      <c r="N757">
        <v>68</v>
      </c>
      <c r="O757" t="b">
        <v>1</v>
      </c>
      <c r="P757" t="s">
        <v>8272</v>
      </c>
      <c r="Q757">
        <f t="shared" si="35"/>
        <v>102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1437620400</v>
      </c>
      <c r="J758" s="10">
        <f t="shared" si="33"/>
        <v>42208.125</v>
      </c>
      <c r="K758" s="10">
        <f t="shared" si="34"/>
        <v>40590.766886574071</v>
      </c>
      <c r="L758">
        <v>1297880659</v>
      </c>
      <c r="M758" t="b">
        <v>0</v>
      </c>
      <c r="N758">
        <v>22</v>
      </c>
      <c r="O758" t="b">
        <v>1</v>
      </c>
      <c r="P758" t="s">
        <v>8272</v>
      </c>
      <c r="Q758">
        <f t="shared" si="35"/>
        <v>118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1437620400</v>
      </c>
      <c r="J759" s="10">
        <f t="shared" si="33"/>
        <v>42208.125</v>
      </c>
      <c r="K759" s="10">
        <f t="shared" si="34"/>
        <v>41235.054560185185</v>
      </c>
      <c r="L759">
        <v>1353547114</v>
      </c>
      <c r="M759" t="b">
        <v>0</v>
      </c>
      <c r="N759">
        <v>18</v>
      </c>
      <c r="O759" t="b">
        <v>1</v>
      </c>
      <c r="P759" t="s">
        <v>8272</v>
      </c>
      <c r="Q759">
        <f t="shared" si="35"/>
        <v>238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1437620400</v>
      </c>
      <c r="J760" s="10">
        <f t="shared" si="33"/>
        <v>42208.125</v>
      </c>
      <c r="K760" s="10">
        <f t="shared" si="34"/>
        <v>40429.836435185185</v>
      </c>
      <c r="L760">
        <v>1283976268</v>
      </c>
      <c r="M760" t="b">
        <v>0</v>
      </c>
      <c r="N760">
        <v>19</v>
      </c>
      <c r="O760" t="b">
        <v>1</v>
      </c>
      <c r="P760" t="s">
        <v>8272</v>
      </c>
      <c r="Q760">
        <f t="shared" si="35"/>
        <v>102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1437620400</v>
      </c>
      <c r="J761" s="10">
        <f t="shared" si="33"/>
        <v>42208.125</v>
      </c>
      <c r="K761" s="10">
        <f t="shared" si="34"/>
        <v>41789.330312500002</v>
      </c>
      <c r="L761">
        <v>1401436539</v>
      </c>
      <c r="M761" t="b">
        <v>0</v>
      </c>
      <c r="N761">
        <v>99</v>
      </c>
      <c r="O761" t="b">
        <v>1</v>
      </c>
      <c r="P761" t="s">
        <v>8272</v>
      </c>
      <c r="Q761">
        <f t="shared" si="35"/>
        <v>102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1437620400</v>
      </c>
      <c r="J762" s="10">
        <f t="shared" si="33"/>
        <v>42208.125</v>
      </c>
      <c r="K762" s="10">
        <f t="shared" si="34"/>
        <v>42670.764039351852</v>
      </c>
      <c r="L762">
        <v>1477592413</v>
      </c>
      <c r="M762" t="b">
        <v>0</v>
      </c>
      <c r="N762">
        <v>0</v>
      </c>
      <c r="O762" t="b">
        <v>0</v>
      </c>
      <c r="P762" t="s">
        <v>8273</v>
      </c>
      <c r="Q762">
        <f t="shared" si="35"/>
        <v>0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1437620400</v>
      </c>
      <c r="J763" s="10">
        <f t="shared" si="33"/>
        <v>42208.125</v>
      </c>
      <c r="K763" s="10">
        <f t="shared" si="34"/>
        <v>41642.751458333332</v>
      </c>
      <c r="L763">
        <v>1388772126</v>
      </c>
      <c r="M763" t="b">
        <v>0</v>
      </c>
      <c r="N763">
        <v>6</v>
      </c>
      <c r="O763" t="b">
        <v>0</v>
      </c>
      <c r="P763" t="s">
        <v>8273</v>
      </c>
      <c r="Q763">
        <f t="shared" si="35"/>
        <v>5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1437620400</v>
      </c>
      <c r="J764" s="10">
        <f t="shared" si="33"/>
        <v>42208.125</v>
      </c>
      <c r="K764" s="10">
        <f t="shared" si="34"/>
        <v>42690.858449074076</v>
      </c>
      <c r="L764">
        <v>1479328570</v>
      </c>
      <c r="M764" t="b">
        <v>0</v>
      </c>
      <c r="N764">
        <v>0</v>
      </c>
      <c r="O764" t="b">
        <v>0</v>
      </c>
      <c r="P764" t="s">
        <v>8273</v>
      </c>
      <c r="Q764">
        <f t="shared" si="35"/>
        <v>0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1437620400</v>
      </c>
      <c r="J765" s="10">
        <f t="shared" si="33"/>
        <v>42208.125</v>
      </c>
      <c r="K765" s="10">
        <f t="shared" si="34"/>
        <v>41471.446851851848</v>
      </c>
      <c r="L765">
        <v>1373971408</v>
      </c>
      <c r="M765" t="b">
        <v>0</v>
      </c>
      <c r="N765">
        <v>1</v>
      </c>
      <c r="O765" t="b">
        <v>0</v>
      </c>
      <c r="P765" t="s">
        <v>8273</v>
      </c>
      <c r="Q765">
        <f t="shared" si="35"/>
        <v>0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1437620400</v>
      </c>
      <c r="J766" s="10">
        <f t="shared" si="33"/>
        <v>42208.125</v>
      </c>
      <c r="K766" s="10">
        <f t="shared" si="34"/>
        <v>42227.173159722224</v>
      </c>
      <c r="L766">
        <v>1439266161</v>
      </c>
      <c r="M766" t="b">
        <v>0</v>
      </c>
      <c r="N766">
        <v>0</v>
      </c>
      <c r="O766" t="b">
        <v>0</v>
      </c>
      <c r="P766" t="s">
        <v>8273</v>
      </c>
      <c r="Q766">
        <f t="shared" si="35"/>
        <v>0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1437620400</v>
      </c>
      <c r="J767" s="10">
        <f t="shared" si="33"/>
        <v>42208.125</v>
      </c>
      <c r="K767" s="10">
        <f t="shared" si="34"/>
        <v>41901.542638888888</v>
      </c>
      <c r="L767">
        <v>1411131684</v>
      </c>
      <c r="M767" t="b">
        <v>0</v>
      </c>
      <c r="N767">
        <v>44</v>
      </c>
      <c r="O767" t="b">
        <v>0</v>
      </c>
      <c r="P767" t="s">
        <v>8273</v>
      </c>
      <c r="Q767">
        <f t="shared" si="35"/>
        <v>36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1437620400</v>
      </c>
      <c r="J768" s="10">
        <f t="shared" si="33"/>
        <v>42208.125</v>
      </c>
      <c r="K768" s="10">
        <f t="shared" si="34"/>
        <v>42021.783368055556</v>
      </c>
      <c r="L768">
        <v>1421520483</v>
      </c>
      <c r="M768" t="b">
        <v>0</v>
      </c>
      <c r="N768">
        <v>0</v>
      </c>
      <c r="O768" t="b">
        <v>0</v>
      </c>
      <c r="P768" t="s">
        <v>8273</v>
      </c>
      <c r="Q768">
        <f t="shared" si="35"/>
        <v>0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1437620400</v>
      </c>
      <c r="J769" s="10">
        <f t="shared" si="33"/>
        <v>42208.125</v>
      </c>
      <c r="K769" s="10">
        <f t="shared" si="34"/>
        <v>42115.143634259264</v>
      </c>
      <c r="L769">
        <v>1429586810</v>
      </c>
      <c r="M769" t="b">
        <v>0</v>
      </c>
      <c r="N769">
        <v>3</v>
      </c>
      <c r="O769" t="b">
        <v>0</v>
      </c>
      <c r="P769" t="s">
        <v>8273</v>
      </c>
      <c r="Q769">
        <f t="shared" si="35"/>
        <v>4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1437620400</v>
      </c>
      <c r="J770" s="10">
        <f t="shared" si="33"/>
        <v>42208.125</v>
      </c>
      <c r="K770" s="10">
        <f t="shared" si="34"/>
        <v>41594.207060185188</v>
      </c>
      <c r="L770">
        <v>1384577890</v>
      </c>
      <c r="M770" t="b">
        <v>0</v>
      </c>
      <c r="N770">
        <v>0</v>
      </c>
      <c r="O770" t="b">
        <v>0</v>
      </c>
      <c r="P770" t="s">
        <v>8273</v>
      </c>
      <c r="Q770">
        <f t="shared" si="35"/>
        <v>0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1437620400</v>
      </c>
      <c r="J771" s="10">
        <f t="shared" ref="J771:J834" si="36">(((I771/60)/60)/24)+DATE(1970,1,1)</f>
        <v>42208.125</v>
      </c>
      <c r="K771" s="10">
        <f t="shared" ref="K771:K834" si="37">(((L771/60)/60)/24)+DATE(1970,1,1)</f>
        <v>41604.996458333335</v>
      </c>
      <c r="L771">
        <v>1385510094</v>
      </c>
      <c r="M771" t="b">
        <v>0</v>
      </c>
      <c r="N771">
        <v>52</v>
      </c>
      <c r="O771" t="b">
        <v>0</v>
      </c>
      <c r="P771" t="s">
        <v>8273</v>
      </c>
      <c r="Q771">
        <f t="shared" ref="Q771:Q834" si="38">ROUND(E771/D771*100,0)</f>
        <v>41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1437620400</v>
      </c>
      <c r="J772" s="10">
        <f t="shared" si="36"/>
        <v>42208.125</v>
      </c>
      <c r="K772" s="10">
        <f t="shared" si="37"/>
        <v>41289.999641203707</v>
      </c>
      <c r="L772">
        <v>1358294369</v>
      </c>
      <c r="M772" t="b">
        <v>0</v>
      </c>
      <c r="N772">
        <v>0</v>
      </c>
      <c r="O772" t="b">
        <v>0</v>
      </c>
      <c r="P772" t="s">
        <v>8273</v>
      </c>
      <c r="Q772">
        <f t="shared" si="38"/>
        <v>0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1437620400</v>
      </c>
      <c r="J773" s="10">
        <f t="shared" si="36"/>
        <v>42208.125</v>
      </c>
      <c r="K773" s="10">
        <f t="shared" si="37"/>
        <v>42349.824097222227</v>
      </c>
      <c r="L773">
        <v>1449863202</v>
      </c>
      <c r="M773" t="b">
        <v>0</v>
      </c>
      <c r="N773">
        <v>1</v>
      </c>
      <c r="O773" t="b">
        <v>0</v>
      </c>
      <c r="P773" t="s">
        <v>8273</v>
      </c>
      <c r="Q773">
        <f t="shared" si="38"/>
        <v>0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1437620400</v>
      </c>
      <c r="J774" s="10">
        <f t="shared" si="36"/>
        <v>42208.125</v>
      </c>
      <c r="K774" s="10">
        <f t="shared" si="37"/>
        <v>40068.056932870371</v>
      </c>
      <c r="L774">
        <v>1252718519</v>
      </c>
      <c r="M774" t="b">
        <v>0</v>
      </c>
      <c r="N774">
        <v>1</v>
      </c>
      <c r="O774" t="b">
        <v>0</v>
      </c>
      <c r="P774" t="s">
        <v>8273</v>
      </c>
      <c r="Q774">
        <f t="shared" si="38"/>
        <v>3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1437620400</v>
      </c>
      <c r="J775" s="10">
        <f t="shared" si="36"/>
        <v>42208.125</v>
      </c>
      <c r="K775" s="10">
        <f t="shared" si="37"/>
        <v>42100.735937499994</v>
      </c>
      <c r="L775">
        <v>1428341985</v>
      </c>
      <c r="M775" t="b">
        <v>0</v>
      </c>
      <c r="N775">
        <v>2</v>
      </c>
      <c r="O775" t="b">
        <v>0</v>
      </c>
      <c r="P775" t="s">
        <v>8273</v>
      </c>
      <c r="Q775">
        <f t="shared" si="38"/>
        <v>1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1437620400</v>
      </c>
      <c r="J776" s="10">
        <f t="shared" si="36"/>
        <v>42208.125</v>
      </c>
      <c r="K776" s="10">
        <f t="shared" si="37"/>
        <v>41663.780300925922</v>
      </c>
      <c r="L776">
        <v>1390589018</v>
      </c>
      <c r="M776" t="b">
        <v>0</v>
      </c>
      <c r="N776">
        <v>9</v>
      </c>
      <c r="O776" t="b">
        <v>0</v>
      </c>
      <c r="P776" t="s">
        <v>8273</v>
      </c>
      <c r="Q776">
        <f t="shared" si="38"/>
        <v>70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1437620400</v>
      </c>
      <c r="J777" s="10">
        <f t="shared" si="36"/>
        <v>42208.125</v>
      </c>
      <c r="K777" s="10">
        <f t="shared" si="37"/>
        <v>40863.060127314813</v>
      </c>
      <c r="L777">
        <v>1321406795</v>
      </c>
      <c r="M777" t="b">
        <v>0</v>
      </c>
      <c r="N777">
        <v>5</v>
      </c>
      <c r="O777" t="b">
        <v>0</v>
      </c>
      <c r="P777" t="s">
        <v>8273</v>
      </c>
      <c r="Q777">
        <f t="shared" si="38"/>
        <v>2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1437620400</v>
      </c>
      <c r="J778" s="10">
        <f t="shared" si="36"/>
        <v>42208.125</v>
      </c>
      <c r="K778" s="10">
        <f t="shared" si="37"/>
        <v>42250.685706018514</v>
      </c>
      <c r="L778">
        <v>1441297645</v>
      </c>
      <c r="M778" t="b">
        <v>0</v>
      </c>
      <c r="N778">
        <v>57</v>
      </c>
      <c r="O778" t="b">
        <v>0</v>
      </c>
      <c r="P778" t="s">
        <v>8273</v>
      </c>
      <c r="Q778">
        <f t="shared" si="38"/>
        <v>51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1437620400</v>
      </c>
      <c r="J779" s="10">
        <f t="shared" si="36"/>
        <v>42208.125</v>
      </c>
      <c r="K779" s="10">
        <f t="shared" si="37"/>
        <v>41456.981215277774</v>
      </c>
      <c r="L779">
        <v>1372721577</v>
      </c>
      <c r="M779" t="b">
        <v>0</v>
      </c>
      <c r="N779">
        <v>3</v>
      </c>
      <c r="O779" t="b">
        <v>0</v>
      </c>
      <c r="P779" t="s">
        <v>8273</v>
      </c>
      <c r="Q779">
        <f t="shared" si="38"/>
        <v>1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1437620400</v>
      </c>
      <c r="J780" s="10">
        <f t="shared" si="36"/>
        <v>42208.125</v>
      </c>
      <c r="K780" s="10">
        <f t="shared" si="37"/>
        <v>41729.702314814815</v>
      </c>
      <c r="L780">
        <v>1396284680</v>
      </c>
      <c r="M780" t="b">
        <v>0</v>
      </c>
      <c r="N780">
        <v>1</v>
      </c>
      <c r="O780" t="b">
        <v>0</v>
      </c>
      <c r="P780" t="s">
        <v>8273</v>
      </c>
      <c r="Q780">
        <f t="shared" si="38"/>
        <v>0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1437620400</v>
      </c>
      <c r="J781" s="10">
        <f t="shared" si="36"/>
        <v>42208.125</v>
      </c>
      <c r="K781" s="10">
        <f t="shared" si="37"/>
        <v>40436.68408564815</v>
      </c>
      <c r="L781">
        <v>1284567905</v>
      </c>
      <c r="M781" t="b">
        <v>0</v>
      </c>
      <c r="N781">
        <v>6</v>
      </c>
      <c r="O781" t="b">
        <v>0</v>
      </c>
      <c r="P781" t="s">
        <v>8273</v>
      </c>
      <c r="Q781">
        <f t="shared" si="38"/>
        <v>3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1437620400</v>
      </c>
      <c r="J782" s="10">
        <f t="shared" si="36"/>
        <v>42208.125</v>
      </c>
      <c r="K782" s="10">
        <f t="shared" si="37"/>
        <v>40636.673900462964</v>
      </c>
      <c r="L782">
        <v>1301847025</v>
      </c>
      <c r="M782" t="b">
        <v>0</v>
      </c>
      <c r="N782">
        <v>27</v>
      </c>
      <c r="O782" t="b">
        <v>1</v>
      </c>
      <c r="P782" t="s">
        <v>8274</v>
      </c>
      <c r="Q782">
        <f t="shared" si="38"/>
        <v>104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1437620400</v>
      </c>
      <c r="J783" s="10">
        <f t="shared" si="36"/>
        <v>42208.125</v>
      </c>
      <c r="K783" s="10">
        <f t="shared" si="37"/>
        <v>41403.000856481485</v>
      </c>
      <c r="L783">
        <v>1368057674</v>
      </c>
      <c r="M783" t="b">
        <v>0</v>
      </c>
      <c r="N783">
        <v>25</v>
      </c>
      <c r="O783" t="b">
        <v>1</v>
      </c>
      <c r="P783" t="s">
        <v>8274</v>
      </c>
      <c r="Q783">
        <f t="shared" si="38"/>
        <v>133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1437620400</v>
      </c>
      <c r="J784" s="10">
        <f t="shared" si="36"/>
        <v>42208.125</v>
      </c>
      <c r="K784" s="10">
        <f t="shared" si="37"/>
        <v>41116.758125</v>
      </c>
      <c r="L784">
        <v>1343326302</v>
      </c>
      <c r="M784" t="b">
        <v>0</v>
      </c>
      <c r="N784">
        <v>14</v>
      </c>
      <c r="O784" t="b">
        <v>1</v>
      </c>
      <c r="P784" t="s">
        <v>8274</v>
      </c>
      <c r="Q784">
        <f t="shared" si="38"/>
        <v>100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1437620400</v>
      </c>
      <c r="J785" s="10">
        <f t="shared" si="36"/>
        <v>42208.125</v>
      </c>
      <c r="K785" s="10">
        <f t="shared" si="37"/>
        <v>40987.773715277777</v>
      </c>
      <c r="L785">
        <v>1332182049</v>
      </c>
      <c r="M785" t="b">
        <v>0</v>
      </c>
      <c r="N785">
        <v>35</v>
      </c>
      <c r="O785" t="b">
        <v>1</v>
      </c>
      <c r="P785" t="s">
        <v>8274</v>
      </c>
      <c r="Q785">
        <f t="shared" si="38"/>
        <v>148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1437620400</v>
      </c>
      <c r="J786" s="10">
        <f t="shared" si="36"/>
        <v>42208.125</v>
      </c>
      <c r="K786" s="10">
        <f t="shared" si="37"/>
        <v>41675.149525462963</v>
      </c>
      <c r="L786">
        <v>1391571319</v>
      </c>
      <c r="M786" t="b">
        <v>0</v>
      </c>
      <c r="N786">
        <v>10</v>
      </c>
      <c r="O786" t="b">
        <v>1</v>
      </c>
      <c r="P786" t="s">
        <v>8274</v>
      </c>
      <c r="Q786">
        <f t="shared" si="38"/>
        <v>103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1437620400</v>
      </c>
      <c r="J787" s="10">
        <f t="shared" si="36"/>
        <v>42208.125</v>
      </c>
      <c r="K787" s="10">
        <f t="shared" si="37"/>
        <v>41303.593923611108</v>
      </c>
      <c r="L787">
        <v>1359468915</v>
      </c>
      <c r="M787" t="b">
        <v>0</v>
      </c>
      <c r="N787">
        <v>29</v>
      </c>
      <c r="O787" t="b">
        <v>1</v>
      </c>
      <c r="P787" t="s">
        <v>8274</v>
      </c>
      <c r="Q787">
        <f t="shared" si="38"/>
        <v>181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1437620400</v>
      </c>
      <c r="J788" s="10">
        <f t="shared" si="36"/>
        <v>42208.125</v>
      </c>
      <c r="K788" s="10">
        <f t="shared" si="37"/>
        <v>40983.055949074071</v>
      </c>
      <c r="L788">
        <v>1331774434</v>
      </c>
      <c r="M788" t="b">
        <v>0</v>
      </c>
      <c r="N788">
        <v>44</v>
      </c>
      <c r="O788" t="b">
        <v>1</v>
      </c>
      <c r="P788" t="s">
        <v>8274</v>
      </c>
      <c r="Q788">
        <f t="shared" si="38"/>
        <v>143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1437620400</v>
      </c>
      <c r="J789" s="10">
        <f t="shared" si="36"/>
        <v>42208.125</v>
      </c>
      <c r="K789" s="10">
        <f t="shared" si="37"/>
        <v>41549.627615740741</v>
      </c>
      <c r="L789">
        <v>1380726226</v>
      </c>
      <c r="M789" t="b">
        <v>0</v>
      </c>
      <c r="N789">
        <v>17</v>
      </c>
      <c r="O789" t="b">
        <v>1</v>
      </c>
      <c r="P789" t="s">
        <v>8274</v>
      </c>
      <c r="Q789">
        <f t="shared" si="38"/>
        <v>114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1437620400</v>
      </c>
      <c r="J790" s="10">
        <f t="shared" si="36"/>
        <v>42208.125</v>
      </c>
      <c r="K790" s="10">
        <f t="shared" si="37"/>
        <v>41059.006805555553</v>
      </c>
      <c r="L790">
        <v>1338336588</v>
      </c>
      <c r="M790" t="b">
        <v>0</v>
      </c>
      <c r="N790">
        <v>34</v>
      </c>
      <c r="O790" t="b">
        <v>1</v>
      </c>
      <c r="P790" t="s">
        <v>8274</v>
      </c>
      <c r="Q790">
        <f t="shared" si="38"/>
        <v>204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1437620400</v>
      </c>
      <c r="J791" s="10">
        <f t="shared" si="36"/>
        <v>42208.125</v>
      </c>
      <c r="K791" s="10">
        <f t="shared" si="37"/>
        <v>41277.186111111114</v>
      </c>
      <c r="L791">
        <v>1357187280</v>
      </c>
      <c r="M791" t="b">
        <v>0</v>
      </c>
      <c r="N791">
        <v>14</v>
      </c>
      <c r="O791" t="b">
        <v>1</v>
      </c>
      <c r="P791" t="s">
        <v>8274</v>
      </c>
      <c r="Q791">
        <f t="shared" si="38"/>
        <v>109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1437620400</v>
      </c>
      <c r="J792" s="10">
        <f t="shared" si="36"/>
        <v>42208.125</v>
      </c>
      <c r="K792" s="10">
        <f t="shared" si="37"/>
        <v>41276.047905092593</v>
      </c>
      <c r="L792">
        <v>1357088939</v>
      </c>
      <c r="M792" t="b">
        <v>0</v>
      </c>
      <c r="N792">
        <v>156</v>
      </c>
      <c r="O792" t="b">
        <v>1</v>
      </c>
      <c r="P792" t="s">
        <v>8274</v>
      </c>
      <c r="Q792">
        <f t="shared" si="38"/>
        <v>144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1437620400</v>
      </c>
      <c r="J793" s="10">
        <f t="shared" si="36"/>
        <v>42208.125</v>
      </c>
      <c r="K793" s="10">
        <f t="shared" si="37"/>
        <v>41557.780624999999</v>
      </c>
      <c r="L793">
        <v>1381430646</v>
      </c>
      <c r="M793" t="b">
        <v>0</v>
      </c>
      <c r="N793">
        <v>128</v>
      </c>
      <c r="O793" t="b">
        <v>1</v>
      </c>
      <c r="P793" t="s">
        <v>8274</v>
      </c>
      <c r="Q793">
        <f t="shared" si="38"/>
        <v>104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1437620400</v>
      </c>
      <c r="J794" s="10">
        <f t="shared" si="36"/>
        <v>42208.125</v>
      </c>
      <c r="K794" s="10">
        <f t="shared" si="37"/>
        <v>41555.873645833337</v>
      </c>
      <c r="L794">
        <v>1381265883</v>
      </c>
      <c r="M794" t="b">
        <v>0</v>
      </c>
      <c r="N794">
        <v>60</v>
      </c>
      <c r="O794" t="b">
        <v>1</v>
      </c>
      <c r="P794" t="s">
        <v>8274</v>
      </c>
      <c r="Q794">
        <f t="shared" si="38"/>
        <v>100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1437620400</v>
      </c>
      <c r="J795" s="10">
        <f t="shared" si="36"/>
        <v>42208.125</v>
      </c>
      <c r="K795" s="10">
        <f t="shared" si="37"/>
        <v>41442.741249999999</v>
      </c>
      <c r="L795">
        <v>1371491244</v>
      </c>
      <c r="M795" t="b">
        <v>0</v>
      </c>
      <c r="N795">
        <v>32</v>
      </c>
      <c r="O795" t="b">
        <v>1</v>
      </c>
      <c r="P795" t="s">
        <v>8274</v>
      </c>
      <c r="Q795">
        <f t="shared" si="38"/>
        <v>103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1437620400</v>
      </c>
      <c r="J796" s="10">
        <f t="shared" si="36"/>
        <v>42208.125</v>
      </c>
      <c r="K796" s="10">
        <f t="shared" si="37"/>
        <v>40736.115011574075</v>
      </c>
      <c r="L796">
        <v>1310438737</v>
      </c>
      <c r="M796" t="b">
        <v>0</v>
      </c>
      <c r="N796">
        <v>53</v>
      </c>
      <c r="O796" t="b">
        <v>1</v>
      </c>
      <c r="P796" t="s">
        <v>8274</v>
      </c>
      <c r="Q796">
        <f t="shared" si="38"/>
        <v>105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1437620400</v>
      </c>
      <c r="J797" s="10">
        <f t="shared" si="36"/>
        <v>42208.125</v>
      </c>
      <c r="K797" s="10">
        <f t="shared" si="37"/>
        <v>40963.613032407404</v>
      </c>
      <c r="L797">
        <v>1330094566</v>
      </c>
      <c r="M797" t="b">
        <v>0</v>
      </c>
      <c r="N797">
        <v>184</v>
      </c>
      <c r="O797" t="b">
        <v>1</v>
      </c>
      <c r="P797" t="s">
        <v>8274</v>
      </c>
      <c r="Q797">
        <f t="shared" si="38"/>
        <v>112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1437620400</v>
      </c>
      <c r="J798" s="10">
        <f t="shared" si="36"/>
        <v>42208.125</v>
      </c>
      <c r="K798" s="10">
        <f t="shared" si="37"/>
        <v>41502.882928240739</v>
      </c>
      <c r="L798">
        <v>1376687485</v>
      </c>
      <c r="M798" t="b">
        <v>0</v>
      </c>
      <c r="N798">
        <v>90</v>
      </c>
      <c r="O798" t="b">
        <v>1</v>
      </c>
      <c r="P798" t="s">
        <v>8274</v>
      </c>
      <c r="Q798">
        <f t="shared" si="38"/>
        <v>101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1437620400</v>
      </c>
      <c r="J799" s="10">
        <f t="shared" si="36"/>
        <v>42208.125</v>
      </c>
      <c r="K799" s="10">
        <f t="shared" si="37"/>
        <v>40996.994074074071</v>
      </c>
      <c r="L799">
        <v>1332978688</v>
      </c>
      <c r="M799" t="b">
        <v>0</v>
      </c>
      <c r="N799">
        <v>71</v>
      </c>
      <c r="O799" t="b">
        <v>1</v>
      </c>
      <c r="P799" t="s">
        <v>8274</v>
      </c>
      <c r="Q799">
        <f t="shared" si="38"/>
        <v>108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1437620400</v>
      </c>
      <c r="J800" s="10">
        <f t="shared" si="36"/>
        <v>42208.125</v>
      </c>
      <c r="K800" s="10">
        <f t="shared" si="37"/>
        <v>41882.590127314819</v>
      </c>
      <c r="L800">
        <v>1409494187</v>
      </c>
      <c r="M800" t="b">
        <v>0</v>
      </c>
      <c r="N800">
        <v>87</v>
      </c>
      <c r="O800" t="b">
        <v>1</v>
      </c>
      <c r="P800" t="s">
        <v>8274</v>
      </c>
      <c r="Q800">
        <f t="shared" si="38"/>
        <v>115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1437620400</v>
      </c>
      <c r="J801" s="10">
        <f t="shared" si="36"/>
        <v>42208.125</v>
      </c>
      <c r="K801" s="10">
        <f t="shared" si="37"/>
        <v>40996.667199074072</v>
      </c>
      <c r="L801">
        <v>1332950446</v>
      </c>
      <c r="M801" t="b">
        <v>0</v>
      </c>
      <c r="N801">
        <v>28</v>
      </c>
      <c r="O801" t="b">
        <v>1</v>
      </c>
      <c r="P801" t="s">
        <v>8274</v>
      </c>
      <c r="Q801">
        <f t="shared" si="38"/>
        <v>100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1437620400</v>
      </c>
      <c r="J802" s="10">
        <f t="shared" si="36"/>
        <v>42208.125</v>
      </c>
      <c r="K802" s="10">
        <f t="shared" si="37"/>
        <v>41863.433495370373</v>
      </c>
      <c r="L802">
        <v>1407839054</v>
      </c>
      <c r="M802" t="b">
        <v>0</v>
      </c>
      <c r="N802">
        <v>56</v>
      </c>
      <c r="O802" t="b">
        <v>1</v>
      </c>
      <c r="P802" t="s">
        <v>8274</v>
      </c>
      <c r="Q802">
        <f t="shared" si="38"/>
        <v>152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1437620400</v>
      </c>
      <c r="J803" s="10">
        <f t="shared" si="36"/>
        <v>42208.125</v>
      </c>
      <c r="K803" s="10">
        <f t="shared" si="37"/>
        <v>40695.795370370368</v>
      </c>
      <c r="L803">
        <v>1306955120</v>
      </c>
      <c r="M803" t="b">
        <v>0</v>
      </c>
      <c r="N803">
        <v>51</v>
      </c>
      <c r="O803" t="b">
        <v>1</v>
      </c>
      <c r="P803" t="s">
        <v>8274</v>
      </c>
      <c r="Q803">
        <f t="shared" si="38"/>
        <v>112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1437620400</v>
      </c>
      <c r="J804" s="10">
        <f t="shared" si="36"/>
        <v>42208.125</v>
      </c>
      <c r="K804" s="10">
        <f t="shared" si="37"/>
        <v>41123.022268518522</v>
      </c>
      <c r="L804">
        <v>1343867524</v>
      </c>
      <c r="M804" t="b">
        <v>0</v>
      </c>
      <c r="N804">
        <v>75</v>
      </c>
      <c r="O804" t="b">
        <v>1</v>
      </c>
      <c r="P804" t="s">
        <v>8274</v>
      </c>
      <c r="Q804">
        <f t="shared" si="38"/>
        <v>101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1437620400</v>
      </c>
      <c r="J805" s="10">
        <f t="shared" si="36"/>
        <v>42208.125</v>
      </c>
      <c r="K805" s="10">
        <f t="shared" si="37"/>
        <v>40665.949976851851</v>
      </c>
      <c r="L805">
        <v>1304376478</v>
      </c>
      <c r="M805" t="b">
        <v>0</v>
      </c>
      <c r="N805">
        <v>38</v>
      </c>
      <c r="O805" t="b">
        <v>1</v>
      </c>
      <c r="P805" t="s">
        <v>8274</v>
      </c>
      <c r="Q805">
        <f t="shared" si="38"/>
        <v>123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1437620400</v>
      </c>
      <c r="J806" s="10">
        <f t="shared" si="36"/>
        <v>42208.125</v>
      </c>
      <c r="K806" s="10">
        <f t="shared" si="37"/>
        <v>40730.105625000004</v>
      </c>
      <c r="L806">
        <v>1309919526</v>
      </c>
      <c r="M806" t="b">
        <v>0</v>
      </c>
      <c r="N806">
        <v>18</v>
      </c>
      <c r="O806" t="b">
        <v>1</v>
      </c>
      <c r="P806" t="s">
        <v>8274</v>
      </c>
      <c r="Q806">
        <f t="shared" si="38"/>
        <v>100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1437620400</v>
      </c>
      <c r="J807" s="10">
        <f t="shared" si="36"/>
        <v>42208.125</v>
      </c>
      <c r="K807" s="10">
        <f t="shared" si="37"/>
        <v>40690.823055555556</v>
      </c>
      <c r="L807">
        <v>1306525512</v>
      </c>
      <c r="M807" t="b">
        <v>0</v>
      </c>
      <c r="N807">
        <v>54</v>
      </c>
      <c r="O807" t="b">
        <v>1</v>
      </c>
      <c r="P807" t="s">
        <v>8274</v>
      </c>
      <c r="Q807">
        <f t="shared" si="38"/>
        <v>105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1437620400</v>
      </c>
      <c r="J808" s="10">
        <f t="shared" si="36"/>
        <v>42208.125</v>
      </c>
      <c r="K808" s="10">
        <f t="shared" si="37"/>
        <v>40763.691423611112</v>
      </c>
      <c r="L808">
        <v>1312821339</v>
      </c>
      <c r="M808" t="b">
        <v>0</v>
      </c>
      <c r="N808">
        <v>71</v>
      </c>
      <c r="O808" t="b">
        <v>1</v>
      </c>
      <c r="P808" t="s">
        <v>8274</v>
      </c>
      <c r="Q808">
        <f t="shared" si="38"/>
        <v>104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1437620400</v>
      </c>
      <c r="J809" s="10">
        <f t="shared" si="36"/>
        <v>42208.125</v>
      </c>
      <c r="K809" s="10">
        <f t="shared" si="37"/>
        <v>42759.628599537042</v>
      </c>
      <c r="L809">
        <v>1485270311</v>
      </c>
      <c r="M809" t="b">
        <v>0</v>
      </c>
      <c r="N809">
        <v>57</v>
      </c>
      <c r="O809" t="b">
        <v>1</v>
      </c>
      <c r="P809" t="s">
        <v>8274</v>
      </c>
      <c r="Q809">
        <f t="shared" si="38"/>
        <v>105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1437620400</v>
      </c>
      <c r="J810" s="10">
        <f t="shared" si="36"/>
        <v>42208.125</v>
      </c>
      <c r="K810" s="10">
        <f t="shared" si="37"/>
        <v>41962.100532407407</v>
      </c>
      <c r="L810">
        <v>1416363886</v>
      </c>
      <c r="M810" t="b">
        <v>0</v>
      </c>
      <c r="N810">
        <v>43</v>
      </c>
      <c r="O810" t="b">
        <v>1</v>
      </c>
      <c r="P810" t="s">
        <v>8274</v>
      </c>
      <c r="Q810">
        <f t="shared" si="38"/>
        <v>100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1437620400</v>
      </c>
      <c r="J811" s="10">
        <f t="shared" si="36"/>
        <v>42208.125</v>
      </c>
      <c r="K811" s="10">
        <f t="shared" si="37"/>
        <v>41628.833680555559</v>
      </c>
      <c r="L811">
        <v>1387569630</v>
      </c>
      <c r="M811" t="b">
        <v>0</v>
      </c>
      <c r="N811">
        <v>52</v>
      </c>
      <c r="O811" t="b">
        <v>1</v>
      </c>
      <c r="P811" t="s">
        <v>8274</v>
      </c>
      <c r="Q811">
        <f t="shared" si="38"/>
        <v>104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1437620400</v>
      </c>
      <c r="J812" s="10">
        <f t="shared" si="36"/>
        <v>42208.125</v>
      </c>
      <c r="K812" s="10">
        <f t="shared" si="37"/>
        <v>41123.056273148148</v>
      </c>
      <c r="L812">
        <v>1343870462</v>
      </c>
      <c r="M812" t="b">
        <v>0</v>
      </c>
      <c r="N812">
        <v>27</v>
      </c>
      <c r="O812" t="b">
        <v>1</v>
      </c>
      <c r="P812" t="s">
        <v>8274</v>
      </c>
      <c r="Q812">
        <f t="shared" si="38"/>
        <v>105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1437620400</v>
      </c>
      <c r="J813" s="10">
        <f t="shared" si="36"/>
        <v>42208.125</v>
      </c>
      <c r="K813" s="10">
        <f t="shared" si="37"/>
        <v>41443.643541666665</v>
      </c>
      <c r="L813">
        <v>1371569202</v>
      </c>
      <c r="M813" t="b">
        <v>0</v>
      </c>
      <c r="N813">
        <v>12</v>
      </c>
      <c r="O813" t="b">
        <v>1</v>
      </c>
      <c r="P813" t="s">
        <v>8274</v>
      </c>
      <c r="Q813">
        <f t="shared" si="38"/>
        <v>104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1437620400</v>
      </c>
      <c r="J814" s="10">
        <f t="shared" si="36"/>
        <v>42208.125</v>
      </c>
      <c r="K814" s="10">
        <f t="shared" si="37"/>
        <v>41282.017962962964</v>
      </c>
      <c r="L814">
        <v>1357604752</v>
      </c>
      <c r="M814" t="b">
        <v>0</v>
      </c>
      <c r="N814">
        <v>33</v>
      </c>
      <c r="O814" t="b">
        <v>1</v>
      </c>
      <c r="P814" t="s">
        <v>8274</v>
      </c>
      <c r="Q814">
        <f t="shared" si="38"/>
        <v>152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1437620400</v>
      </c>
      <c r="J815" s="10">
        <f t="shared" si="36"/>
        <v>42208.125</v>
      </c>
      <c r="K815" s="10">
        <f t="shared" si="37"/>
        <v>41080.960243055553</v>
      </c>
      <c r="L815">
        <v>1340233365</v>
      </c>
      <c r="M815" t="b">
        <v>0</v>
      </c>
      <c r="N815">
        <v>96</v>
      </c>
      <c r="O815" t="b">
        <v>1</v>
      </c>
      <c r="P815" t="s">
        <v>8274</v>
      </c>
      <c r="Q815">
        <f t="shared" si="38"/>
        <v>160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1437620400</v>
      </c>
      <c r="J816" s="10">
        <f t="shared" si="36"/>
        <v>42208.125</v>
      </c>
      <c r="K816" s="10">
        <f t="shared" si="37"/>
        <v>40679.743067129632</v>
      </c>
      <c r="L816">
        <v>1305568201</v>
      </c>
      <c r="M816" t="b">
        <v>0</v>
      </c>
      <c r="N816">
        <v>28</v>
      </c>
      <c r="O816" t="b">
        <v>1</v>
      </c>
      <c r="P816" t="s">
        <v>8274</v>
      </c>
      <c r="Q816">
        <f t="shared" si="38"/>
        <v>127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1437620400</v>
      </c>
      <c r="J817" s="10">
        <f t="shared" si="36"/>
        <v>42208.125</v>
      </c>
      <c r="K817" s="10">
        <f t="shared" si="37"/>
        <v>41914.917858796296</v>
      </c>
      <c r="L817">
        <v>1412287303</v>
      </c>
      <c r="M817" t="b">
        <v>0</v>
      </c>
      <c r="N817">
        <v>43</v>
      </c>
      <c r="O817" t="b">
        <v>1</v>
      </c>
      <c r="P817" t="s">
        <v>8274</v>
      </c>
      <c r="Q817">
        <f t="shared" si="38"/>
        <v>107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1437620400</v>
      </c>
      <c r="J818" s="10">
        <f t="shared" si="36"/>
        <v>42208.125</v>
      </c>
      <c r="K818" s="10">
        <f t="shared" si="37"/>
        <v>41341.870868055557</v>
      </c>
      <c r="L818">
        <v>1362776043</v>
      </c>
      <c r="M818" t="b">
        <v>0</v>
      </c>
      <c r="N818">
        <v>205</v>
      </c>
      <c r="O818" t="b">
        <v>1</v>
      </c>
      <c r="P818" t="s">
        <v>8274</v>
      </c>
      <c r="Q818">
        <f t="shared" si="38"/>
        <v>115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1437620400</v>
      </c>
      <c r="J819" s="10">
        <f t="shared" si="36"/>
        <v>42208.125</v>
      </c>
      <c r="K819" s="10">
        <f t="shared" si="37"/>
        <v>40925.599664351852</v>
      </c>
      <c r="L819">
        <v>1326810211</v>
      </c>
      <c r="M819" t="b">
        <v>0</v>
      </c>
      <c r="N819">
        <v>23</v>
      </c>
      <c r="O819" t="b">
        <v>1</v>
      </c>
      <c r="P819" t="s">
        <v>8274</v>
      </c>
      <c r="Q819">
        <f t="shared" si="38"/>
        <v>137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1437620400</v>
      </c>
      <c r="J820" s="10">
        <f t="shared" si="36"/>
        <v>42208.125</v>
      </c>
      <c r="K820" s="10">
        <f t="shared" si="37"/>
        <v>41120.882881944446</v>
      </c>
      <c r="L820">
        <v>1343682681</v>
      </c>
      <c r="M820" t="b">
        <v>0</v>
      </c>
      <c r="N820">
        <v>19</v>
      </c>
      <c r="O820" t="b">
        <v>1</v>
      </c>
      <c r="P820" t="s">
        <v>8274</v>
      </c>
      <c r="Q820">
        <f t="shared" si="38"/>
        <v>156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1437620400</v>
      </c>
      <c r="J821" s="10">
        <f t="shared" si="36"/>
        <v>42208.125</v>
      </c>
      <c r="K821" s="10">
        <f t="shared" si="37"/>
        <v>41619.998310185183</v>
      </c>
      <c r="L821">
        <v>1386806254</v>
      </c>
      <c r="M821" t="b">
        <v>0</v>
      </c>
      <c r="N821">
        <v>14</v>
      </c>
      <c r="O821" t="b">
        <v>1</v>
      </c>
      <c r="P821" t="s">
        <v>8274</v>
      </c>
      <c r="Q821">
        <f t="shared" si="38"/>
        <v>109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1437620400</v>
      </c>
      <c r="J822" s="10">
        <f t="shared" si="36"/>
        <v>42208.125</v>
      </c>
      <c r="K822" s="10">
        <f t="shared" si="37"/>
        <v>41768.841921296298</v>
      </c>
      <c r="L822">
        <v>1399666342</v>
      </c>
      <c r="M822" t="b">
        <v>0</v>
      </c>
      <c r="N822">
        <v>38</v>
      </c>
      <c r="O822" t="b">
        <v>1</v>
      </c>
      <c r="P822" t="s">
        <v>8274</v>
      </c>
      <c r="Q822">
        <f t="shared" si="38"/>
        <v>134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1437620400</v>
      </c>
      <c r="J823" s="10">
        <f t="shared" si="36"/>
        <v>42208.125</v>
      </c>
      <c r="K823" s="10">
        <f t="shared" si="37"/>
        <v>42093.922048611115</v>
      </c>
      <c r="L823">
        <v>1427753265</v>
      </c>
      <c r="M823" t="b">
        <v>0</v>
      </c>
      <c r="N823">
        <v>78</v>
      </c>
      <c r="O823" t="b">
        <v>1</v>
      </c>
      <c r="P823" t="s">
        <v>8274</v>
      </c>
      <c r="Q823">
        <f t="shared" si="38"/>
        <v>100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1437620400</v>
      </c>
      <c r="J824" s="10">
        <f t="shared" si="36"/>
        <v>42208.125</v>
      </c>
      <c r="K824" s="10">
        <f t="shared" si="37"/>
        <v>41157.947337962964</v>
      </c>
      <c r="L824">
        <v>1346885050</v>
      </c>
      <c r="M824" t="b">
        <v>0</v>
      </c>
      <c r="N824">
        <v>69</v>
      </c>
      <c r="O824" t="b">
        <v>1</v>
      </c>
      <c r="P824" t="s">
        <v>8274</v>
      </c>
      <c r="Q824">
        <f t="shared" si="38"/>
        <v>119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1437620400</v>
      </c>
      <c r="J825" s="10">
        <f t="shared" si="36"/>
        <v>42208.125</v>
      </c>
      <c r="K825" s="10">
        <f t="shared" si="37"/>
        <v>42055.972824074073</v>
      </c>
      <c r="L825">
        <v>1424474452</v>
      </c>
      <c r="M825" t="b">
        <v>0</v>
      </c>
      <c r="N825">
        <v>33</v>
      </c>
      <c r="O825" t="b">
        <v>1</v>
      </c>
      <c r="P825" t="s">
        <v>8274</v>
      </c>
      <c r="Q825">
        <f t="shared" si="38"/>
        <v>180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1437620400</v>
      </c>
      <c r="J826" s="10">
        <f t="shared" si="36"/>
        <v>42208.125</v>
      </c>
      <c r="K826" s="10">
        <f t="shared" si="37"/>
        <v>40250.242106481484</v>
      </c>
      <c r="L826">
        <v>1268459318</v>
      </c>
      <c r="M826" t="b">
        <v>0</v>
      </c>
      <c r="N826">
        <v>54</v>
      </c>
      <c r="O826" t="b">
        <v>1</v>
      </c>
      <c r="P826" t="s">
        <v>8274</v>
      </c>
      <c r="Q826">
        <f t="shared" si="38"/>
        <v>134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1437620400</v>
      </c>
      <c r="J827" s="10">
        <f t="shared" si="36"/>
        <v>42208.125</v>
      </c>
      <c r="K827" s="10">
        <f t="shared" si="37"/>
        <v>41186.306527777779</v>
      </c>
      <c r="L827">
        <v>1349335284</v>
      </c>
      <c r="M827" t="b">
        <v>0</v>
      </c>
      <c r="N827">
        <v>99</v>
      </c>
      <c r="O827" t="b">
        <v>1</v>
      </c>
      <c r="P827" t="s">
        <v>8274</v>
      </c>
      <c r="Q827">
        <f t="shared" si="38"/>
        <v>100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1437620400</v>
      </c>
      <c r="J828" s="10">
        <f t="shared" si="36"/>
        <v>42208.125</v>
      </c>
      <c r="K828" s="10">
        <f t="shared" si="37"/>
        <v>40973.038541666669</v>
      </c>
      <c r="L828">
        <v>1330908930</v>
      </c>
      <c r="M828" t="b">
        <v>0</v>
      </c>
      <c r="N828">
        <v>49</v>
      </c>
      <c r="O828" t="b">
        <v>1</v>
      </c>
      <c r="P828" t="s">
        <v>8274</v>
      </c>
      <c r="Q828">
        <f t="shared" si="38"/>
        <v>101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1437620400</v>
      </c>
      <c r="J829" s="10">
        <f t="shared" si="36"/>
        <v>42208.125</v>
      </c>
      <c r="K829" s="10">
        <f t="shared" si="37"/>
        <v>40927.473460648151</v>
      </c>
      <c r="L829">
        <v>1326972107</v>
      </c>
      <c r="M829" t="b">
        <v>0</v>
      </c>
      <c r="N829">
        <v>11</v>
      </c>
      <c r="O829" t="b">
        <v>1</v>
      </c>
      <c r="P829" t="s">
        <v>8274</v>
      </c>
      <c r="Q829">
        <f t="shared" si="38"/>
        <v>103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1437620400</v>
      </c>
      <c r="J830" s="10">
        <f t="shared" si="36"/>
        <v>42208.125</v>
      </c>
      <c r="K830" s="10">
        <f t="shared" si="37"/>
        <v>41073.050717592596</v>
      </c>
      <c r="L830">
        <v>1339549982</v>
      </c>
      <c r="M830" t="b">
        <v>0</v>
      </c>
      <c r="N830">
        <v>38</v>
      </c>
      <c r="O830" t="b">
        <v>1</v>
      </c>
      <c r="P830" t="s">
        <v>8274</v>
      </c>
      <c r="Q830">
        <f t="shared" si="38"/>
        <v>107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1437620400</v>
      </c>
      <c r="J831" s="10">
        <f t="shared" si="36"/>
        <v>42208.125</v>
      </c>
      <c r="K831" s="10">
        <f t="shared" si="37"/>
        <v>42504.801388888889</v>
      </c>
      <c r="L831">
        <v>1463253240</v>
      </c>
      <c r="M831" t="b">
        <v>0</v>
      </c>
      <c r="N831">
        <v>16</v>
      </c>
      <c r="O831" t="b">
        <v>1</v>
      </c>
      <c r="P831" t="s">
        <v>8274</v>
      </c>
      <c r="Q831">
        <f t="shared" si="38"/>
        <v>104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1437620400</v>
      </c>
      <c r="J832" s="10">
        <f t="shared" si="36"/>
        <v>42208.125</v>
      </c>
      <c r="K832" s="10">
        <f t="shared" si="37"/>
        <v>41325.525752314818</v>
      </c>
      <c r="L832">
        <v>1361363825</v>
      </c>
      <c r="M832" t="b">
        <v>0</v>
      </c>
      <c r="N832">
        <v>32</v>
      </c>
      <c r="O832" t="b">
        <v>1</v>
      </c>
      <c r="P832" t="s">
        <v>8274</v>
      </c>
      <c r="Q832">
        <f t="shared" si="38"/>
        <v>108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1437620400</v>
      </c>
      <c r="J833" s="10">
        <f t="shared" si="36"/>
        <v>42208.125</v>
      </c>
      <c r="K833" s="10">
        <f t="shared" si="37"/>
        <v>40996.646921296298</v>
      </c>
      <c r="L833">
        <v>1332948694</v>
      </c>
      <c r="M833" t="b">
        <v>0</v>
      </c>
      <c r="N833">
        <v>20</v>
      </c>
      <c r="O833" t="b">
        <v>1</v>
      </c>
      <c r="P833" t="s">
        <v>8274</v>
      </c>
      <c r="Q833">
        <f t="shared" si="38"/>
        <v>233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1437620400</v>
      </c>
      <c r="J834" s="10">
        <f t="shared" si="36"/>
        <v>42208.125</v>
      </c>
      <c r="K834" s="10">
        <f t="shared" si="37"/>
        <v>40869.675173611111</v>
      </c>
      <c r="L834">
        <v>1321978335</v>
      </c>
      <c r="M834" t="b">
        <v>0</v>
      </c>
      <c r="N834">
        <v>154</v>
      </c>
      <c r="O834" t="b">
        <v>1</v>
      </c>
      <c r="P834" t="s">
        <v>8274</v>
      </c>
      <c r="Q834">
        <f t="shared" si="38"/>
        <v>101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1437620400</v>
      </c>
      <c r="J835" s="10">
        <f t="shared" ref="J835:J898" si="39">(((I835/60)/60)/24)+DATE(1970,1,1)</f>
        <v>42208.125</v>
      </c>
      <c r="K835" s="10">
        <f t="shared" ref="K835:K898" si="40">(((L835/60)/60)/24)+DATE(1970,1,1)</f>
        <v>41718.878182870372</v>
      </c>
      <c r="L835">
        <v>1395349475</v>
      </c>
      <c r="M835" t="b">
        <v>0</v>
      </c>
      <c r="N835">
        <v>41</v>
      </c>
      <c r="O835" t="b">
        <v>1</v>
      </c>
      <c r="P835" t="s">
        <v>8274</v>
      </c>
      <c r="Q835">
        <f t="shared" ref="Q835:Q898" si="41">ROUND(E835/D835*100,0)</f>
        <v>102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1437620400</v>
      </c>
      <c r="J836" s="10">
        <f t="shared" si="39"/>
        <v>42208.125</v>
      </c>
      <c r="K836" s="10">
        <f t="shared" si="40"/>
        <v>41422.822824074072</v>
      </c>
      <c r="L836">
        <v>1369770292</v>
      </c>
      <c r="M836" t="b">
        <v>0</v>
      </c>
      <c r="N836">
        <v>75</v>
      </c>
      <c r="O836" t="b">
        <v>1</v>
      </c>
      <c r="P836" t="s">
        <v>8274</v>
      </c>
      <c r="Q836">
        <f t="shared" si="41"/>
        <v>131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1437620400</v>
      </c>
      <c r="J837" s="10">
        <f t="shared" si="39"/>
        <v>42208.125</v>
      </c>
      <c r="K837" s="10">
        <f t="shared" si="40"/>
        <v>41005.45784722222</v>
      </c>
      <c r="L837">
        <v>1333709958</v>
      </c>
      <c r="M837" t="b">
        <v>0</v>
      </c>
      <c r="N837">
        <v>40</v>
      </c>
      <c r="O837" t="b">
        <v>1</v>
      </c>
      <c r="P837" t="s">
        <v>8274</v>
      </c>
      <c r="Q837">
        <f t="shared" si="41"/>
        <v>117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1437620400</v>
      </c>
      <c r="J838" s="10">
        <f t="shared" si="39"/>
        <v>42208.125</v>
      </c>
      <c r="K838" s="10">
        <f t="shared" si="40"/>
        <v>41524.056921296295</v>
      </c>
      <c r="L838">
        <v>1378516918</v>
      </c>
      <c r="M838" t="b">
        <v>0</v>
      </c>
      <c r="N838">
        <v>46</v>
      </c>
      <c r="O838" t="b">
        <v>1</v>
      </c>
      <c r="P838" t="s">
        <v>8274</v>
      </c>
      <c r="Q838">
        <f t="shared" si="41"/>
        <v>101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1437620400</v>
      </c>
      <c r="J839" s="10">
        <f t="shared" si="39"/>
        <v>42208.125</v>
      </c>
      <c r="K839" s="10">
        <f t="shared" si="40"/>
        <v>41730.998402777775</v>
      </c>
      <c r="L839">
        <v>1396396662</v>
      </c>
      <c r="M839" t="b">
        <v>0</v>
      </c>
      <c r="N839">
        <v>62</v>
      </c>
      <c r="O839" t="b">
        <v>1</v>
      </c>
      <c r="P839" t="s">
        <v>8274</v>
      </c>
      <c r="Q839">
        <f t="shared" si="41"/>
        <v>122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1437620400</v>
      </c>
      <c r="J840" s="10">
        <f t="shared" si="39"/>
        <v>42208.125</v>
      </c>
      <c r="K840" s="10">
        <f t="shared" si="40"/>
        <v>40895.897974537038</v>
      </c>
      <c r="L840">
        <v>1324243985</v>
      </c>
      <c r="M840" t="b">
        <v>0</v>
      </c>
      <c r="N840">
        <v>61</v>
      </c>
      <c r="O840" t="b">
        <v>1</v>
      </c>
      <c r="P840" t="s">
        <v>8274</v>
      </c>
      <c r="Q840">
        <f t="shared" si="41"/>
        <v>145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1437620400</v>
      </c>
      <c r="J841" s="10">
        <f t="shared" si="39"/>
        <v>42208.125</v>
      </c>
      <c r="K841" s="10">
        <f t="shared" si="40"/>
        <v>41144.763379629629</v>
      </c>
      <c r="L841">
        <v>1345745956</v>
      </c>
      <c r="M841" t="b">
        <v>0</v>
      </c>
      <c r="N841">
        <v>96</v>
      </c>
      <c r="O841" t="b">
        <v>1</v>
      </c>
      <c r="P841" t="s">
        <v>8274</v>
      </c>
      <c r="Q841">
        <f t="shared" si="41"/>
        <v>117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1437620400</v>
      </c>
      <c r="J842" s="10">
        <f t="shared" si="39"/>
        <v>42208.125</v>
      </c>
      <c r="K842" s="10">
        <f t="shared" si="40"/>
        <v>42607.226701388892</v>
      </c>
      <c r="L842">
        <v>1472102787</v>
      </c>
      <c r="M842" t="b">
        <v>0</v>
      </c>
      <c r="N842">
        <v>190</v>
      </c>
      <c r="O842" t="b">
        <v>1</v>
      </c>
      <c r="P842" t="s">
        <v>8275</v>
      </c>
      <c r="Q842">
        <f t="shared" si="41"/>
        <v>120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1437620400</v>
      </c>
      <c r="J843" s="10">
        <f t="shared" si="39"/>
        <v>42208.125</v>
      </c>
      <c r="K843" s="10">
        <f t="shared" si="40"/>
        <v>41923.838692129626</v>
      </c>
      <c r="L843">
        <v>1413058063</v>
      </c>
      <c r="M843" t="b">
        <v>1</v>
      </c>
      <c r="N843">
        <v>94</v>
      </c>
      <c r="O843" t="b">
        <v>1</v>
      </c>
      <c r="P843" t="s">
        <v>8275</v>
      </c>
      <c r="Q843">
        <f t="shared" si="41"/>
        <v>101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1437620400</v>
      </c>
      <c r="J844" s="10">
        <f t="shared" si="39"/>
        <v>42208.125</v>
      </c>
      <c r="K844" s="10">
        <f t="shared" si="40"/>
        <v>41526.592395833337</v>
      </c>
      <c r="L844">
        <v>1378735983</v>
      </c>
      <c r="M844" t="b">
        <v>1</v>
      </c>
      <c r="N844">
        <v>39</v>
      </c>
      <c r="O844" t="b">
        <v>1</v>
      </c>
      <c r="P844" t="s">
        <v>8275</v>
      </c>
      <c r="Q844">
        <f t="shared" si="41"/>
        <v>104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1437620400</v>
      </c>
      <c r="J845" s="10">
        <f t="shared" si="39"/>
        <v>42208.125</v>
      </c>
      <c r="K845" s="10">
        <f t="shared" si="40"/>
        <v>42695.257870370369</v>
      </c>
      <c r="L845">
        <v>1479708680</v>
      </c>
      <c r="M845" t="b">
        <v>0</v>
      </c>
      <c r="N845">
        <v>127</v>
      </c>
      <c r="O845" t="b">
        <v>1</v>
      </c>
      <c r="P845" t="s">
        <v>8275</v>
      </c>
      <c r="Q845">
        <f t="shared" si="41"/>
        <v>267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1437620400</v>
      </c>
      <c r="J846" s="10">
        <f t="shared" si="39"/>
        <v>42208.125</v>
      </c>
      <c r="K846" s="10">
        <f t="shared" si="40"/>
        <v>41905.684629629628</v>
      </c>
      <c r="L846">
        <v>1411489552</v>
      </c>
      <c r="M846" t="b">
        <v>1</v>
      </c>
      <c r="N846">
        <v>159</v>
      </c>
      <c r="O846" t="b">
        <v>1</v>
      </c>
      <c r="P846" t="s">
        <v>8275</v>
      </c>
      <c r="Q846">
        <f t="shared" si="41"/>
        <v>194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1437620400</v>
      </c>
      <c r="J847" s="10">
        <f t="shared" si="39"/>
        <v>42208.125</v>
      </c>
      <c r="K847" s="10">
        <f t="shared" si="40"/>
        <v>42578.205972222218</v>
      </c>
      <c r="L847">
        <v>1469595396</v>
      </c>
      <c r="M847" t="b">
        <v>0</v>
      </c>
      <c r="N847">
        <v>177</v>
      </c>
      <c r="O847" t="b">
        <v>1</v>
      </c>
      <c r="P847" t="s">
        <v>8275</v>
      </c>
      <c r="Q847">
        <f t="shared" si="41"/>
        <v>120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1437620400</v>
      </c>
      <c r="J848" s="10">
        <f t="shared" si="39"/>
        <v>42208.125</v>
      </c>
      <c r="K848" s="10">
        <f t="shared" si="40"/>
        <v>41694.391840277778</v>
      </c>
      <c r="L848">
        <v>1393233855</v>
      </c>
      <c r="M848" t="b">
        <v>0</v>
      </c>
      <c r="N848">
        <v>47</v>
      </c>
      <c r="O848" t="b">
        <v>1</v>
      </c>
      <c r="P848" t="s">
        <v>8275</v>
      </c>
      <c r="Q848">
        <f t="shared" si="41"/>
        <v>122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1437620400</v>
      </c>
      <c r="J849" s="10">
        <f t="shared" si="39"/>
        <v>42208.125</v>
      </c>
      <c r="K849" s="10">
        <f t="shared" si="40"/>
        <v>42165.79833333334</v>
      </c>
      <c r="L849">
        <v>1433963376</v>
      </c>
      <c r="M849" t="b">
        <v>0</v>
      </c>
      <c r="N849">
        <v>1</v>
      </c>
      <c r="O849" t="b">
        <v>1</v>
      </c>
      <c r="P849" t="s">
        <v>8275</v>
      </c>
      <c r="Q849">
        <f t="shared" si="41"/>
        <v>100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1437620400</v>
      </c>
      <c r="J850" s="10">
        <f t="shared" si="39"/>
        <v>42208.125</v>
      </c>
      <c r="K850" s="10">
        <f t="shared" si="40"/>
        <v>42078.792048611111</v>
      </c>
      <c r="L850">
        <v>1426446033</v>
      </c>
      <c r="M850" t="b">
        <v>0</v>
      </c>
      <c r="N850">
        <v>16</v>
      </c>
      <c r="O850" t="b">
        <v>1</v>
      </c>
      <c r="P850" t="s">
        <v>8275</v>
      </c>
      <c r="Q850">
        <f t="shared" si="41"/>
        <v>100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1437620400</v>
      </c>
      <c r="J851" s="10">
        <f t="shared" si="39"/>
        <v>42208.125</v>
      </c>
      <c r="K851" s="10">
        <f t="shared" si="40"/>
        <v>42051.148888888885</v>
      </c>
      <c r="L851">
        <v>1424057664</v>
      </c>
      <c r="M851" t="b">
        <v>0</v>
      </c>
      <c r="N851">
        <v>115</v>
      </c>
      <c r="O851" t="b">
        <v>1</v>
      </c>
      <c r="P851" t="s">
        <v>8275</v>
      </c>
      <c r="Q851">
        <f t="shared" si="41"/>
        <v>120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1437620400</v>
      </c>
      <c r="J852" s="10">
        <f t="shared" si="39"/>
        <v>42208.125</v>
      </c>
      <c r="K852" s="10">
        <f t="shared" si="40"/>
        <v>42452.827743055561</v>
      </c>
      <c r="L852">
        <v>1458762717</v>
      </c>
      <c r="M852" t="b">
        <v>0</v>
      </c>
      <c r="N852">
        <v>133</v>
      </c>
      <c r="O852" t="b">
        <v>1</v>
      </c>
      <c r="P852" t="s">
        <v>8275</v>
      </c>
      <c r="Q852">
        <f t="shared" si="41"/>
        <v>155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1437620400</v>
      </c>
      <c r="J853" s="10">
        <f t="shared" si="39"/>
        <v>42208.125</v>
      </c>
      <c r="K853" s="10">
        <f t="shared" si="40"/>
        <v>42522.880243055552</v>
      </c>
      <c r="L853">
        <v>1464815253</v>
      </c>
      <c r="M853" t="b">
        <v>0</v>
      </c>
      <c r="N853">
        <v>70</v>
      </c>
      <c r="O853" t="b">
        <v>1</v>
      </c>
      <c r="P853" t="s">
        <v>8275</v>
      </c>
      <c r="Q853">
        <f t="shared" si="41"/>
        <v>130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1437620400</v>
      </c>
      <c r="J854" s="10">
        <f t="shared" si="39"/>
        <v>42208.125</v>
      </c>
      <c r="K854" s="10">
        <f t="shared" si="40"/>
        <v>42656.805497685185</v>
      </c>
      <c r="L854">
        <v>1476386395</v>
      </c>
      <c r="M854" t="b">
        <v>0</v>
      </c>
      <c r="N854">
        <v>62</v>
      </c>
      <c r="O854" t="b">
        <v>1</v>
      </c>
      <c r="P854" t="s">
        <v>8275</v>
      </c>
      <c r="Q854">
        <f t="shared" si="41"/>
        <v>105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1437620400</v>
      </c>
      <c r="J855" s="10">
        <f t="shared" si="39"/>
        <v>42208.125</v>
      </c>
      <c r="K855" s="10">
        <f t="shared" si="40"/>
        <v>42021.832280092596</v>
      </c>
      <c r="L855">
        <v>1421524709</v>
      </c>
      <c r="M855" t="b">
        <v>0</v>
      </c>
      <c r="N855">
        <v>10</v>
      </c>
      <c r="O855" t="b">
        <v>1</v>
      </c>
      <c r="P855" t="s">
        <v>8275</v>
      </c>
      <c r="Q855">
        <f t="shared" si="41"/>
        <v>100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1437620400</v>
      </c>
      <c r="J856" s="10">
        <f t="shared" si="39"/>
        <v>42208.125</v>
      </c>
      <c r="K856" s="10">
        <f t="shared" si="40"/>
        <v>42702.212337962963</v>
      </c>
      <c r="L856">
        <v>1480309546</v>
      </c>
      <c r="M856" t="b">
        <v>0</v>
      </c>
      <c r="N856">
        <v>499</v>
      </c>
      <c r="O856" t="b">
        <v>1</v>
      </c>
      <c r="P856" t="s">
        <v>8275</v>
      </c>
      <c r="Q856">
        <f t="shared" si="41"/>
        <v>118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1437620400</v>
      </c>
      <c r="J857" s="10">
        <f t="shared" si="39"/>
        <v>42208.125</v>
      </c>
      <c r="K857" s="10">
        <f t="shared" si="40"/>
        <v>42545.125196759262</v>
      </c>
      <c r="L857">
        <v>1466737217</v>
      </c>
      <c r="M857" t="b">
        <v>0</v>
      </c>
      <c r="N857">
        <v>47</v>
      </c>
      <c r="O857" t="b">
        <v>1</v>
      </c>
      <c r="P857" t="s">
        <v>8275</v>
      </c>
      <c r="Q857">
        <f t="shared" si="41"/>
        <v>103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1437620400</v>
      </c>
      <c r="J858" s="10">
        <f t="shared" si="39"/>
        <v>42208.125</v>
      </c>
      <c r="K858" s="10">
        <f t="shared" si="40"/>
        <v>42609.311990740738</v>
      </c>
      <c r="L858">
        <v>1472282956</v>
      </c>
      <c r="M858" t="b">
        <v>0</v>
      </c>
      <c r="N858">
        <v>28</v>
      </c>
      <c r="O858" t="b">
        <v>1</v>
      </c>
      <c r="P858" t="s">
        <v>8275</v>
      </c>
      <c r="Q858">
        <f t="shared" si="41"/>
        <v>218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1437620400</v>
      </c>
      <c r="J859" s="10">
        <f t="shared" si="39"/>
        <v>42208.125</v>
      </c>
      <c r="K859" s="10">
        <f t="shared" si="40"/>
        <v>42291.581377314811</v>
      </c>
      <c r="L859">
        <v>1444831031</v>
      </c>
      <c r="M859" t="b">
        <v>0</v>
      </c>
      <c r="N859">
        <v>24</v>
      </c>
      <c r="O859" t="b">
        <v>1</v>
      </c>
      <c r="P859" t="s">
        <v>8275</v>
      </c>
      <c r="Q859">
        <f t="shared" si="41"/>
        <v>100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1437620400</v>
      </c>
      <c r="J860" s="10">
        <f t="shared" si="39"/>
        <v>42208.125</v>
      </c>
      <c r="K860" s="10">
        <f t="shared" si="40"/>
        <v>42079.745578703703</v>
      </c>
      <c r="L860">
        <v>1426528418</v>
      </c>
      <c r="M860" t="b">
        <v>0</v>
      </c>
      <c r="N860">
        <v>76</v>
      </c>
      <c r="O860" t="b">
        <v>1</v>
      </c>
      <c r="P860" t="s">
        <v>8275</v>
      </c>
      <c r="Q860">
        <f t="shared" si="41"/>
        <v>144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1437620400</v>
      </c>
      <c r="J861" s="10">
        <f t="shared" si="39"/>
        <v>42208.125</v>
      </c>
      <c r="K861" s="10">
        <f t="shared" si="40"/>
        <v>42128.820231481484</v>
      </c>
      <c r="L861">
        <v>1430768468</v>
      </c>
      <c r="M861" t="b">
        <v>0</v>
      </c>
      <c r="N861">
        <v>98</v>
      </c>
      <c r="O861" t="b">
        <v>1</v>
      </c>
      <c r="P861" t="s">
        <v>8275</v>
      </c>
      <c r="Q861">
        <f t="shared" si="41"/>
        <v>105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1437620400</v>
      </c>
      <c r="J862" s="10">
        <f t="shared" si="39"/>
        <v>42208.125</v>
      </c>
      <c r="K862" s="10">
        <f t="shared" si="40"/>
        <v>41570.482789351852</v>
      </c>
      <c r="L862">
        <v>1382528113</v>
      </c>
      <c r="M862" t="b">
        <v>0</v>
      </c>
      <c r="N862">
        <v>48</v>
      </c>
      <c r="O862" t="b">
        <v>0</v>
      </c>
      <c r="P862" t="s">
        <v>8276</v>
      </c>
      <c r="Q862">
        <f t="shared" si="41"/>
        <v>18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1437620400</v>
      </c>
      <c r="J863" s="10">
        <f t="shared" si="39"/>
        <v>42208.125</v>
      </c>
      <c r="K863" s="10">
        <f t="shared" si="40"/>
        <v>42599.965324074074</v>
      </c>
      <c r="L863">
        <v>1471475404</v>
      </c>
      <c r="M863" t="b">
        <v>0</v>
      </c>
      <c r="N863">
        <v>2</v>
      </c>
      <c r="O863" t="b">
        <v>0</v>
      </c>
      <c r="P863" t="s">
        <v>8276</v>
      </c>
      <c r="Q863">
        <f t="shared" si="41"/>
        <v>2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1437620400</v>
      </c>
      <c r="J864" s="10">
        <f t="shared" si="39"/>
        <v>42208.125</v>
      </c>
      <c r="K864" s="10">
        <f t="shared" si="40"/>
        <v>41559.5549537037</v>
      </c>
      <c r="L864">
        <v>1381583948</v>
      </c>
      <c r="M864" t="b">
        <v>0</v>
      </c>
      <c r="N864">
        <v>4</v>
      </c>
      <c r="O864" t="b">
        <v>0</v>
      </c>
      <c r="P864" t="s">
        <v>8276</v>
      </c>
      <c r="Q864">
        <f t="shared" si="41"/>
        <v>0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1437620400</v>
      </c>
      <c r="J865" s="10">
        <f t="shared" si="39"/>
        <v>42208.125</v>
      </c>
      <c r="K865" s="10">
        <f t="shared" si="40"/>
        <v>40921.117662037039</v>
      </c>
      <c r="L865">
        <v>1326422966</v>
      </c>
      <c r="M865" t="b">
        <v>0</v>
      </c>
      <c r="N865">
        <v>5</v>
      </c>
      <c r="O865" t="b">
        <v>0</v>
      </c>
      <c r="P865" t="s">
        <v>8276</v>
      </c>
      <c r="Q865">
        <f t="shared" si="41"/>
        <v>5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1437620400</v>
      </c>
      <c r="J866" s="10">
        <f t="shared" si="39"/>
        <v>42208.125</v>
      </c>
      <c r="K866" s="10">
        <f t="shared" si="40"/>
        <v>41541.106921296298</v>
      </c>
      <c r="L866">
        <v>1379990038</v>
      </c>
      <c r="M866" t="b">
        <v>0</v>
      </c>
      <c r="N866">
        <v>79</v>
      </c>
      <c r="O866" t="b">
        <v>0</v>
      </c>
      <c r="P866" t="s">
        <v>8276</v>
      </c>
      <c r="Q866">
        <f t="shared" si="41"/>
        <v>42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1437620400</v>
      </c>
      <c r="J867" s="10">
        <f t="shared" si="39"/>
        <v>42208.125</v>
      </c>
      <c r="K867" s="10">
        <f t="shared" si="40"/>
        <v>41230.77311342593</v>
      </c>
      <c r="L867">
        <v>1353177197</v>
      </c>
      <c r="M867" t="b">
        <v>0</v>
      </c>
      <c r="N867">
        <v>2</v>
      </c>
      <c r="O867" t="b">
        <v>0</v>
      </c>
      <c r="P867" t="s">
        <v>8276</v>
      </c>
      <c r="Q867">
        <f t="shared" si="41"/>
        <v>2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1437620400</v>
      </c>
      <c r="J868" s="10">
        <f t="shared" si="39"/>
        <v>42208.125</v>
      </c>
      <c r="K868" s="10">
        <f t="shared" si="40"/>
        <v>42025.637939814813</v>
      </c>
      <c r="L868">
        <v>1421853518</v>
      </c>
      <c r="M868" t="b">
        <v>0</v>
      </c>
      <c r="N868">
        <v>11</v>
      </c>
      <c r="O868" t="b">
        <v>0</v>
      </c>
      <c r="P868" t="s">
        <v>8276</v>
      </c>
      <c r="Q868">
        <f t="shared" si="41"/>
        <v>18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1437620400</v>
      </c>
      <c r="J869" s="10">
        <f t="shared" si="39"/>
        <v>42208.125</v>
      </c>
      <c r="K869" s="10">
        <f t="shared" si="40"/>
        <v>40088.105393518519</v>
      </c>
      <c r="L869">
        <v>1254450706</v>
      </c>
      <c r="M869" t="b">
        <v>0</v>
      </c>
      <c r="N869">
        <v>11</v>
      </c>
      <c r="O869" t="b">
        <v>0</v>
      </c>
      <c r="P869" t="s">
        <v>8276</v>
      </c>
      <c r="Q869">
        <f t="shared" si="41"/>
        <v>24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1437620400</v>
      </c>
      <c r="J870" s="10">
        <f t="shared" si="39"/>
        <v>42208.125</v>
      </c>
      <c r="K870" s="10">
        <f t="shared" si="40"/>
        <v>41616.027754629627</v>
      </c>
      <c r="L870">
        <v>1386463198</v>
      </c>
      <c r="M870" t="b">
        <v>0</v>
      </c>
      <c r="N870">
        <v>1</v>
      </c>
      <c r="O870" t="b">
        <v>0</v>
      </c>
      <c r="P870" t="s">
        <v>8276</v>
      </c>
      <c r="Q870">
        <f t="shared" si="41"/>
        <v>0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1437620400</v>
      </c>
      <c r="J871" s="10">
        <f t="shared" si="39"/>
        <v>42208.125</v>
      </c>
      <c r="K871" s="10">
        <f t="shared" si="40"/>
        <v>41342.845567129632</v>
      </c>
      <c r="L871">
        <v>1362860257</v>
      </c>
      <c r="M871" t="b">
        <v>0</v>
      </c>
      <c r="N871">
        <v>3</v>
      </c>
      <c r="O871" t="b">
        <v>0</v>
      </c>
      <c r="P871" t="s">
        <v>8276</v>
      </c>
      <c r="Q871">
        <f t="shared" si="41"/>
        <v>12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1437620400</v>
      </c>
      <c r="J872" s="10">
        <f t="shared" si="39"/>
        <v>42208.125</v>
      </c>
      <c r="K872" s="10">
        <f t="shared" si="40"/>
        <v>41488.022256944445</v>
      </c>
      <c r="L872">
        <v>1375403523</v>
      </c>
      <c r="M872" t="b">
        <v>0</v>
      </c>
      <c r="N872">
        <v>5</v>
      </c>
      <c r="O872" t="b">
        <v>0</v>
      </c>
      <c r="P872" t="s">
        <v>8276</v>
      </c>
      <c r="Q872">
        <f t="shared" si="41"/>
        <v>0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1437620400</v>
      </c>
      <c r="J873" s="10">
        <f t="shared" si="39"/>
        <v>42208.125</v>
      </c>
      <c r="K873" s="10">
        <f t="shared" si="40"/>
        <v>41577.561284722222</v>
      </c>
      <c r="L873">
        <v>1383139695</v>
      </c>
      <c r="M873" t="b">
        <v>0</v>
      </c>
      <c r="N873">
        <v>12</v>
      </c>
      <c r="O873" t="b">
        <v>0</v>
      </c>
      <c r="P873" t="s">
        <v>8276</v>
      </c>
      <c r="Q873">
        <f t="shared" si="41"/>
        <v>5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1437620400</v>
      </c>
      <c r="J874" s="10">
        <f t="shared" si="39"/>
        <v>42208.125</v>
      </c>
      <c r="K874" s="10">
        <f t="shared" si="40"/>
        <v>40567.825543981482</v>
      </c>
      <c r="L874">
        <v>1295898527</v>
      </c>
      <c r="M874" t="b">
        <v>0</v>
      </c>
      <c r="N874">
        <v>2</v>
      </c>
      <c r="O874" t="b">
        <v>0</v>
      </c>
      <c r="P874" t="s">
        <v>8276</v>
      </c>
      <c r="Q874">
        <f t="shared" si="41"/>
        <v>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1437620400</v>
      </c>
      <c r="J875" s="10">
        <f t="shared" si="39"/>
        <v>42208.125</v>
      </c>
      <c r="K875" s="10">
        <f t="shared" si="40"/>
        <v>41184.167129629634</v>
      </c>
      <c r="L875">
        <v>1349150440</v>
      </c>
      <c r="M875" t="b">
        <v>0</v>
      </c>
      <c r="N875">
        <v>5</v>
      </c>
      <c r="O875" t="b">
        <v>0</v>
      </c>
      <c r="P875" t="s">
        <v>8276</v>
      </c>
      <c r="Q875">
        <f t="shared" si="41"/>
        <v>1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1437620400</v>
      </c>
      <c r="J876" s="10">
        <f t="shared" si="39"/>
        <v>42208.125</v>
      </c>
      <c r="K876" s="10">
        <f t="shared" si="40"/>
        <v>41368.583726851852</v>
      </c>
      <c r="L876">
        <v>1365084034</v>
      </c>
      <c r="M876" t="b">
        <v>0</v>
      </c>
      <c r="N876">
        <v>21</v>
      </c>
      <c r="O876" t="b">
        <v>0</v>
      </c>
      <c r="P876" t="s">
        <v>8276</v>
      </c>
      <c r="Q876">
        <f t="shared" si="41"/>
        <v>24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1437620400</v>
      </c>
      <c r="J877" s="10">
        <f t="shared" si="39"/>
        <v>42208.125</v>
      </c>
      <c r="K877" s="10">
        <f t="shared" si="40"/>
        <v>42248.723738425921</v>
      </c>
      <c r="L877">
        <v>1441128131</v>
      </c>
      <c r="M877" t="b">
        <v>0</v>
      </c>
      <c r="N877">
        <v>0</v>
      </c>
      <c r="O877" t="b">
        <v>0</v>
      </c>
      <c r="P877" t="s">
        <v>8276</v>
      </c>
      <c r="Q877">
        <f t="shared" si="41"/>
        <v>0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1437620400</v>
      </c>
      <c r="J878" s="10">
        <f t="shared" si="39"/>
        <v>42208.125</v>
      </c>
      <c r="K878" s="10">
        <f t="shared" si="40"/>
        <v>41276.496840277774</v>
      </c>
      <c r="L878">
        <v>1357127727</v>
      </c>
      <c r="M878" t="b">
        <v>0</v>
      </c>
      <c r="N878">
        <v>45</v>
      </c>
      <c r="O878" t="b">
        <v>0</v>
      </c>
      <c r="P878" t="s">
        <v>8276</v>
      </c>
      <c r="Q878">
        <f t="shared" si="41"/>
        <v>41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1437620400</v>
      </c>
      <c r="J879" s="10">
        <f t="shared" si="39"/>
        <v>42208.125</v>
      </c>
      <c r="K879" s="10">
        <f t="shared" si="40"/>
        <v>41597.788888888892</v>
      </c>
      <c r="L879">
        <v>1384887360</v>
      </c>
      <c r="M879" t="b">
        <v>0</v>
      </c>
      <c r="N879">
        <v>29</v>
      </c>
      <c r="O879" t="b">
        <v>0</v>
      </c>
      <c r="P879" t="s">
        <v>8276</v>
      </c>
      <c r="Q879">
        <f t="shared" si="41"/>
        <v>68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1437620400</v>
      </c>
      <c r="J880" s="10">
        <f t="shared" si="39"/>
        <v>42208.125</v>
      </c>
      <c r="K880" s="10">
        <f t="shared" si="40"/>
        <v>40505.232916666668</v>
      </c>
      <c r="L880">
        <v>1290490524</v>
      </c>
      <c r="M880" t="b">
        <v>0</v>
      </c>
      <c r="N880">
        <v>2</v>
      </c>
      <c r="O880" t="b">
        <v>0</v>
      </c>
      <c r="P880" t="s">
        <v>8276</v>
      </c>
      <c r="Q880">
        <f t="shared" si="41"/>
        <v>1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1437620400</v>
      </c>
      <c r="J881" s="10">
        <f t="shared" si="39"/>
        <v>42208.125</v>
      </c>
      <c r="K881" s="10">
        <f t="shared" si="40"/>
        <v>41037.829918981479</v>
      </c>
      <c r="L881">
        <v>1336506905</v>
      </c>
      <c r="M881" t="b">
        <v>0</v>
      </c>
      <c r="N881">
        <v>30</v>
      </c>
      <c r="O881" t="b">
        <v>0</v>
      </c>
      <c r="P881" t="s">
        <v>8276</v>
      </c>
      <c r="Q881">
        <f t="shared" si="41"/>
        <v>31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1437620400</v>
      </c>
      <c r="J882" s="10">
        <f t="shared" si="39"/>
        <v>42208.125</v>
      </c>
      <c r="K882" s="10">
        <f t="shared" si="40"/>
        <v>41179.32104166667</v>
      </c>
      <c r="L882">
        <v>1348731738</v>
      </c>
      <c r="M882" t="b">
        <v>0</v>
      </c>
      <c r="N882">
        <v>8</v>
      </c>
      <c r="O882" t="b">
        <v>0</v>
      </c>
      <c r="P882" t="s">
        <v>8277</v>
      </c>
      <c r="Q882">
        <f t="shared" si="41"/>
        <v>3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1437620400</v>
      </c>
      <c r="J883" s="10">
        <f t="shared" si="39"/>
        <v>42208.125</v>
      </c>
      <c r="K883" s="10">
        <f t="shared" si="40"/>
        <v>40877.25099537037</v>
      </c>
      <c r="L883">
        <v>1322632886</v>
      </c>
      <c r="M883" t="b">
        <v>0</v>
      </c>
      <c r="N883">
        <v>1</v>
      </c>
      <c r="O883" t="b">
        <v>0</v>
      </c>
      <c r="P883" t="s">
        <v>8277</v>
      </c>
      <c r="Q883">
        <f t="shared" si="41"/>
        <v>1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1437620400</v>
      </c>
      <c r="J884" s="10">
        <f t="shared" si="39"/>
        <v>42208.125</v>
      </c>
      <c r="K884" s="10">
        <f t="shared" si="40"/>
        <v>40759.860532407409</v>
      </c>
      <c r="L884">
        <v>1312490350</v>
      </c>
      <c r="M884" t="b">
        <v>0</v>
      </c>
      <c r="N884">
        <v>14</v>
      </c>
      <c r="O884" t="b">
        <v>0</v>
      </c>
      <c r="P884" t="s">
        <v>8277</v>
      </c>
      <c r="Q884">
        <f t="shared" si="41"/>
        <v>20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1437620400</v>
      </c>
      <c r="J885" s="10">
        <f t="shared" si="39"/>
        <v>42208.125</v>
      </c>
      <c r="K885" s="10">
        <f t="shared" si="40"/>
        <v>42371.935590277775</v>
      </c>
      <c r="L885">
        <v>1451773635</v>
      </c>
      <c r="M885" t="b">
        <v>0</v>
      </c>
      <c r="N885">
        <v>24</v>
      </c>
      <c r="O885" t="b">
        <v>0</v>
      </c>
      <c r="P885" t="s">
        <v>8277</v>
      </c>
      <c r="Q885">
        <f t="shared" si="41"/>
        <v>40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1437620400</v>
      </c>
      <c r="J886" s="10">
        <f t="shared" si="39"/>
        <v>42208.125</v>
      </c>
      <c r="K886" s="10">
        <f t="shared" si="40"/>
        <v>40981.802615740737</v>
      </c>
      <c r="L886">
        <v>1331666146</v>
      </c>
      <c r="M886" t="b">
        <v>0</v>
      </c>
      <c r="N886">
        <v>2</v>
      </c>
      <c r="O886" t="b">
        <v>0</v>
      </c>
      <c r="P886" t="s">
        <v>8277</v>
      </c>
      <c r="Q886">
        <f t="shared" si="41"/>
        <v>1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1437620400</v>
      </c>
      <c r="J887" s="10">
        <f t="shared" si="39"/>
        <v>42208.125</v>
      </c>
      <c r="K887" s="10">
        <f t="shared" si="40"/>
        <v>42713.941099537042</v>
      </c>
      <c r="L887">
        <v>1481322911</v>
      </c>
      <c r="M887" t="b">
        <v>0</v>
      </c>
      <c r="N887">
        <v>21</v>
      </c>
      <c r="O887" t="b">
        <v>0</v>
      </c>
      <c r="P887" t="s">
        <v>8277</v>
      </c>
      <c r="Q887">
        <f t="shared" si="41"/>
        <v>75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1437620400</v>
      </c>
      <c r="J888" s="10">
        <f t="shared" si="39"/>
        <v>42208.125</v>
      </c>
      <c r="K888" s="10">
        <f t="shared" si="40"/>
        <v>42603.870520833334</v>
      </c>
      <c r="L888">
        <v>1471812813</v>
      </c>
      <c r="M888" t="b">
        <v>0</v>
      </c>
      <c r="N888">
        <v>7</v>
      </c>
      <c r="O888" t="b">
        <v>0</v>
      </c>
      <c r="P888" t="s">
        <v>8277</v>
      </c>
      <c r="Q888">
        <f t="shared" si="41"/>
        <v>41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1437620400</v>
      </c>
      <c r="J889" s="10">
        <f t="shared" si="39"/>
        <v>42208.125</v>
      </c>
      <c r="K889" s="10">
        <f t="shared" si="40"/>
        <v>41026.958969907406</v>
      </c>
      <c r="L889">
        <v>1335567655</v>
      </c>
      <c r="M889" t="b">
        <v>0</v>
      </c>
      <c r="N889">
        <v>0</v>
      </c>
      <c r="O889" t="b">
        <v>0</v>
      </c>
      <c r="P889" t="s">
        <v>8277</v>
      </c>
      <c r="Q889">
        <f t="shared" si="41"/>
        <v>0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1437620400</v>
      </c>
      <c r="J890" s="10">
        <f t="shared" si="39"/>
        <v>42208.125</v>
      </c>
      <c r="K890" s="10">
        <f t="shared" si="40"/>
        <v>40751.753298611111</v>
      </c>
      <c r="L890">
        <v>1311789885</v>
      </c>
      <c r="M890" t="b">
        <v>0</v>
      </c>
      <c r="N890">
        <v>4</v>
      </c>
      <c r="O890" t="b">
        <v>0</v>
      </c>
      <c r="P890" t="s">
        <v>8277</v>
      </c>
      <c r="Q890">
        <f t="shared" si="41"/>
        <v>7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1437620400</v>
      </c>
      <c r="J891" s="10">
        <f t="shared" si="39"/>
        <v>42208.125</v>
      </c>
      <c r="K891" s="10">
        <f t="shared" si="40"/>
        <v>41887.784062500003</v>
      </c>
      <c r="L891">
        <v>1409942943</v>
      </c>
      <c r="M891" t="b">
        <v>0</v>
      </c>
      <c r="N891">
        <v>32</v>
      </c>
      <c r="O891" t="b">
        <v>0</v>
      </c>
      <c r="P891" t="s">
        <v>8277</v>
      </c>
      <c r="Q891">
        <f t="shared" si="41"/>
        <v>9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1437620400</v>
      </c>
      <c r="J892" s="10">
        <f t="shared" si="39"/>
        <v>42208.125</v>
      </c>
      <c r="K892" s="10">
        <f t="shared" si="40"/>
        <v>41569.698831018519</v>
      </c>
      <c r="L892">
        <v>1382460379</v>
      </c>
      <c r="M892" t="b">
        <v>0</v>
      </c>
      <c r="N892">
        <v>4</v>
      </c>
      <c r="O892" t="b">
        <v>0</v>
      </c>
      <c r="P892" t="s">
        <v>8277</v>
      </c>
      <c r="Q892">
        <f t="shared" si="41"/>
        <v>4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1437620400</v>
      </c>
      <c r="J893" s="10">
        <f t="shared" si="39"/>
        <v>42208.125</v>
      </c>
      <c r="K893" s="10">
        <f t="shared" si="40"/>
        <v>41842.031597222223</v>
      </c>
      <c r="L893">
        <v>1405989930</v>
      </c>
      <c r="M893" t="b">
        <v>0</v>
      </c>
      <c r="N893">
        <v>9</v>
      </c>
      <c r="O893" t="b">
        <v>0</v>
      </c>
      <c r="P893" t="s">
        <v>8277</v>
      </c>
      <c r="Q893">
        <f t="shared" si="41"/>
        <v>3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1437620400</v>
      </c>
      <c r="J894" s="10">
        <f t="shared" si="39"/>
        <v>42208.125</v>
      </c>
      <c r="K894" s="10">
        <f t="shared" si="40"/>
        <v>40304.20003472222</v>
      </c>
      <c r="L894">
        <v>1273121283</v>
      </c>
      <c r="M894" t="b">
        <v>0</v>
      </c>
      <c r="N894">
        <v>17</v>
      </c>
      <c r="O894" t="b">
        <v>0</v>
      </c>
      <c r="P894" t="s">
        <v>8277</v>
      </c>
      <c r="Q894">
        <f t="shared" si="41"/>
        <v>41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1437620400</v>
      </c>
      <c r="J895" s="10">
        <f t="shared" si="39"/>
        <v>42208.125</v>
      </c>
      <c r="K895" s="10">
        <f t="shared" si="40"/>
        <v>42065.897719907407</v>
      </c>
      <c r="L895">
        <v>1425331963</v>
      </c>
      <c r="M895" t="b">
        <v>0</v>
      </c>
      <c r="N895">
        <v>5</v>
      </c>
      <c r="O895" t="b">
        <v>0</v>
      </c>
      <c r="P895" t="s">
        <v>8277</v>
      </c>
      <c r="Q895">
        <f t="shared" si="41"/>
        <v>10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1437620400</v>
      </c>
      <c r="J896" s="10">
        <f t="shared" si="39"/>
        <v>42208.125</v>
      </c>
      <c r="K896" s="10">
        <f t="shared" si="40"/>
        <v>42496.981597222228</v>
      </c>
      <c r="L896">
        <v>1462577610</v>
      </c>
      <c r="M896" t="b">
        <v>0</v>
      </c>
      <c r="N896">
        <v>53</v>
      </c>
      <c r="O896" t="b">
        <v>0</v>
      </c>
      <c r="P896" t="s">
        <v>8277</v>
      </c>
      <c r="Q896">
        <f t="shared" si="41"/>
        <v>39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1437620400</v>
      </c>
      <c r="J897" s="10">
        <f t="shared" si="39"/>
        <v>42208.125</v>
      </c>
      <c r="K897" s="10">
        <f t="shared" si="40"/>
        <v>40431.127650462964</v>
      </c>
      <c r="L897">
        <v>1284087829</v>
      </c>
      <c r="M897" t="b">
        <v>0</v>
      </c>
      <c r="N897">
        <v>7</v>
      </c>
      <c r="O897" t="b">
        <v>0</v>
      </c>
      <c r="P897" t="s">
        <v>8277</v>
      </c>
      <c r="Q897">
        <f t="shared" si="41"/>
        <v>2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1437620400</v>
      </c>
      <c r="J898" s="10">
        <f t="shared" si="39"/>
        <v>42208.125</v>
      </c>
      <c r="K898" s="10">
        <f t="shared" si="40"/>
        <v>42218.872986111113</v>
      </c>
      <c r="L898">
        <v>1438549026</v>
      </c>
      <c r="M898" t="b">
        <v>0</v>
      </c>
      <c r="N898">
        <v>72</v>
      </c>
      <c r="O898" t="b">
        <v>0</v>
      </c>
      <c r="P898" t="s">
        <v>8277</v>
      </c>
      <c r="Q898">
        <f t="shared" si="41"/>
        <v>40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1437620400</v>
      </c>
      <c r="J899" s="10">
        <f t="shared" ref="J899:J962" si="42">(((I899/60)/60)/24)+DATE(1970,1,1)</f>
        <v>42208.125</v>
      </c>
      <c r="K899" s="10">
        <f t="shared" ref="K899:K962" si="43">(((L899/60)/60)/24)+DATE(1970,1,1)</f>
        <v>41211.688750000001</v>
      </c>
      <c r="L899">
        <v>1351528308</v>
      </c>
      <c r="M899" t="b">
        <v>0</v>
      </c>
      <c r="N899">
        <v>0</v>
      </c>
      <c r="O899" t="b">
        <v>0</v>
      </c>
      <c r="P899" t="s">
        <v>8277</v>
      </c>
      <c r="Q899">
        <f t="shared" ref="Q899:Q962" si="44">ROUND(E899/D899*100,0)</f>
        <v>0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1437620400</v>
      </c>
      <c r="J900" s="10">
        <f t="shared" si="42"/>
        <v>42208.125</v>
      </c>
      <c r="K900" s="10">
        <f t="shared" si="43"/>
        <v>40878.758217592593</v>
      </c>
      <c r="L900">
        <v>1322763110</v>
      </c>
      <c r="M900" t="b">
        <v>0</v>
      </c>
      <c r="N900">
        <v>2</v>
      </c>
      <c r="O900" t="b">
        <v>0</v>
      </c>
      <c r="P900" t="s">
        <v>8277</v>
      </c>
      <c r="Q900">
        <f t="shared" si="44"/>
        <v>3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1437620400</v>
      </c>
      <c r="J901" s="10">
        <f t="shared" si="42"/>
        <v>42208.125</v>
      </c>
      <c r="K901" s="10">
        <f t="shared" si="43"/>
        <v>40646.099097222221</v>
      </c>
      <c r="L901">
        <v>1302661362</v>
      </c>
      <c r="M901" t="b">
        <v>0</v>
      </c>
      <c r="N901">
        <v>8</v>
      </c>
      <c r="O901" t="b">
        <v>0</v>
      </c>
      <c r="P901" t="s">
        <v>8277</v>
      </c>
      <c r="Q901">
        <f t="shared" si="44"/>
        <v>37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1437620400</v>
      </c>
      <c r="J902" s="10">
        <f t="shared" si="42"/>
        <v>42208.125</v>
      </c>
      <c r="K902" s="10">
        <f t="shared" si="43"/>
        <v>42429.84956018519</v>
      </c>
      <c r="L902">
        <v>1456777402</v>
      </c>
      <c r="M902" t="b">
        <v>0</v>
      </c>
      <c r="N902">
        <v>2</v>
      </c>
      <c r="O902" t="b">
        <v>0</v>
      </c>
      <c r="P902" t="s">
        <v>8276</v>
      </c>
      <c r="Q902">
        <f t="shared" si="44"/>
        <v>0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1437620400</v>
      </c>
      <c r="J903" s="10">
        <f t="shared" si="42"/>
        <v>42208.125</v>
      </c>
      <c r="K903" s="10">
        <f t="shared" si="43"/>
        <v>40291.81150462963</v>
      </c>
      <c r="L903">
        <v>1272050914</v>
      </c>
      <c r="M903" t="b">
        <v>0</v>
      </c>
      <c r="N903">
        <v>0</v>
      </c>
      <c r="O903" t="b">
        <v>0</v>
      </c>
      <c r="P903" t="s">
        <v>8276</v>
      </c>
      <c r="Q903">
        <f t="shared" si="44"/>
        <v>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1437620400</v>
      </c>
      <c r="J904" s="10">
        <f t="shared" si="42"/>
        <v>42208.125</v>
      </c>
      <c r="K904" s="10">
        <f t="shared" si="43"/>
        <v>41829.965532407405</v>
      </c>
      <c r="L904">
        <v>1404947422</v>
      </c>
      <c r="M904" t="b">
        <v>0</v>
      </c>
      <c r="N904">
        <v>3</v>
      </c>
      <c r="O904" t="b">
        <v>0</v>
      </c>
      <c r="P904" t="s">
        <v>8276</v>
      </c>
      <c r="Q904">
        <f t="shared" si="44"/>
        <v>0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1437620400</v>
      </c>
      <c r="J905" s="10">
        <f t="shared" si="42"/>
        <v>42208.125</v>
      </c>
      <c r="K905" s="10">
        <f t="shared" si="43"/>
        <v>41149.796064814815</v>
      </c>
      <c r="L905">
        <v>1346180780</v>
      </c>
      <c r="M905" t="b">
        <v>0</v>
      </c>
      <c r="N905">
        <v>4</v>
      </c>
      <c r="O905" t="b">
        <v>0</v>
      </c>
      <c r="P905" t="s">
        <v>8276</v>
      </c>
      <c r="Q905">
        <f t="shared" si="44"/>
        <v>3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1437620400</v>
      </c>
      <c r="J906" s="10">
        <f t="shared" si="42"/>
        <v>42208.125</v>
      </c>
      <c r="K906" s="10">
        <f t="shared" si="43"/>
        <v>42342.080289351856</v>
      </c>
      <c r="L906">
        <v>1449194137</v>
      </c>
      <c r="M906" t="b">
        <v>0</v>
      </c>
      <c r="N906">
        <v>3</v>
      </c>
      <c r="O906" t="b">
        <v>0</v>
      </c>
      <c r="P906" t="s">
        <v>8276</v>
      </c>
      <c r="Q906">
        <f t="shared" si="44"/>
        <v>0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1437620400</v>
      </c>
      <c r="J907" s="10">
        <f t="shared" si="42"/>
        <v>42208.125</v>
      </c>
      <c r="K907" s="10">
        <f t="shared" si="43"/>
        <v>40507.239884259259</v>
      </c>
      <c r="L907">
        <v>1290663926</v>
      </c>
      <c r="M907" t="b">
        <v>0</v>
      </c>
      <c r="N907">
        <v>6</v>
      </c>
      <c r="O907" t="b">
        <v>0</v>
      </c>
      <c r="P907" t="s">
        <v>8276</v>
      </c>
      <c r="Q907">
        <f t="shared" si="44"/>
        <v>3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1437620400</v>
      </c>
      <c r="J908" s="10">
        <f t="shared" si="42"/>
        <v>42208.125</v>
      </c>
      <c r="K908" s="10">
        <f t="shared" si="43"/>
        <v>41681.189699074072</v>
      </c>
      <c r="L908">
        <v>1392093190</v>
      </c>
      <c r="M908" t="b">
        <v>0</v>
      </c>
      <c r="N908">
        <v>0</v>
      </c>
      <c r="O908" t="b">
        <v>0</v>
      </c>
      <c r="P908" t="s">
        <v>8276</v>
      </c>
      <c r="Q908">
        <f t="shared" si="44"/>
        <v>0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1437620400</v>
      </c>
      <c r="J909" s="10">
        <f t="shared" si="42"/>
        <v>42208.125</v>
      </c>
      <c r="K909" s="10">
        <f t="shared" si="43"/>
        <v>40767.192395833335</v>
      </c>
      <c r="L909">
        <v>1313123823</v>
      </c>
      <c r="M909" t="b">
        <v>0</v>
      </c>
      <c r="N909">
        <v>0</v>
      </c>
      <c r="O909" t="b">
        <v>0</v>
      </c>
      <c r="P909" t="s">
        <v>8276</v>
      </c>
      <c r="Q909">
        <f t="shared" si="44"/>
        <v>0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1437620400</v>
      </c>
      <c r="J910" s="10">
        <f t="shared" si="42"/>
        <v>42208.125</v>
      </c>
      <c r="K910" s="10">
        <f t="shared" si="43"/>
        <v>40340.801562499997</v>
      </c>
      <c r="L910">
        <v>1276283655</v>
      </c>
      <c r="M910" t="b">
        <v>0</v>
      </c>
      <c r="N910">
        <v>0</v>
      </c>
      <c r="O910" t="b">
        <v>0</v>
      </c>
      <c r="P910" t="s">
        <v>8276</v>
      </c>
      <c r="Q910">
        <f t="shared" si="44"/>
        <v>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1437620400</v>
      </c>
      <c r="J911" s="10">
        <f t="shared" si="42"/>
        <v>42208.125</v>
      </c>
      <c r="K911" s="10">
        <f t="shared" si="43"/>
        <v>41081.69027777778</v>
      </c>
      <c r="L911">
        <v>1340296440</v>
      </c>
      <c r="M911" t="b">
        <v>0</v>
      </c>
      <c r="N911">
        <v>8</v>
      </c>
      <c r="O911" t="b">
        <v>0</v>
      </c>
      <c r="P911" t="s">
        <v>8276</v>
      </c>
      <c r="Q911">
        <f t="shared" si="44"/>
        <v>3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1437620400</v>
      </c>
      <c r="J912" s="10">
        <f t="shared" si="42"/>
        <v>42208.125</v>
      </c>
      <c r="K912" s="10">
        <f t="shared" si="43"/>
        <v>42737.545358796298</v>
      </c>
      <c r="L912">
        <v>1483362319</v>
      </c>
      <c r="M912" t="b">
        <v>0</v>
      </c>
      <c r="N912">
        <v>5</v>
      </c>
      <c r="O912" t="b">
        <v>0</v>
      </c>
      <c r="P912" t="s">
        <v>8276</v>
      </c>
      <c r="Q912">
        <f t="shared" si="44"/>
        <v>22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1437620400</v>
      </c>
      <c r="J913" s="10">
        <f t="shared" si="42"/>
        <v>42208.125</v>
      </c>
      <c r="K913" s="10">
        <f t="shared" si="43"/>
        <v>41642.005150462966</v>
      </c>
      <c r="L913">
        <v>1388707645</v>
      </c>
      <c r="M913" t="b">
        <v>0</v>
      </c>
      <c r="N913">
        <v>0</v>
      </c>
      <c r="O913" t="b">
        <v>0</v>
      </c>
      <c r="P913" t="s">
        <v>8276</v>
      </c>
      <c r="Q913">
        <f t="shared" si="44"/>
        <v>0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1437620400</v>
      </c>
      <c r="J914" s="10">
        <f t="shared" si="42"/>
        <v>42208.125</v>
      </c>
      <c r="K914" s="10">
        <f t="shared" si="43"/>
        <v>41194.109340277777</v>
      </c>
      <c r="L914">
        <v>1350009447</v>
      </c>
      <c r="M914" t="b">
        <v>0</v>
      </c>
      <c r="N914">
        <v>2</v>
      </c>
      <c r="O914" t="b">
        <v>0</v>
      </c>
      <c r="P914" t="s">
        <v>8276</v>
      </c>
      <c r="Q914">
        <f t="shared" si="44"/>
        <v>1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1437620400</v>
      </c>
      <c r="J915" s="10">
        <f t="shared" si="42"/>
        <v>42208.125</v>
      </c>
      <c r="K915" s="10">
        <f t="shared" si="43"/>
        <v>41004.139108796298</v>
      </c>
      <c r="L915">
        <v>1333596019</v>
      </c>
      <c r="M915" t="b">
        <v>0</v>
      </c>
      <c r="N915">
        <v>24</v>
      </c>
      <c r="O915" t="b">
        <v>0</v>
      </c>
      <c r="P915" t="s">
        <v>8276</v>
      </c>
      <c r="Q915">
        <f t="shared" si="44"/>
        <v>7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1437620400</v>
      </c>
      <c r="J916" s="10">
        <f t="shared" si="42"/>
        <v>42208.125</v>
      </c>
      <c r="K916" s="10">
        <f t="shared" si="43"/>
        <v>41116.763275462967</v>
      </c>
      <c r="L916">
        <v>1343326747</v>
      </c>
      <c r="M916" t="b">
        <v>0</v>
      </c>
      <c r="N916">
        <v>0</v>
      </c>
      <c r="O916" t="b">
        <v>0</v>
      </c>
      <c r="P916" t="s">
        <v>8276</v>
      </c>
      <c r="Q916">
        <f t="shared" si="44"/>
        <v>0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1437620400</v>
      </c>
      <c r="J917" s="10">
        <f t="shared" si="42"/>
        <v>42208.125</v>
      </c>
      <c r="K917" s="10">
        <f t="shared" si="43"/>
        <v>40937.679560185185</v>
      </c>
      <c r="L917">
        <v>1327853914</v>
      </c>
      <c r="M917" t="b">
        <v>0</v>
      </c>
      <c r="N917">
        <v>9</v>
      </c>
      <c r="O917" t="b">
        <v>0</v>
      </c>
      <c r="P917" t="s">
        <v>8276</v>
      </c>
      <c r="Q917">
        <f t="shared" si="44"/>
        <v>6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1437620400</v>
      </c>
      <c r="J918" s="10">
        <f t="shared" si="42"/>
        <v>42208.125</v>
      </c>
      <c r="K918" s="10">
        <f t="shared" si="43"/>
        <v>40434.853402777779</v>
      </c>
      <c r="L918">
        <v>1284409734</v>
      </c>
      <c r="M918" t="b">
        <v>0</v>
      </c>
      <c r="N918">
        <v>0</v>
      </c>
      <c r="O918" t="b">
        <v>0</v>
      </c>
      <c r="P918" t="s">
        <v>8276</v>
      </c>
      <c r="Q918">
        <f t="shared" si="44"/>
        <v>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1437620400</v>
      </c>
      <c r="J919" s="10">
        <f t="shared" si="42"/>
        <v>42208.125</v>
      </c>
      <c r="K919" s="10">
        <f t="shared" si="43"/>
        <v>41802.94363425926</v>
      </c>
      <c r="L919">
        <v>1402612730</v>
      </c>
      <c r="M919" t="b">
        <v>0</v>
      </c>
      <c r="N919">
        <v>1</v>
      </c>
      <c r="O919" t="b">
        <v>0</v>
      </c>
      <c r="P919" t="s">
        <v>8276</v>
      </c>
      <c r="Q919">
        <f t="shared" si="44"/>
        <v>1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1437620400</v>
      </c>
      <c r="J920" s="10">
        <f t="shared" si="42"/>
        <v>42208.125</v>
      </c>
      <c r="K920" s="10">
        <f t="shared" si="43"/>
        <v>41944.916215277779</v>
      </c>
      <c r="L920">
        <v>1414879161</v>
      </c>
      <c r="M920" t="b">
        <v>0</v>
      </c>
      <c r="N920">
        <v>10</v>
      </c>
      <c r="O920" t="b">
        <v>0</v>
      </c>
      <c r="P920" t="s">
        <v>8276</v>
      </c>
      <c r="Q920">
        <f t="shared" si="44"/>
        <v>5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1437620400</v>
      </c>
      <c r="J921" s="10">
        <f t="shared" si="42"/>
        <v>42208.125</v>
      </c>
      <c r="K921" s="10">
        <f t="shared" si="43"/>
        <v>41227.641724537039</v>
      </c>
      <c r="L921">
        <v>1352906645</v>
      </c>
      <c r="M921" t="b">
        <v>0</v>
      </c>
      <c r="N921">
        <v>1</v>
      </c>
      <c r="O921" t="b">
        <v>0</v>
      </c>
      <c r="P921" t="s">
        <v>8276</v>
      </c>
      <c r="Q921">
        <f t="shared" si="44"/>
        <v>1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1437620400</v>
      </c>
      <c r="J922" s="10">
        <f t="shared" si="42"/>
        <v>42208.125</v>
      </c>
      <c r="K922" s="10">
        <f t="shared" si="43"/>
        <v>41562.67155092593</v>
      </c>
      <c r="L922">
        <v>1381853222</v>
      </c>
      <c r="M922" t="b">
        <v>0</v>
      </c>
      <c r="N922">
        <v>0</v>
      </c>
      <c r="O922" t="b">
        <v>0</v>
      </c>
      <c r="P922" t="s">
        <v>8276</v>
      </c>
      <c r="Q922">
        <f t="shared" si="44"/>
        <v>0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1437620400</v>
      </c>
      <c r="J923" s="10">
        <f t="shared" si="42"/>
        <v>42208.125</v>
      </c>
      <c r="K923" s="10">
        <f t="shared" si="43"/>
        <v>40847.171018518515</v>
      </c>
      <c r="L923">
        <v>1320033976</v>
      </c>
      <c r="M923" t="b">
        <v>0</v>
      </c>
      <c r="N923">
        <v>20</v>
      </c>
      <c r="O923" t="b">
        <v>0</v>
      </c>
      <c r="P923" t="s">
        <v>8276</v>
      </c>
      <c r="Q923">
        <f t="shared" si="44"/>
        <v>31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1437620400</v>
      </c>
      <c r="J924" s="10">
        <f t="shared" si="42"/>
        <v>42208.125</v>
      </c>
      <c r="K924" s="10">
        <f t="shared" si="43"/>
        <v>41878.530011574076</v>
      </c>
      <c r="L924">
        <v>1409143393</v>
      </c>
      <c r="M924" t="b">
        <v>0</v>
      </c>
      <c r="N924">
        <v>30</v>
      </c>
      <c r="O924" t="b">
        <v>0</v>
      </c>
      <c r="P924" t="s">
        <v>8276</v>
      </c>
      <c r="Q924">
        <f t="shared" si="44"/>
        <v>21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1437620400</v>
      </c>
      <c r="J925" s="10">
        <f t="shared" si="42"/>
        <v>42208.125</v>
      </c>
      <c r="K925" s="10">
        <f t="shared" si="43"/>
        <v>41934.959756944445</v>
      </c>
      <c r="L925">
        <v>1414018923</v>
      </c>
      <c r="M925" t="b">
        <v>0</v>
      </c>
      <c r="N925">
        <v>6</v>
      </c>
      <c r="O925" t="b">
        <v>0</v>
      </c>
      <c r="P925" t="s">
        <v>8276</v>
      </c>
      <c r="Q925">
        <f t="shared" si="44"/>
        <v>2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1437620400</v>
      </c>
      <c r="J926" s="10">
        <f t="shared" si="42"/>
        <v>42208.125</v>
      </c>
      <c r="K926" s="10">
        <f t="shared" si="43"/>
        <v>41288.942928240744</v>
      </c>
      <c r="L926">
        <v>1358203069</v>
      </c>
      <c r="M926" t="b">
        <v>0</v>
      </c>
      <c r="N926">
        <v>15</v>
      </c>
      <c r="O926" t="b">
        <v>0</v>
      </c>
      <c r="P926" t="s">
        <v>8276</v>
      </c>
      <c r="Q926">
        <f t="shared" si="44"/>
        <v>11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1437620400</v>
      </c>
      <c r="J927" s="10">
        <f t="shared" si="42"/>
        <v>42208.125</v>
      </c>
      <c r="K927" s="10">
        <f t="shared" si="43"/>
        <v>41575.880914351852</v>
      </c>
      <c r="L927">
        <v>1382994511</v>
      </c>
      <c r="M927" t="b">
        <v>0</v>
      </c>
      <c r="N927">
        <v>5</v>
      </c>
      <c r="O927" t="b">
        <v>0</v>
      </c>
      <c r="P927" t="s">
        <v>8276</v>
      </c>
      <c r="Q927">
        <f t="shared" si="44"/>
        <v>3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1437620400</v>
      </c>
      <c r="J928" s="10">
        <f t="shared" si="42"/>
        <v>42208.125</v>
      </c>
      <c r="K928" s="10">
        <f t="shared" si="43"/>
        <v>40338.02002314815</v>
      </c>
      <c r="L928">
        <v>1276043330</v>
      </c>
      <c r="M928" t="b">
        <v>0</v>
      </c>
      <c r="N928">
        <v>0</v>
      </c>
      <c r="O928" t="b">
        <v>0</v>
      </c>
      <c r="P928" t="s">
        <v>8276</v>
      </c>
      <c r="Q928">
        <f t="shared" si="44"/>
        <v>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1437620400</v>
      </c>
      <c r="J929" s="10">
        <f t="shared" si="42"/>
        <v>42208.125</v>
      </c>
      <c r="K929" s="10">
        <f t="shared" si="43"/>
        <v>41013.822858796295</v>
      </c>
      <c r="L929">
        <v>1334432695</v>
      </c>
      <c r="M929" t="b">
        <v>0</v>
      </c>
      <c r="N929">
        <v>0</v>
      </c>
      <c r="O929" t="b">
        <v>0</v>
      </c>
      <c r="P929" t="s">
        <v>8276</v>
      </c>
      <c r="Q929">
        <f t="shared" si="44"/>
        <v>0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1437620400</v>
      </c>
      <c r="J930" s="10">
        <f t="shared" si="42"/>
        <v>42208.125</v>
      </c>
      <c r="K930" s="10">
        <f t="shared" si="43"/>
        <v>41180.86241898148</v>
      </c>
      <c r="L930">
        <v>1348864913</v>
      </c>
      <c r="M930" t="b">
        <v>0</v>
      </c>
      <c r="N930">
        <v>28</v>
      </c>
      <c r="O930" t="b">
        <v>0</v>
      </c>
      <c r="P930" t="s">
        <v>8276</v>
      </c>
      <c r="Q930">
        <f t="shared" si="44"/>
        <v>11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1437620400</v>
      </c>
      <c r="J931" s="10">
        <f t="shared" si="42"/>
        <v>42208.125</v>
      </c>
      <c r="K931" s="10">
        <f t="shared" si="43"/>
        <v>40978.238067129627</v>
      </c>
      <c r="L931">
        <v>1331358169</v>
      </c>
      <c r="M931" t="b">
        <v>0</v>
      </c>
      <c r="N931">
        <v>0</v>
      </c>
      <c r="O931" t="b">
        <v>0</v>
      </c>
      <c r="P931" t="s">
        <v>8276</v>
      </c>
      <c r="Q931">
        <f t="shared" si="44"/>
        <v>0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1437620400</v>
      </c>
      <c r="J932" s="10">
        <f t="shared" si="42"/>
        <v>42208.125</v>
      </c>
      <c r="K932" s="10">
        <f t="shared" si="43"/>
        <v>40312.915578703702</v>
      </c>
      <c r="L932">
        <v>1273874306</v>
      </c>
      <c r="M932" t="b">
        <v>0</v>
      </c>
      <c r="N932">
        <v>5</v>
      </c>
      <c r="O932" t="b">
        <v>0</v>
      </c>
      <c r="P932" t="s">
        <v>8276</v>
      </c>
      <c r="Q932">
        <f t="shared" si="44"/>
        <v>38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1437620400</v>
      </c>
      <c r="J933" s="10">
        <f t="shared" si="42"/>
        <v>42208.125</v>
      </c>
      <c r="K933" s="10">
        <f t="shared" si="43"/>
        <v>41680.359976851854</v>
      </c>
      <c r="L933">
        <v>1392021502</v>
      </c>
      <c r="M933" t="b">
        <v>0</v>
      </c>
      <c r="N933">
        <v>7</v>
      </c>
      <c r="O933" t="b">
        <v>0</v>
      </c>
      <c r="P933" t="s">
        <v>8276</v>
      </c>
      <c r="Q933">
        <f t="shared" si="44"/>
        <v>7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1437620400</v>
      </c>
      <c r="J934" s="10">
        <f t="shared" si="42"/>
        <v>42208.125</v>
      </c>
      <c r="K934" s="10">
        <f t="shared" si="43"/>
        <v>41310.969270833331</v>
      </c>
      <c r="L934">
        <v>1360106145</v>
      </c>
      <c r="M934" t="b">
        <v>0</v>
      </c>
      <c r="N934">
        <v>30</v>
      </c>
      <c r="O934" t="b">
        <v>0</v>
      </c>
      <c r="P934" t="s">
        <v>8276</v>
      </c>
      <c r="Q934">
        <f t="shared" si="44"/>
        <v>15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1437620400</v>
      </c>
      <c r="J935" s="10">
        <f t="shared" si="42"/>
        <v>42208.125</v>
      </c>
      <c r="K935" s="10">
        <f t="shared" si="43"/>
        <v>41711.169085648151</v>
      </c>
      <c r="L935">
        <v>1394683409</v>
      </c>
      <c r="M935" t="b">
        <v>0</v>
      </c>
      <c r="N935">
        <v>2</v>
      </c>
      <c r="O935" t="b">
        <v>0</v>
      </c>
      <c r="P935" t="s">
        <v>8276</v>
      </c>
      <c r="Q935">
        <f t="shared" si="44"/>
        <v>6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1437620400</v>
      </c>
      <c r="J936" s="10">
        <f t="shared" si="42"/>
        <v>42208.125</v>
      </c>
      <c r="K936" s="10">
        <f t="shared" si="43"/>
        <v>41733.737083333333</v>
      </c>
      <c r="L936">
        <v>1396633284</v>
      </c>
      <c r="M936" t="b">
        <v>0</v>
      </c>
      <c r="N936">
        <v>30</v>
      </c>
      <c r="O936" t="b">
        <v>0</v>
      </c>
      <c r="P936" t="s">
        <v>8276</v>
      </c>
      <c r="Q936">
        <f t="shared" si="44"/>
        <v>30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1437620400</v>
      </c>
      <c r="J937" s="10">
        <f t="shared" si="42"/>
        <v>42208.125</v>
      </c>
      <c r="K937" s="10">
        <f t="shared" si="43"/>
        <v>42368.333668981482</v>
      </c>
      <c r="L937">
        <v>1451462429</v>
      </c>
      <c r="M937" t="b">
        <v>0</v>
      </c>
      <c r="N937">
        <v>2</v>
      </c>
      <c r="O937" t="b">
        <v>0</v>
      </c>
      <c r="P937" t="s">
        <v>8276</v>
      </c>
      <c r="Q937">
        <f t="shared" si="44"/>
        <v>1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1437620400</v>
      </c>
      <c r="J938" s="10">
        <f t="shared" si="42"/>
        <v>42208.125</v>
      </c>
      <c r="K938" s="10">
        <f t="shared" si="43"/>
        <v>40883.024178240739</v>
      </c>
      <c r="L938">
        <v>1323131689</v>
      </c>
      <c r="M938" t="b">
        <v>0</v>
      </c>
      <c r="N938">
        <v>0</v>
      </c>
      <c r="O938" t="b">
        <v>0</v>
      </c>
      <c r="P938" t="s">
        <v>8276</v>
      </c>
      <c r="Q938">
        <f t="shared" si="44"/>
        <v>0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1437620400</v>
      </c>
      <c r="J939" s="10">
        <f t="shared" si="42"/>
        <v>42208.125</v>
      </c>
      <c r="K939" s="10">
        <f t="shared" si="43"/>
        <v>41551.798113425924</v>
      </c>
      <c r="L939">
        <v>1380913757</v>
      </c>
      <c r="M939" t="b">
        <v>0</v>
      </c>
      <c r="N939">
        <v>2</v>
      </c>
      <c r="O939" t="b">
        <v>0</v>
      </c>
      <c r="P939" t="s">
        <v>8276</v>
      </c>
      <c r="Q939">
        <f t="shared" si="44"/>
        <v>1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1437620400</v>
      </c>
      <c r="J940" s="10">
        <f t="shared" si="42"/>
        <v>42208.125</v>
      </c>
      <c r="K940" s="10">
        <f t="shared" si="43"/>
        <v>41124.479722222226</v>
      </c>
      <c r="L940">
        <v>1343993448</v>
      </c>
      <c r="M940" t="b">
        <v>0</v>
      </c>
      <c r="N940">
        <v>1</v>
      </c>
      <c r="O940" t="b">
        <v>0</v>
      </c>
      <c r="P940" t="s">
        <v>8276</v>
      </c>
      <c r="Q940">
        <f t="shared" si="44"/>
        <v>0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1437620400</v>
      </c>
      <c r="J941" s="10">
        <f t="shared" si="42"/>
        <v>42208.125</v>
      </c>
      <c r="K941" s="10">
        <f t="shared" si="43"/>
        <v>41416.763171296298</v>
      </c>
      <c r="L941">
        <v>1369246738</v>
      </c>
      <c r="M941" t="b">
        <v>0</v>
      </c>
      <c r="N941">
        <v>2</v>
      </c>
      <c r="O941" t="b">
        <v>0</v>
      </c>
      <c r="P941" t="s">
        <v>8276</v>
      </c>
      <c r="Q941">
        <f t="shared" si="44"/>
        <v>1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1437620400</v>
      </c>
      <c r="J942" s="10">
        <f t="shared" si="42"/>
        <v>42208.125</v>
      </c>
      <c r="K942" s="10">
        <f t="shared" si="43"/>
        <v>42182.008402777778</v>
      </c>
      <c r="L942">
        <v>1435363926</v>
      </c>
      <c r="M942" t="b">
        <v>0</v>
      </c>
      <c r="N942">
        <v>14</v>
      </c>
      <c r="O942" t="b">
        <v>0</v>
      </c>
      <c r="P942" t="s">
        <v>8271</v>
      </c>
      <c r="Q942">
        <f t="shared" si="44"/>
        <v>17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1437620400</v>
      </c>
      <c r="J943" s="10">
        <f t="shared" si="42"/>
        <v>42208.125</v>
      </c>
      <c r="K943" s="10">
        <f t="shared" si="43"/>
        <v>42746.096585648149</v>
      </c>
      <c r="L943">
        <v>1484101145</v>
      </c>
      <c r="M943" t="b">
        <v>0</v>
      </c>
      <c r="N943">
        <v>31</v>
      </c>
      <c r="O943" t="b">
        <v>0</v>
      </c>
      <c r="P943" t="s">
        <v>8271</v>
      </c>
      <c r="Q943">
        <f t="shared" si="44"/>
        <v>2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1437620400</v>
      </c>
      <c r="J944" s="10">
        <f t="shared" si="42"/>
        <v>42208.125</v>
      </c>
      <c r="K944" s="10">
        <f t="shared" si="43"/>
        <v>42382.843287037031</v>
      </c>
      <c r="L944">
        <v>1452716060</v>
      </c>
      <c r="M944" t="b">
        <v>0</v>
      </c>
      <c r="N944">
        <v>16</v>
      </c>
      <c r="O944" t="b">
        <v>0</v>
      </c>
      <c r="P944" t="s">
        <v>8271</v>
      </c>
      <c r="Q944">
        <f t="shared" si="44"/>
        <v>9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1437620400</v>
      </c>
      <c r="J945" s="10">
        <f t="shared" si="42"/>
        <v>42208.125</v>
      </c>
      <c r="K945" s="10">
        <f t="shared" si="43"/>
        <v>42673.66788194445</v>
      </c>
      <c r="L945">
        <v>1477843305</v>
      </c>
      <c r="M945" t="b">
        <v>0</v>
      </c>
      <c r="N945">
        <v>12</v>
      </c>
      <c r="O945" t="b">
        <v>0</v>
      </c>
      <c r="P945" t="s">
        <v>8271</v>
      </c>
      <c r="Q945">
        <f t="shared" si="44"/>
        <v>10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1437620400</v>
      </c>
      <c r="J946" s="10">
        <f t="shared" si="42"/>
        <v>42208.125</v>
      </c>
      <c r="K946" s="10">
        <f t="shared" si="43"/>
        <v>42444.583912037036</v>
      </c>
      <c r="L946">
        <v>1458050450</v>
      </c>
      <c r="M946" t="b">
        <v>0</v>
      </c>
      <c r="N946">
        <v>96</v>
      </c>
      <c r="O946" t="b">
        <v>0</v>
      </c>
      <c r="P946" t="s">
        <v>8271</v>
      </c>
      <c r="Q946">
        <f t="shared" si="44"/>
        <v>13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1437620400</v>
      </c>
      <c r="J947" s="10">
        <f t="shared" si="42"/>
        <v>42208.125</v>
      </c>
      <c r="K947" s="10">
        <f t="shared" si="43"/>
        <v>42732.872986111113</v>
      </c>
      <c r="L947">
        <v>1482958626</v>
      </c>
      <c r="M947" t="b">
        <v>0</v>
      </c>
      <c r="N947">
        <v>16</v>
      </c>
      <c r="O947" t="b">
        <v>0</v>
      </c>
      <c r="P947" t="s">
        <v>8271</v>
      </c>
      <c r="Q947">
        <f t="shared" si="44"/>
        <v>2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1437620400</v>
      </c>
      <c r="J948" s="10">
        <f t="shared" si="42"/>
        <v>42208.125</v>
      </c>
      <c r="K948" s="10">
        <f t="shared" si="43"/>
        <v>42592.750555555554</v>
      </c>
      <c r="L948">
        <v>1470852048</v>
      </c>
      <c r="M948" t="b">
        <v>0</v>
      </c>
      <c r="N948">
        <v>5</v>
      </c>
      <c r="O948" t="b">
        <v>0</v>
      </c>
      <c r="P948" t="s">
        <v>8271</v>
      </c>
      <c r="Q948">
        <f t="shared" si="44"/>
        <v>2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1437620400</v>
      </c>
      <c r="J949" s="10">
        <f t="shared" si="42"/>
        <v>42208.125</v>
      </c>
      <c r="K949" s="10">
        <f t="shared" si="43"/>
        <v>42491.781319444446</v>
      </c>
      <c r="L949">
        <v>1462128306</v>
      </c>
      <c r="M949" t="b">
        <v>0</v>
      </c>
      <c r="N949">
        <v>0</v>
      </c>
      <c r="O949" t="b">
        <v>0</v>
      </c>
      <c r="P949" t="s">
        <v>8271</v>
      </c>
      <c r="Q949">
        <f t="shared" si="44"/>
        <v>0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1437620400</v>
      </c>
      <c r="J950" s="10">
        <f t="shared" si="42"/>
        <v>42208.125</v>
      </c>
      <c r="K950" s="10">
        <f t="shared" si="43"/>
        <v>42411.828287037039</v>
      </c>
      <c r="L950">
        <v>1455220364</v>
      </c>
      <c r="M950" t="b">
        <v>0</v>
      </c>
      <c r="N950">
        <v>8</v>
      </c>
      <c r="O950" t="b">
        <v>0</v>
      </c>
      <c r="P950" t="s">
        <v>8271</v>
      </c>
      <c r="Q950">
        <f t="shared" si="44"/>
        <v>12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1437620400</v>
      </c>
      <c r="J951" s="10">
        <f t="shared" si="42"/>
        <v>42208.125</v>
      </c>
      <c r="K951" s="10">
        <f t="shared" si="43"/>
        <v>42361.043703703705</v>
      </c>
      <c r="L951">
        <v>1450832576</v>
      </c>
      <c r="M951" t="b">
        <v>0</v>
      </c>
      <c r="N951">
        <v>7</v>
      </c>
      <c r="O951" t="b">
        <v>0</v>
      </c>
      <c r="P951" t="s">
        <v>8271</v>
      </c>
      <c r="Q951">
        <f t="shared" si="44"/>
        <v>1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1437620400</v>
      </c>
      <c r="J952" s="10">
        <f t="shared" si="42"/>
        <v>42208.125</v>
      </c>
      <c r="K952" s="10">
        <f t="shared" si="43"/>
        <v>42356.750706018516</v>
      </c>
      <c r="L952">
        <v>1450461661</v>
      </c>
      <c r="M952" t="b">
        <v>0</v>
      </c>
      <c r="N952">
        <v>24</v>
      </c>
      <c r="O952" t="b">
        <v>0</v>
      </c>
      <c r="P952" t="s">
        <v>8271</v>
      </c>
      <c r="Q952">
        <f t="shared" si="44"/>
        <v>28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1437620400</v>
      </c>
      <c r="J953" s="10">
        <f t="shared" si="42"/>
        <v>42208.125</v>
      </c>
      <c r="K953" s="10">
        <f t="shared" si="43"/>
        <v>42480.653611111105</v>
      </c>
      <c r="L953">
        <v>1461166872</v>
      </c>
      <c r="M953" t="b">
        <v>0</v>
      </c>
      <c r="N953">
        <v>121</v>
      </c>
      <c r="O953" t="b">
        <v>0</v>
      </c>
      <c r="P953" t="s">
        <v>8271</v>
      </c>
      <c r="Q953">
        <f t="shared" si="44"/>
        <v>38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1437620400</v>
      </c>
      <c r="J954" s="10">
        <f t="shared" si="42"/>
        <v>42208.125</v>
      </c>
      <c r="K954" s="10">
        <f t="shared" si="43"/>
        <v>42662.613564814819</v>
      </c>
      <c r="L954">
        <v>1476888212</v>
      </c>
      <c r="M954" t="b">
        <v>0</v>
      </c>
      <c r="N954">
        <v>196</v>
      </c>
      <c r="O954" t="b">
        <v>0</v>
      </c>
      <c r="P954" t="s">
        <v>8271</v>
      </c>
      <c r="Q954">
        <f t="shared" si="44"/>
        <v>40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1437620400</v>
      </c>
      <c r="J955" s="10">
        <f t="shared" si="42"/>
        <v>42208.125</v>
      </c>
      <c r="K955" s="10">
        <f t="shared" si="43"/>
        <v>41999.164340277777</v>
      </c>
      <c r="L955">
        <v>1419566199</v>
      </c>
      <c r="M955" t="b">
        <v>0</v>
      </c>
      <c r="N955">
        <v>5</v>
      </c>
      <c r="O955" t="b">
        <v>0</v>
      </c>
      <c r="P955" t="s">
        <v>8271</v>
      </c>
      <c r="Q955">
        <f t="shared" si="44"/>
        <v>1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1437620400</v>
      </c>
      <c r="J956" s="10">
        <f t="shared" si="42"/>
        <v>42208.125</v>
      </c>
      <c r="K956" s="10">
        <f t="shared" si="43"/>
        <v>42194.833784722221</v>
      </c>
      <c r="L956">
        <v>1436472039</v>
      </c>
      <c r="M956" t="b">
        <v>0</v>
      </c>
      <c r="N956">
        <v>73</v>
      </c>
      <c r="O956" t="b">
        <v>0</v>
      </c>
      <c r="P956" t="s">
        <v>8271</v>
      </c>
      <c r="Q956">
        <f t="shared" si="44"/>
        <v>43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1437620400</v>
      </c>
      <c r="J957" s="10">
        <f t="shared" si="42"/>
        <v>42208.125</v>
      </c>
      <c r="K957" s="10">
        <f t="shared" si="43"/>
        <v>42586.295138888891</v>
      </c>
      <c r="L957">
        <v>1470294300</v>
      </c>
      <c r="M957" t="b">
        <v>0</v>
      </c>
      <c r="N957">
        <v>93</v>
      </c>
      <c r="O957" t="b">
        <v>0</v>
      </c>
      <c r="P957" t="s">
        <v>8271</v>
      </c>
      <c r="Q957">
        <f t="shared" si="44"/>
        <v>6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1437620400</v>
      </c>
      <c r="J958" s="10">
        <f t="shared" si="42"/>
        <v>42208.125</v>
      </c>
      <c r="K958" s="10">
        <f t="shared" si="43"/>
        <v>42060.913877314815</v>
      </c>
      <c r="L958">
        <v>1424901359</v>
      </c>
      <c r="M958" t="b">
        <v>0</v>
      </c>
      <c r="N958">
        <v>17</v>
      </c>
      <c r="O958" t="b">
        <v>0</v>
      </c>
      <c r="P958" t="s">
        <v>8271</v>
      </c>
      <c r="Q958">
        <f t="shared" si="44"/>
        <v>2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1437620400</v>
      </c>
      <c r="J959" s="10">
        <f t="shared" si="42"/>
        <v>42208.125</v>
      </c>
      <c r="K959" s="10">
        <f t="shared" si="43"/>
        <v>42660.552465277782</v>
      </c>
      <c r="L959">
        <v>1476710133</v>
      </c>
      <c r="M959" t="b">
        <v>0</v>
      </c>
      <c r="N959">
        <v>7</v>
      </c>
      <c r="O959" t="b">
        <v>0</v>
      </c>
      <c r="P959" t="s">
        <v>8271</v>
      </c>
      <c r="Q959">
        <f t="shared" si="44"/>
        <v>2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1437620400</v>
      </c>
      <c r="J960" s="10">
        <f t="shared" si="42"/>
        <v>42208.125</v>
      </c>
      <c r="K960" s="10">
        <f t="shared" si="43"/>
        <v>42082.802812499998</v>
      </c>
      <c r="L960">
        <v>1426792563</v>
      </c>
      <c r="M960" t="b">
        <v>0</v>
      </c>
      <c r="N960">
        <v>17</v>
      </c>
      <c r="O960" t="b">
        <v>0</v>
      </c>
      <c r="P960" t="s">
        <v>8271</v>
      </c>
      <c r="Q960">
        <f t="shared" si="44"/>
        <v>11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1437620400</v>
      </c>
      <c r="J961" s="10">
        <f t="shared" si="42"/>
        <v>42208.125</v>
      </c>
      <c r="K961" s="10">
        <f t="shared" si="43"/>
        <v>41993.174363425926</v>
      </c>
      <c r="L961">
        <v>1419048665</v>
      </c>
      <c r="M961" t="b">
        <v>0</v>
      </c>
      <c r="N961">
        <v>171</v>
      </c>
      <c r="O961" t="b">
        <v>0</v>
      </c>
      <c r="P961" t="s">
        <v>8271</v>
      </c>
      <c r="Q961">
        <f t="shared" si="44"/>
        <v>39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1437620400</v>
      </c>
      <c r="J962" s="10">
        <f t="shared" si="42"/>
        <v>42208.125</v>
      </c>
      <c r="K962" s="10">
        <f t="shared" si="43"/>
        <v>42766.626793981486</v>
      </c>
      <c r="L962">
        <v>1485874955</v>
      </c>
      <c r="M962" t="b">
        <v>0</v>
      </c>
      <c r="N962">
        <v>188</v>
      </c>
      <c r="O962" t="b">
        <v>0</v>
      </c>
      <c r="P962" t="s">
        <v>8271</v>
      </c>
      <c r="Q962">
        <f t="shared" si="44"/>
        <v>46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1437620400</v>
      </c>
      <c r="J963" s="10">
        <f t="shared" ref="J963:J1026" si="45">(((I963/60)/60)/24)+DATE(1970,1,1)</f>
        <v>42208.125</v>
      </c>
      <c r="K963" s="10">
        <f t="shared" ref="K963:K1026" si="46">(((L963/60)/60)/24)+DATE(1970,1,1)</f>
        <v>42740.693692129629</v>
      </c>
      <c r="L963">
        <v>1483634335</v>
      </c>
      <c r="M963" t="b">
        <v>0</v>
      </c>
      <c r="N963">
        <v>110</v>
      </c>
      <c r="O963" t="b">
        <v>0</v>
      </c>
      <c r="P963" t="s">
        <v>8271</v>
      </c>
      <c r="Q963">
        <f t="shared" ref="Q963:Q1026" si="47">ROUND(E963/D963*100,0)</f>
        <v>42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1437620400</v>
      </c>
      <c r="J964" s="10">
        <f t="shared" si="45"/>
        <v>42208.125</v>
      </c>
      <c r="K964" s="10">
        <f t="shared" si="46"/>
        <v>42373.712418981479</v>
      </c>
      <c r="L964">
        <v>1451927153</v>
      </c>
      <c r="M964" t="b">
        <v>0</v>
      </c>
      <c r="N964">
        <v>37</v>
      </c>
      <c r="O964" t="b">
        <v>0</v>
      </c>
      <c r="P964" t="s">
        <v>8271</v>
      </c>
      <c r="Q964">
        <f t="shared" si="47"/>
        <v>28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1437620400</v>
      </c>
      <c r="J965" s="10">
        <f t="shared" si="45"/>
        <v>42208.125</v>
      </c>
      <c r="K965" s="10">
        <f t="shared" si="46"/>
        <v>42625.635636574079</v>
      </c>
      <c r="L965">
        <v>1473693319</v>
      </c>
      <c r="M965" t="b">
        <v>0</v>
      </c>
      <c r="N965">
        <v>9</v>
      </c>
      <c r="O965" t="b">
        <v>0</v>
      </c>
      <c r="P965" t="s">
        <v>8271</v>
      </c>
      <c r="Q965">
        <f t="shared" si="47"/>
        <v>1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1437620400</v>
      </c>
      <c r="J966" s="10">
        <f t="shared" si="45"/>
        <v>42208.125</v>
      </c>
      <c r="K966" s="10">
        <f t="shared" si="46"/>
        <v>42208.628692129627</v>
      </c>
      <c r="L966">
        <v>1437663919</v>
      </c>
      <c r="M966" t="b">
        <v>0</v>
      </c>
      <c r="N966">
        <v>29</v>
      </c>
      <c r="O966" t="b">
        <v>0</v>
      </c>
      <c r="P966" t="s">
        <v>8271</v>
      </c>
      <c r="Q966">
        <f t="shared" si="47"/>
        <v>1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1437620400</v>
      </c>
      <c r="J967" s="10">
        <f t="shared" si="45"/>
        <v>42208.125</v>
      </c>
      <c r="K967" s="10">
        <f t="shared" si="46"/>
        <v>42637.016736111109</v>
      </c>
      <c r="L967">
        <v>1474676646</v>
      </c>
      <c r="M967" t="b">
        <v>0</v>
      </c>
      <c r="N967">
        <v>6</v>
      </c>
      <c r="O967" t="b">
        <v>0</v>
      </c>
      <c r="P967" t="s">
        <v>8271</v>
      </c>
      <c r="Q967">
        <f t="shared" si="47"/>
        <v>1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1437620400</v>
      </c>
      <c r="J968" s="10">
        <f t="shared" si="45"/>
        <v>42208.125</v>
      </c>
      <c r="K968" s="10">
        <f t="shared" si="46"/>
        <v>42619.635787037041</v>
      </c>
      <c r="L968">
        <v>1473174932</v>
      </c>
      <c r="M968" t="b">
        <v>0</v>
      </c>
      <c r="N968">
        <v>30</v>
      </c>
      <c r="O968" t="b">
        <v>0</v>
      </c>
      <c r="P968" t="s">
        <v>8271</v>
      </c>
      <c r="Q968">
        <f t="shared" si="47"/>
        <v>15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1437620400</v>
      </c>
      <c r="J969" s="10">
        <f t="shared" si="45"/>
        <v>42208.125</v>
      </c>
      <c r="K969" s="10">
        <f t="shared" si="46"/>
        <v>42422.254328703704</v>
      </c>
      <c r="L969">
        <v>1456121174</v>
      </c>
      <c r="M969" t="b">
        <v>0</v>
      </c>
      <c r="N969">
        <v>81</v>
      </c>
      <c r="O969" t="b">
        <v>0</v>
      </c>
      <c r="P969" t="s">
        <v>8271</v>
      </c>
      <c r="Q969">
        <f t="shared" si="47"/>
        <v>18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1437620400</v>
      </c>
      <c r="J970" s="10">
        <f t="shared" si="45"/>
        <v>42208.125</v>
      </c>
      <c r="K970" s="10">
        <f t="shared" si="46"/>
        <v>41836.847615740742</v>
      </c>
      <c r="L970">
        <v>1405542034</v>
      </c>
      <c r="M970" t="b">
        <v>0</v>
      </c>
      <c r="N970">
        <v>4</v>
      </c>
      <c r="O970" t="b">
        <v>0</v>
      </c>
      <c r="P970" t="s">
        <v>8271</v>
      </c>
      <c r="Q970">
        <f t="shared" si="47"/>
        <v>1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1437620400</v>
      </c>
      <c r="J971" s="10">
        <f t="shared" si="45"/>
        <v>42208.125</v>
      </c>
      <c r="K971" s="10">
        <f t="shared" si="46"/>
        <v>42742.30332175926</v>
      </c>
      <c r="L971">
        <v>1483773407</v>
      </c>
      <c r="M971" t="b">
        <v>0</v>
      </c>
      <c r="N971">
        <v>11</v>
      </c>
      <c r="O971" t="b">
        <v>0</v>
      </c>
      <c r="P971" t="s">
        <v>8271</v>
      </c>
      <c r="Q971">
        <f t="shared" si="47"/>
        <v>47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1437620400</v>
      </c>
      <c r="J972" s="10">
        <f t="shared" si="45"/>
        <v>42208.125</v>
      </c>
      <c r="K972" s="10">
        <f t="shared" si="46"/>
        <v>42721.220520833333</v>
      </c>
      <c r="L972">
        <v>1481951853</v>
      </c>
      <c r="M972" t="b">
        <v>0</v>
      </c>
      <c r="N972">
        <v>14</v>
      </c>
      <c r="O972" t="b">
        <v>0</v>
      </c>
      <c r="P972" t="s">
        <v>8271</v>
      </c>
      <c r="Q972">
        <f t="shared" si="47"/>
        <v>46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1437620400</v>
      </c>
      <c r="J973" s="10">
        <f t="shared" si="45"/>
        <v>42208.125</v>
      </c>
      <c r="K973" s="10">
        <f t="shared" si="46"/>
        <v>42111.709027777775</v>
      </c>
      <c r="L973">
        <v>1429290060</v>
      </c>
      <c r="M973" t="b">
        <v>0</v>
      </c>
      <c r="N973">
        <v>5</v>
      </c>
      <c r="O973" t="b">
        <v>0</v>
      </c>
      <c r="P973" t="s">
        <v>8271</v>
      </c>
      <c r="Q973">
        <f t="shared" si="47"/>
        <v>0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1437620400</v>
      </c>
      <c r="J974" s="10">
        <f t="shared" si="45"/>
        <v>42208.125</v>
      </c>
      <c r="K974" s="10">
        <f t="shared" si="46"/>
        <v>41856.865717592591</v>
      </c>
      <c r="L974">
        <v>1407271598</v>
      </c>
      <c r="M974" t="b">
        <v>0</v>
      </c>
      <c r="N974">
        <v>45</v>
      </c>
      <c r="O974" t="b">
        <v>0</v>
      </c>
      <c r="P974" t="s">
        <v>8271</v>
      </c>
      <c r="Q974">
        <f t="shared" si="47"/>
        <v>35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1437620400</v>
      </c>
      <c r="J975" s="10">
        <f t="shared" si="45"/>
        <v>42208.125</v>
      </c>
      <c r="K975" s="10">
        <f t="shared" si="46"/>
        <v>42257.014965277776</v>
      </c>
      <c r="L975">
        <v>1441844493</v>
      </c>
      <c r="M975" t="b">
        <v>0</v>
      </c>
      <c r="N975">
        <v>8</v>
      </c>
      <c r="O975" t="b">
        <v>0</v>
      </c>
      <c r="P975" t="s">
        <v>8271</v>
      </c>
      <c r="Q975">
        <f t="shared" si="47"/>
        <v>2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1437620400</v>
      </c>
      <c r="J976" s="10">
        <f t="shared" si="45"/>
        <v>42208.125</v>
      </c>
      <c r="K976" s="10">
        <f t="shared" si="46"/>
        <v>42424.749490740738</v>
      </c>
      <c r="L976">
        <v>1456336756</v>
      </c>
      <c r="M976" t="b">
        <v>0</v>
      </c>
      <c r="N976">
        <v>3</v>
      </c>
      <c r="O976" t="b">
        <v>0</v>
      </c>
      <c r="P976" t="s">
        <v>8271</v>
      </c>
      <c r="Q976">
        <f t="shared" si="47"/>
        <v>1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1437620400</v>
      </c>
      <c r="J977" s="10">
        <f t="shared" si="45"/>
        <v>42208.125</v>
      </c>
      <c r="K977" s="10">
        <f t="shared" si="46"/>
        <v>42489.696585648147</v>
      </c>
      <c r="L977">
        <v>1461948185</v>
      </c>
      <c r="M977" t="b">
        <v>0</v>
      </c>
      <c r="N977">
        <v>24</v>
      </c>
      <c r="O977" t="b">
        <v>0</v>
      </c>
      <c r="P977" t="s">
        <v>8271</v>
      </c>
      <c r="Q977">
        <f t="shared" si="47"/>
        <v>3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1437620400</v>
      </c>
      <c r="J978" s="10">
        <f t="shared" si="45"/>
        <v>42208.125</v>
      </c>
      <c r="K978" s="10">
        <f t="shared" si="46"/>
        <v>42185.058993055558</v>
      </c>
      <c r="L978">
        <v>1435627497</v>
      </c>
      <c r="M978" t="b">
        <v>0</v>
      </c>
      <c r="N978">
        <v>18</v>
      </c>
      <c r="O978" t="b">
        <v>0</v>
      </c>
      <c r="P978" t="s">
        <v>8271</v>
      </c>
      <c r="Q978">
        <f t="shared" si="47"/>
        <v>2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1437620400</v>
      </c>
      <c r="J979" s="10">
        <f t="shared" si="45"/>
        <v>42208.125</v>
      </c>
      <c r="K979" s="10">
        <f t="shared" si="46"/>
        <v>42391.942094907412</v>
      </c>
      <c r="L979">
        <v>1453502197</v>
      </c>
      <c r="M979" t="b">
        <v>0</v>
      </c>
      <c r="N979">
        <v>12</v>
      </c>
      <c r="O979" t="b">
        <v>0</v>
      </c>
      <c r="P979" t="s">
        <v>8271</v>
      </c>
      <c r="Q979">
        <f t="shared" si="47"/>
        <v>34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1437620400</v>
      </c>
      <c r="J980" s="10">
        <f t="shared" si="45"/>
        <v>42208.125</v>
      </c>
      <c r="K980" s="10">
        <f t="shared" si="46"/>
        <v>42395.309039351851</v>
      </c>
      <c r="L980">
        <v>1453793101</v>
      </c>
      <c r="M980" t="b">
        <v>0</v>
      </c>
      <c r="N980">
        <v>123</v>
      </c>
      <c r="O980" t="b">
        <v>0</v>
      </c>
      <c r="P980" t="s">
        <v>8271</v>
      </c>
      <c r="Q980">
        <f t="shared" si="47"/>
        <v>56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1437620400</v>
      </c>
      <c r="J981" s="10">
        <f t="shared" si="45"/>
        <v>42208.125</v>
      </c>
      <c r="K981" s="10">
        <f t="shared" si="46"/>
        <v>42506.416990740734</v>
      </c>
      <c r="L981">
        <v>1463392828</v>
      </c>
      <c r="M981" t="b">
        <v>0</v>
      </c>
      <c r="N981">
        <v>96</v>
      </c>
      <c r="O981" t="b">
        <v>0</v>
      </c>
      <c r="P981" t="s">
        <v>8271</v>
      </c>
      <c r="Q981">
        <f t="shared" si="47"/>
        <v>83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1437620400</v>
      </c>
      <c r="J982" s="10">
        <f t="shared" si="45"/>
        <v>42208.125</v>
      </c>
      <c r="K982" s="10">
        <f t="shared" si="46"/>
        <v>41928.904189814813</v>
      </c>
      <c r="L982">
        <v>1413495722</v>
      </c>
      <c r="M982" t="b">
        <v>0</v>
      </c>
      <c r="N982">
        <v>31</v>
      </c>
      <c r="O982" t="b">
        <v>0</v>
      </c>
      <c r="P982" t="s">
        <v>8271</v>
      </c>
      <c r="Q982">
        <f t="shared" si="47"/>
        <v>15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1437620400</v>
      </c>
      <c r="J983" s="10">
        <f t="shared" si="45"/>
        <v>42208.125</v>
      </c>
      <c r="K983" s="10">
        <f t="shared" si="46"/>
        <v>41830.947013888886</v>
      </c>
      <c r="L983">
        <v>1405032222</v>
      </c>
      <c r="M983" t="b">
        <v>0</v>
      </c>
      <c r="N983">
        <v>4</v>
      </c>
      <c r="O983" t="b">
        <v>0</v>
      </c>
      <c r="P983" t="s">
        <v>8271</v>
      </c>
      <c r="Q983">
        <f t="shared" si="47"/>
        <v>0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1437620400</v>
      </c>
      <c r="J984" s="10">
        <f t="shared" si="45"/>
        <v>42208.125</v>
      </c>
      <c r="K984" s="10">
        <f t="shared" si="46"/>
        <v>42615.753310185188</v>
      </c>
      <c r="L984">
        <v>1472839486</v>
      </c>
      <c r="M984" t="b">
        <v>0</v>
      </c>
      <c r="N984">
        <v>3</v>
      </c>
      <c r="O984" t="b">
        <v>0</v>
      </c>
      <c r="P984" t="s">
        <v>8271</v>
      </c>
      <c r="Q984">
        <f t="shared" si="47"/>
        <v>0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1437620400</v>
      </c>
      <c r="J985" s="10">
        <f t="shared" si="45"/>
        <v>42208.125</v>
      </c>
      <c r="K985" s="10">
        <f t="shared" si="46"/>
        <v>42574.667650462965</v>
      </c>
      <c r="L985">
        <v>1469289685</v>
      </c>
      <c r="M985" t="b">
        <v>0</v>
      </c>
      <c r="N985">
        <v>179</v>
      </c>
      <c r="O985" t="b">
        <v>0</v>
      </c>
      <c r="P985" t="s">
        <v>8271</v>
      </c>
      <c r="Q985">
        <f t="shared" si="47"/>
        <v>30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1437620400</v>
      </c>
      <c r="J986" s="10">
        <f t="shared" si="45"/>
        <v>42208.125</v>
      </c>
      <c r="K986" s="10">
        <f t="shared" si="46"/>
        <v>42061.11583333333</v>
      </c>
      <c r="L986">
        <v>1424918808</v>
      </c>
      <c r="M986" t="b">
        <v>0</v>
      </c>
      <c r="N986">
        <v>3</v>
      </c>
      <c r="O986" t="b">
        <v>0</v>
      </c>
      <c r="P986" t="s">
        <v>8271</v>
      </c>
      <c r="Q986">
        <f t="shared" si="47"/>
        <v>1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1437620400</v>
      </c>
      <c r="J987" s="10">
        <f t="shared" si="45"/>
        <v>42208.125</v>
      </c>
      <c r="K987" s="10">
        <f t="shared" si="46"/>
        <v>42339.967708333337</v>
      </c>
      <c r="L987">
        <v>1449011610</v>
      </c>
      <c r="M987" t="b">
        <v>0</v>
      </c>
      <c r="N987">
        <v>23</v>
      </c>
      <c r="O987" t="b">
        <v>0</v>
      </c>
      <c r="P987" t="s">
        <v>8271</v>
      </c>
      <c r="Q987">
        <f t="shared" si="47"/>
        <v>6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1437620400</v>
      </c>
      <c r="J988" s="10">
        <f t="shared" si="45"/>
        <v>42208.125</v>
      </c>
      <c r="K988" s="10">
        <f t="shared" si="46"/>
        <v>42324.767361111109</v>
      </c>
      <c r="L988">
        <v>1447698300</v>
      </c>
      <c r="M988" t="b">
        <v>0</v>
      </c>
      <c r="N988">
        <v>23</v>
      </c>
      <c r="O988" t="b">
        <v>0</v>
      </c>
      <c r="P988" t="s">
        <v>8271</v>
      </c>
      <c r="Q988">
        <f t="shared" si="47"/>
        <v>13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1437620400</v>
      </c>
      <c r="J989" s="10">
        <f t="shared" si="45"/>
        <v>42208.125</v>
      </c>
      <c r="K989" s="10">
        <f t="shared" si="46"/>
        <v>41773.294560185182</v>
      </c>
      <c r="L989">
        <v>1400051050</v>
      </c>
      <c r="M989" t="b">
        <v>0</v>
      </c>
      <c r="N989">
        <v>41</v>
      </c>
      <c r="O989" t="b">
        <v>0</v>
      </c>
      <c r="P989" t="s">
        <v>8271</v>
      </c>
      <c r="Q989">
        <f t="shared" si="47"/>
        <v>13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1437620400</v>
      </c>
      <c r="J990" s="10">
        <f t="shared" si="45"/>
        <v>42208.125</v>
      </c>
      <c r="K990" s="10">
        <f t="shared" si="46"/>
        <v>42614.356770833328</v>
      </c>
      <c r="L990">
        <v>1472718825</v>
      </c>
      <c r="M990" t="b">
        <v>0</v>
      </c>
      <c r="N990">
        <v>0</v>
      </c>
      <c r="O990" t="b">
        <v>0</v>
      </c>
      <c r="P990" t="s">
        <v>8271</v>
      </c>
      <c r="Q990">
        <f t="shared" si="47"/>
        <v>0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1437620400</v>
      </c>
      <c r="J991" s="10">
        <f t="shared" si="45"/>
        <v>42208.125</v>
      </c>
      <c r="K991" s="10">
        <f t="shared" si="46"/>
        <v>42611.933969907404</v>
      </c>
      <c r="L991">
        <v>1472509495</v>
      </c>
      <c r="M991" t="b">
        <v>0</v>
      </c>
      <c r="N991">
        <v>32</v>
      </c>
      <c r="O991" t="b">
        <v>0</v>
      </c>
      <c r="P991" t="s">
        <v>8271</v>
      </c>
      <c r="Q991">
        <f t="shared" si="47"/>
        <v>17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1437620400</v>
      </c>
      <c r="J992" s="10">
        <f t="shared" si="45"/>
        <v>42208.125</v>
      </c>
      <c r="K992" s="10">
        <f t="shared" si="46"/>
        <v>41855.784305555557</v>
      </c>
      <c r="L992">
        <v>1407178164</v>
      </c>
      <c r="M992" t="b">
        <v>0</v>
      </c>
      <c r="N992">
        <v>2</v>
      </c>
      <c r="O992" t="b">
        <v>0</v>
      </c>
      <c r="P992" t="s">
        <v>8271</v>
      </c>
      <c r="Q992">
        <f t="shared" si="47"/>
        <v>0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1437620400</v>
      </c>
      <c r="J993" s="10">
        <f t="shared" si="45"/>
        <v>42208.125</v>
      </c>
      <c r="K993" s="10">
        <f t="shared" si="46"/>
        <v>42538.75680555556</v>
      </c>
      <c r="L993">
        <v>1466186988</v>
      </c>
      <c r="M993" t="b">
        <v>0</v>
      </c>
      <c r="N993">
        <v>7</v>
      </c>
      <c r="O993" t="b">
        <v>0</v>
      </c>
      <c r="P993" t="s">
        <v>8271</v>
      </c>
      <c r="Q993">
        <f t="shared" si="47"/>
        <v>4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1437620400</v>
      </c>
      <c r="J994" s="10">
        <f t="shared" si="45"/>
        <v>42208.125</v>
      </c>
      <c r="K994" s="10">
        <f t="shared" si="46"/>
        <v>42437.924988425926</v>
      </c>
      <c r="L994">
        <v>1457475119</v>
      </c>
      <c r="M994" t="b">
        <v>0</v>
      </c>
      <c r="N994">
        <v>4</v>
      </c>
      <c r="O994" t="b">
        <v>0</v>
      </c>
      <c r="P994" t="s">
        <v>8271</v>
      </c>
      <c r="Q994">
        <f t="shared" si="47"/>
        <v>0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1437620400</v>
      </c>
      <c r="J995" s="10">
        <f t="shared" si="45"/>
        <v>42208.125</v>
      </c>
      <c r="K995" s="10">
        <f t="shared" si="46"/>
        <v>42652.964907407411</v>
      </c>
      <c r="L995">
        <v>1476054568</v>
      </c>
      <c r="M995" t="b">
        <v>0</v>
      </c>
      <c r="N995">
        <v>196</v>
      </c>
      <c r="O995" t="b">
        <v>0</v>
      </c>
      <c r="P995" t="s">
        <v>8271</v>
      </c>
      <c r="Q995">
        <f t="shared" si="47"/>
        <v>25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1437620400</v>
      </c>
      <c r="J996" s="10">
        <f t="shared" si="45"/>
        <v>42208.125</v>
      </c>
      <c r="K996" s="10">
        <f t="shared" si="46"/>
        <v>41921.263078703705</v>
      </c>
      <c r="L996">
        <v>1412835530</v>
      </c>
      <c r="M996" t="b">
        <v>0</v>
      </c>
      <c r="N996">
        <v>11</v>
      </c>
      <c r="O996" t="b">
        <v>0</v>
      </c>
      <c r="P996" t="s">
        <v>8271</v>
      </c>
      <c r="Q996">
        <f t="shared" si="47"/>
        <v>2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1437620400</v>
      </c>
      <c r="J997" s="10">
        <f t="shared" si="45"/>
        <v>42208.125</v>
      </c>
      <c r="K997" s="10">
        <f t="shared" si="46"/>
        <v>41947.940740740742</v>
      </c>
      <c r="L997">
        <v>1415140480</v>
      </c>
      <c r="M997" t="b">
        <v>0</v>
      </c>
      <c r="N997">
        <v>9</v>
      </c>
      <c r="O997" t="b">
        <v>0</v>
      </c>
      <c r="P997" t="s">
        <v>8271</v>
      </c>
      <c r="Q997">
        <f t="shared" si="47"/>
        <v>7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1437620400</v>
      </c>
      <c r="J998" s="10">
        <f t="shared" si="45"/>
        <v>42208.125</v>
      </c>
      <c r="K998" s="10">
        <f t="shared" si="46"/>
        <v>41817.866435185184</v>
      </c>
      <c r="L998">
        <v>1403902060</v>
      </c>
      <c r="M998" t="b">
        <v>0</v>
      </c>
      <c r="N998">
        <v>5</v>
      </c>
      <c r="O998" t="b">
        <v>0</v>
      </c>
      <c r="P998" t="s">
        <v>8271</v>
      </c>
      <c r="Q998">
        <f t="shared" si="47"/>
        <v>2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1437620400</v>
      </c>
      <c r="J999" s="10">
        <f t="shared" si="45"/>
        <v>42208.125</v>
      </c>
      <c r="K999" s="10">
        <f t="shared" si="46"/>
        <v>41941.10297453704</v>
      </c>
      <c r="L999">
        <v>1414549697</v>
      </c>
      <c r="M999" t="b">
        <v>0</v>
      </c>
      <c r="N999">
        <v>8</v>
      </c>
      <c r="O999" t="b">
        <v>0</v>
      </c>
      <c r="P999" t="s">
        <v>8271</v>
      </c>
      <c r="Q999">
        <f t="shared" si="47"/>
        <v>1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1437620400</v>
      </c>
      <c r="J1000" s="10">
        <f t="shared" si="45"/>
        <v>42208.125</v>
      </c>
      <c r="K1000" s="10">
        <f t="shared" si="46"/>
        <v>42282.168993055559</v>
      </c>
      <c r="L1000">
        <v>1444017801</v>
      </c>
      <c r="M1000" t="b">
        <v>0</v>
      </c>
      <c r="N1000">
        <v>229</v>
      </c>
      <c r="O1000" t="b">
        <v>0</v>
      </c>
      <c r="P1000" t="s">
        <v>8271</v>
      </c>
      <c r="Q1000">
        <f t="shared" si="47"/>
        <v>59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1437620400</v>
      </c>
      <c r="J1001" s="10">
        <f t="shared" si="45"/>
        <v>42208.125</v>
      </c>
      <c r="K1001" s="10">
        <f t="shared" si="46"/>
        <v>41926.29965277778</v>
      </c>
      <c r="L1001">
        <v>1413270690</v>
      </c>
      <c r="M1001" t="b">
        <v>0</v>
      </c>
      <c r="N1001">
        <v>40</v>
      </c>
      <c r="O1001" t="b">
        <v>0</v>
      </c>
      <c r="P1001" t="s">
        <v>8271</v>
      </c>
      <c r="Q1001">
        <f t="shared" si="47"/>
        <v>8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1437620400</v>
      </c>
      <c r="J1002" s="10">
        <f t="shared" si="45"/>
        <v>42208.125</v>
      </c>
      <c r="K1002" s="10">
        <f t="shared" si="46"/>
        <v>42749.059722222228</v>
      </c>
      <c r="L1002">
        <v>1484357160</v>
      </c>
      <c r="M1002" t="b">
        <v>0</v>
      </c>
      <c r="N1002">
        <v>6</v>
      </c>
      <c r="O1002" t="b">
        <v>0</v>
      </c>
      <c r="P1002" t="s">
        <v>8271</v>
      </c>
      <c r="Q1002">
        <f t="shared" si="47"/>
        <v>2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1437620400</v>
      </c>
      <c r="J1003" s="10">
        <f t="shared" si="45"/>
        <v>42208.125</v>
      </c>
      <c r="K1003" s="10">
        <f t="shared" si="46"/>
        <v>42720.720057870371</v>
      </c>
      <c r="L1003">
        <v>1481908613</v>
      </c>
      <c r="M1003" t="b">
        <v>0</v>
      </c>
      <c r="N1003">
        <v>4</v>
      </c>
      <c r="O1003" t="b">
        <v>0</v>
      </c>
      <c r="P1003" t="s">
        <v>8271</v>
      </c>
      <c r="Q1003">
        <f t="shared" si="47"/>
        <v>104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1437620400</v>
      </c>
      <c r="J1004" s="10">
        <f t="shared" si="45"/>
        <v>42208.125</v>
      </c>
      <c r="K1004" s="10">
        <f t="shared" si="46"/>
        <v>42325.684189814812</v>
      </c>
      <c r="L1004">
        <v>1447777514</v>
      </c>
      <c r="M1004" t="b">
        <v>0</v>
      </c>
      <c r="N1004">
        <v>22</v>
      </c>
      <c r="O1004" t="b">
        <v>0</v>
      </c>
      <c r="P1004" t="s">
        <v>8271</v>
      </c>
      <c r="Q1004">
        <f t="shared" si="47"/>
        <v>30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1437620400</v>
      </c>
      <c r="J1005" s="10">
        <f t="shared" si="45"/>
        <v>42208.125</v>
      </c>
      <c r="K1005" s="10">
        <f t="shared" si="46"/>
        <v>42780.709039351852</v>
      </c>
      <c r="L1005">
        <v>1487091661</v>
      </c>
      <c r="M1005" t="b">
        <v>0</v>
      </c>
      <c r="N1005">
        <v>15</v>
      </c>
      <c r="O1005" t="b">
        <v>0</v>
      </c>
      <c r="P1005" t="s">
        <v>8271</v>
      </c>
      <c r="Q1005">
        <f t="shared" si="47"/>
        <v>16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1437620400</v>
      </c>
      <c r="J1006" s="10">
        <f t="shared" si="45"/>
        <v>42208.125</v>
      </c>
      <c r="K1006" s="10">
        <f t="shared" si="46"/>
        <v>42388.708645833336</v>
      </c>
      <c r="L1006">
        <v>1453222827</v>
      </c>
      <c r="M1006" t="b">
        <v>0</v>
      </c>
      <c r="N1006">
        <v>95</v>
      </c>
      <c r="O1006" t="b">
        <v>0</v>
      </c>
      <c r="P1006" t="s">
        <v>8271</v>
      </c>
      <c r="Q1006">
        <f t="shared" si="47"/>
        <v>82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1437620400</v>
      </c>
      <c r="J1007" s="10">
        <f t="shared" si="45"/>
        <v>42208.125</v>
      </c>
      <c r="K1007" s="10">
        <f t="shared" si="46"/>
        <v>42276.624803240738</v>
      </c>
      <c r="L1007">
        <v>1443538783</v>
      </c>
      <c r="M1007" t="b">
        <v>0</v>
      </c>
      <c r="N1007">
        <v>161</v>
      </c>
      <c r="O1007" t="b">
        <v>0</v>
      </c>
      <c r="P1007" t="s">
        <v>8271</v>
      </c>
      <c r="Q1007">
        <f t="shared" si="47"/>
        <v>75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1437620400</v>
      </c>
      <c r="J1008" s="10">
        <f t="shared" si="45"/>
        <v>42208.125</v>
      </c>
      <c r="K1008" s="10">
        <f t="shared" si="46"/>
        <v>41977.040185185186</v>
      </c>
      <c r="L1008">
        <v>1417654672</v>
      </c>
      <c r="M1008" t="b">
        <v>0</v>
      </c>
      <c r="N1008">
        <v>8</v>
      </c>
      <c r="O1008" t="b">
        <v>0</v>
      </c>
      <c r="P1008" t="s">
        <v>8271</v>
      </c>
      <c r="Q1008">
        <f t="shared" si="47"/>
        <v>6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1437620400</v>
      </c>
      <c r="J1009" s="10">
        <f t="shared" si="45"/>
        <v>42208.125</v>
      </c>
      <c r="K1009" s="10">
        <f t="shared" si="46"/>
        <v>42676.583599537036</v>
      </c>
      <c r="L1009">
        <v>1478095223</v>
      </c>
      <c r="M1009" t="b">
        <v>0</v>
      </c>
      <c r="N1009">
        <v>76</v>
      </c>
      <c r="O1009" t="b">
        <v>0</v>
      </c>
      <c r="P1009" t="s">
        <v>8271</v>
      </c>
      <c r="Q1009">
        <f t="shared" si="47"/>
        <v>44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1437620400</v>
      </c>
      <c r="J1010" s="10">
        <f t="shared" si="45"/>
        <v>42208.125</v>
      </c>
      <c r="K1010" s="10">
        <f t="shared" si="46"/>
        <v>42702.809201388889</v>
      </c>
      <c r="L1010">
        <v>1480361115</v>
      </c>
      <c r="M1010" t="b">
        <v>0</v>
      </c>
      <c r="N1010">
        <v>1</v>
      </c>
      <c r="O1010" t="b">
        <v>0</v>
      </c>
      <c r="P1010" t="s">
        <v>8271</v>
      </c>
      <c r="Q1010">
        <f t="shared" si="47"/>
        <v>0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1437620400</v>
      </c>
      <c r="J1011" s="10">
        <f t="shared" si="45"/>
        <v>42208.125</v>
      </c>
      <c r="K1011" s="10">
        <f t="shared" si="46"/>
        <v>42510.604699074072</v>
      </c>
      <c r="L1011">
        <v>1463754646</v>
      </c>
      <c r="M1011" t="b">
        <v>0</v>
      </c>
      <c r="N1011">
        <v>101</v>
      </c>
      <c r="O1011" t="b">
        <v>0</v>
      </c>
      <c r="P1011" t="s">
        <v>8271</v>
      </c>
      <c r="Q1011">
        <f t="shared" si="47"/>
        <v>13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1437620400</v>
      </c>
      <c r="J1012" s="10">
        <f t="shared" si="45"/>
        <v>42208.125</v>
      </c>
      <c r="K1012" s="10">
        <f t="shared" si="46"/>
        <v>42561.829421296294</v>
      </c>
      <c r="L1012">
        <v>1468180462</v>
      </c>
      <c r="M1012" t="b">
        <v>0</v>
      </c>
      <c r="N1012">
        <v>4</v>
      </c>
      <c r="O1012" t="b">
        <v>0</v>
      </c>
      <c r="P1012" t="s">
        <v>8271</v>
      </c>
      <c r="Q1012">
        <f t="shared" si="47"/>
        <v>0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1437620400</v>
      </c>
      <c r="J1013" s="10">
        <f t="shared" si="45"/>
        <v>42208.125</v>
      </c>
      <c r="K1013" s="10">
        <f t="shared" si="46"/>
        <v>41946.898090277777</v>
      </c>
      <c r="L1013">
        <v>1415050395</v>
      </c>
      <c r="M1013" t="b">
        <v>0</v>
      </c>
      <c r="N1013">
        <v>1</v>
      </c>
      <c r="O1013" t="b">
        <v>0</v>
      </c>
      <c r="P1013" t="s">
        <v>8271</v>
      </c>
      <c r="Q1013">
        <f t="shared" si="47"/>
        <v>0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1437620400</v>
      </c>
      <c r="J1014" s="10">
        <f t="shared" si="45"/>
        <v>42208.125</v>
      </c>
      <c r="K1014" s="10">
        <f t="shared" si="46"/>
        <v>42714.440416666665</v>
      </c>
      <c r="L1014">
        <v>1481366052</v>
      </c>
      <c r="M1014" t="b">
        <v>0</v>
      </c>
      <c r="N1014">
        <v>775</v>
      </c>
      <c r="O1014" t="b">
        <v>0</v>
      </c>
      <c r="P1014" t="s">
        <v>8271</v>
      </c>
      <c r="Q1014">
        <f t="shared" si="47"/>
        <v>21535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1437620400</v>
      </c>
      <c r="J1015" s="10">
        <f t="shared" si="45"/>
        <v>42208.125</v>
      </c>
      <c r="K1015" s="10">
        <f t="shared" si="46"/>
        <v>42339.833981481483</v>
      </c>
      <c r="L1015">
        <v>1449000056</v>
      </c>
      <c r="M1015" t="b">
        <v>0</v>
      </c>
      <c r="N1015">
        <v>90</v>
      </c>
      <c r="O1015" t="b">
        <v>0</v>
      </c>
      <c r="P1015" t="s">
        <v>8271</v>
      </c>
      <c r="Q1015">
        <f t="shared" si="47"/>
        <v>35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1437620400</v>
      </c>
      <c r="J1016" s="10">
        <f t="shared" si="45"/>
        <v>42208.125</v>
      </c>
      <c r="K1016" s="10">
        <f t="shared" si="46"/>
        <v>41955.002488425926</v>
      </c>
      <c r="L1016">
        <v>1415750615</v>
      </c>
      <c r="M1016" t="b">
        <v>0</v>
      </c>
      <c r="N1016">
        <v>16</v>
      </c>
      <c r="O1016" t="b">
        <v>0</v>
      </c>
      <c r="P1016" t="s">
        <v>8271</v>
      </c>
      <c r="Q1016">
        <f t="shared" si="47"/>
        <v>31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1437620400</v>
      </c>
      <c r="J1017" s="10">
        <f t="shared" si="45"/>
        <v>42208.125</v>
      </c>
      <c r="K1017" s="10">
        <f t="shared" si="46"/>
        <v>42303.878414351857</v>
      </c>
      <c r="L1017">
        <v>1445893495</v>
      </c>
      <c r="M1017" t="b">
        <v>0</v>
      </c>
      <c r="N1017">
        <v>6</v>
      </c>
      <c r="O1017" t="b">
        <v>0</v>
      </c>
      <c r="P1017" t="s">
        <v>8271</v>
      </c>
      <c r="Q1017">
        <f t="shared" si="47"/>
        <v>3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1437620400</v>
      </c>
      <c r="J1018" s="10">
        <f t="shared" si="45"/>
        <v>42208.125</v>
      </c>
      <c r="K1018" s="10">
        <f t="shared" si="46"/>
        <v>42422.107129629629</v>
      </c>
      <c r="L1018">
        <v>1456108456</v>
      </c>
      <c r="M1018" t="b">
        <v>0</v>
      </c>
      <c r="N1018">
        <v>38</v>
      </c>
      <c r="O1018" t="b">
        <v>0</v>
      </c>
      <c r="P1018" t="s">
        <v>8271</v>
      </c>
      <c r="Q1018">
        <f t="shared" si="47"/>
        <v>3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1437620400</v>
      </c>
      <c r="J1019" s="10">
        <f t="shared" si="45"/>
        <v>42208.125</v>
      </c>
      <c r="K1019" s="10">
        <f t="shared" si="46"/>
        <v>42289.675173611111</v>
      </c>
      <c r="L1019">
        <v>1444666335</v>
      </c>
      <c r="M1019" t="b">
        <v>0</v>
      </c>
      <c r="N1019">
        <v>355</v>
      </c>
      <c r="O1019" t="b">
        <v>0</v>
      </c>
      <c r="P1019" t="s">
        <v>8271</v>
      </c>
      <c r="Q1019">
        <f t="shared" si="47"/>
        <v>23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1437620400</v>
      </c>
      <c r="J1020" s="10">
        <f t="shared" si="45"/>
        <v>42208.125</v>
      </c>
      <c r="K1020" s="10">
        <f t="shared" si="46"/>
        <v>42535.492280092592</v>
      </c>
      <c r="L1020">
        <v>1465904933</v>
      </c>
      <c r="M1020" t="b">
        <v>0</v>
      </c>
      <c r="N1020">
        <v>7</v>
      </c>
      <c r="O1020" t="b">
        <v>0</v>
      </c>
      <c r="P1020" t="s">
        <v>8271</v>
      </c>
      <c r="Q1020">
        <f t="shared" si="47"/>
        <v>3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1437620400</v>
      </c>
      <c r="J1021" s="10">
        <f t="shared" si="45"/>
        <v>42208.125</v>
      </c>
      <c r="K1021" s="10">
        <f t="shared" si="46"/>
        <v>42009.973946759259</v>
      </c>
      <c r="L1021">
        <v>1420500149</v>
      </c>
      <c r="M1021" t="b">
        <v>0</v>
      </c>
      <c r="N1021">
        <v>400</v>
      </c>
      <c r="O1021" t="b">
        <v>0</v>
      </c>
      <c r="P1021" t="s">
        <v>8271</v>
      </c>
      <c r="Q1021">
        <f t="shared" si="47"/>
        <v>47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1437620400</v>
      </c>
      <c r="J1022" s="10">
        <f t="shared" si="45"/>
        <v>42208.125</v>
      </c>
      <c r="K1022" s="10">
        <f t="shared" si="46"/>
        <v>42127.069548611107</v>
      </c>
      <c r="L1022">
        <v>1430617209</v>
      </c>
      <c r="M1022" t="b">
        <v>0</v>
      </c>
      <c r="N1022">
        <v>30</v>
      </c>
      <c r="O1022" t="b">
        <v>1</v>
      </c>
      <c r="P1022" t="s">
        <v>8278</v>
      </c>
      <c r="Q1022">
        <f t="shared" si="47"/>
        <v>206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1437620400</v>
      </c>
      <c r="J1023" s="10">
        <f t="shared" si="45"/>
        <v>42208.125</v>
      </c>
      <c r="K1023" s="10">
        <f t="shared" si="46"/>
        <v>42271.251979166671</v>
      </c>
      <c r="L1023">
        <v>1443074571</v>
      </c>
      <c r="M1023" t="b">
        <v>1</v>
      </c>
      <c r="N1023">
        <v>478</v>
      </c>
      <c r="O1023" t="b">
        <v>1</v>
      </c>
      <c r="P1023" t="s">
        <v>8278</v>
      </c>
      <c r="Q1023">
        <f t="shared" si="47"/>
        <v>352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1437620400</v>
      </c>
      <c r="J1024" s="10">
        <f t="shared" si="45"/>
        <v>42208.125</v>
      </c>
      <c r="K1024" s="10">
        <f t="shared" si="46"/>
        <v>42111.646724537044</v>
      </c>
      <c r="L1024">
        <v>1429284677</v>
      </c>
      <c r="M1024" t="b">
        <v>1</v>
      </c>
      <c r="N1024">
        <v>74</v>
      </c>
      <c r="O1024" t="b">
        <v>1</v>
      </c>
      <c r="P1024" t="s">
        <v>8278</v>
      </c>
      <c r="Q1024">
        <f t="shared" si="47"/>
        <v>115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1437620400</v>
      </c>
      <c r="J1025" s="10">
        <f t="shared" si="45"/>
        <v>42208.125</v>
      </c>
      <c r="K1025" s="10">
        <f t="shared" si="46"/>
        <v>42145.919687500005</v>
      </c>
      <c r="L1025">
        <v>1432245861</v>
      </c>
      <c r="M1025" t="b">
        <v>0</v>
      </c>
      <c r="N1025">
        <v>131</v>
      </c>
      <c r="O1025" t="b">
        <v>1</v>
      </c>
      <c r="P1025" t="s">
        <v>8278</v>
      </c>
      <c r="Q1025">
        <f t="shared" si="47"/>
        <v>237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1437620400</v>
      </c>
      <c r="J1026" s="10">
        <f t="shared" si="45"/>
        <v>42208.125</v>
      </c>
      <c r="K1026" s="10">
        <f t="shared" si="46"/>
        <v>42370.580590277779</v>
      </c>
      <c r="L1026">
        <v>1451656563</v>
      </c>
      <c r="M1026" t="b">
        <v>1</v>
      </c>
      <c r="N1026">
        <v>61</v>
      </c>
      <c r="O1026" t="b">
        <v>1</v>
      </c>
      <c r="P1026" t="s">
        <v>8278</v>
      </c>
      <c r="Q1026">
        <f t="shared" si="47"/>
        <v>119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1437620400</v>
      </c>
      <c r="J1027" s="10">
        <f t="shared" ref="J1027:J1090" si="48">(((I1027/60)/60)/24)+DATE(1970,1,1)</f>
        <v>42208.125</v>
      </c>
      <c r="K1027" s="10">
        <f t="shared" ref="K1027:K1090" si="49">(((L1027/60)/60)/24)+DATE(1970,1,1)</f>
        <v>42049.833761574075</v>
      </c>
      <c r="L1027">
        <v>1423944037</v>
      </c>
      <c r="M1027" t="b">
        <v>1</v>
      </c>
      <c r="N1027">
        <v>1071</v>
      </c>
      <c r="O1027" t="b">
        <v>1</v>
      </c>
      <c r="P1027" t="s">
        <v>8278</v>
      </c>
      <c r="Q1027">
        <f t="shared" ref="Q1027:Q1090" si="50">ROUND(E1027/D1027*100,0)</f>
        <v>110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1437620400</v>
      </c>
      <c r="J1028" s="10">
        <f t="shared" si="48"/>
        <v>42208.125</v>
      </c>
      <c r="K1028" s="10">
        <f t="shared" si="49"/>
        <v>42426.407592592594</v>
      </c>
      <c r="L1028">
        <v>1456480016</v>
      </c>
      <c r="M1028" t="b">
        <v>1</v>
      </c>
      <c r="N1028">
        <v>122</v>
      </c>
      <c r="O1028" t="b">
        <v>1</v>
      </c>
      <c r="P1028" t="s">
        <v>8278</v>
      </c>
      <c r="Q1028">
        <f t="shared" si="50"/>
        <v>100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1437620400</v>
      </c>
      <c r="J1029" s="10">
        <f t="shared" si="48"/>
        <v>42208.125</v>
      </c>
      <c r="K1029" s="10">
        <f t="shared" si="49"/>
        <v>41905.034108796295</v>
      </c>
      <c r="L1029">
        <v>1411433347</v>
      </c>
      <c r="M1029" t="b">
        <v>1</v>
      </c>
      <c r="N1029">
        <v>111</v>
      </c>
      <c r="O1029" t="b">
        <v>1</v>
      </c>
      <c r="P1029" t="s">
        <v>8278</v>
      </c>
      <c r="Q1029">
        <f t="shared" si="50"/>
        <v>103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1437620400</v>
      </c>
      <c r="J1030" s="10">
        <f t="shared" si="48"/>
        <v>42208.125</v>
      </c>
      <c r="K1030" s="10">
        <f t="shared" si="49"/>
        <v>42755.627372685187</v>
      </c>
      <c r="L1030">
        <v>1484924605</v>
      </c>
      <c r="M1030" t="b">
        <v>1</v>
      </c>
      <c r="N1030">
        <v>255</v>
      </c>
      <c r="O1030" t="b">
        <v>1</v>
      </c>
      <c r="P1030" t="s">
        <v>8278</v>
      </c>
      <c r="Q1030">
        <f t="shared" si="50"/>
        <v>117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1437620400</v>
      </c>
      <c r="J1031" s="10">
        <f t="shared" si="48"/>
        <v>42208.125</v>
      </c>
      <c r="K1031" s="10">
        <f t="shared" si="49"/>
        <v>42044.711886574078</v>
      </c>
      <c r="L1031">
        <v>1423501507</v>
      </c>
      <c r="M1031" t="b">
        <v>0</v>
      </c>
      <c r="N1031">
        <v>141</v>
      </c>
      <c r="O1031" t="b">
        <v>1</v>
      </c>
      <c r="P1031" t="s">
        <v>8278</v>
      </c>
      <c r="Q1031">
        <f t="shared" si="50"/>
        <v>112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1437620400</v>
      </c>
      <c r="J1032" s="10">
        <f t="shared" si="48"/>
        <v>42208.125</v>
      </c>
      <c r="K1032" s="10">
        <f t="shared" si="49"/>
        <v>42611.483206018514</v>
      </c>
      <c r="L1032">
        <v>1472470549</v>
      </c>
      <c r="M1032" t="b">
        <v>0</v>
      </c>
      <c r="N1032">
        <v>159</v>
      </c>
      <c r="O1032" t="b">
        <v>1</v>
      </c>
      <c r="P1032" t="s">
        <v>8278</v>
      </c>
      <c r="Q1032">
        <f t="shared" si="50"/>
        <v>342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1437620400</v>
      </c>
      <c r="J1033" s="10">
        <f t="shared" si="48"/>
        <v>42208.125</v>
      </c>
      <c r="K1033" s="10">
        <f t="shared" si="49"/>
        <v>42324.764004629629</v>
      </c>
      <c r="L1033">
        <v>1447698010</v>
      </c>
      <c r="M1033" t="b">
        <v>0</v>
      </c>
      <c r="N1033">
        <v>99</v>
      </c>
      <c r="O1033" t="b">
        <v>1</v>
      </c>
      <c r="P1033" t="s">
        <v>8278</v>
      </c>
      <c r="Q1033">
        <f t="shared" si="50"/>
        <v>107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1437620400</v>
      </c>
      <c r="J1034" s="10">
        <f t="shared" si="48"/>
        <v>42208.125</v>
      </c>
      <c r="K1034" s="10">
        <f t="shared" si="49"/>
        <v>42514.666956018518</v>
      </c>
      <c r="L1034">
        <v>1464105625</v>
      </c>
      <c r="M1034" t="b">
        <v>0</v>
      </c>
      <c r="N1034">
        <v>96</v>
      </c>
      <c r="O1034" t="b">
        <v>1</v>
      </c>
      <c r="P1034" t="s">
        <v>8278</v>
      </c>
      <c r="Q1034">
        <f t="shared" si="50"/>
        <v>108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1437620400</v>
      </c>
      <c r="J1035" s="10">
        <f t="shared" si="48"/>
        <v>42208.125</v>
      </c>
      <c r="K1035" s="10">
        <f t="shared" si="49"/>
        <v>42688.732407407413</v>
      </c>
      <c r="L1035">
        <v>1479144880</v>
      </c>
      <c r="M1035" t="b">
        <v>0</v>
      </c>
      <c r="N1035">
        <v>27</v>
      </c>
      <c r="O1035" t="b">
        <v>1</v>
      </c>
      <c r="P1035" t="s">
        <v>8278</v>
      </c>
      <c r="Q1035">
        <f t="shared" si="50"/>
        <v>103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1437620400</v>
      </c>
      <c r="J1036" s="10">
        <f t="shared" si="48"/>
        <v>42208.125</v>
      </c>
      <c r="K1036" s="10">
        <f t="shared" si="49"/>
        <v>42555.166712962964</v>
      </c>
      <c r="L1036">
        <v>1467604804</v>
      </c>
      <c r="M1036" t="b">
        <v>0</v>
      </c>
      <c r="N1036">
        <v>166</v>
      </c>
      <c r="O1036" t="b">
        <v>1</v>
      </c>
      <c r="P1036" t="s">
        <v>8278</v>
      </c>
      <c r="Q1036">
        <f t="shared" si="50"/>
        <v>130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1437620400</v>
      </c>
      <c r="J1037" s="10">
        <f t="shared" si="48"/>
        <v>42208.125</v>
      </c>
      <c r="K1037" s="10">
        <f t="shared" si="49"/>
        <v>42016.641435185185</v>
      </c>
      <c r="L1037">
        <v>1421076220</v>
      </c>
      <c r="M1037" t="b">
        <v>0</v>
      </c>
      <c r="N1037">
        <v>76</v>
      </c>
      <c r="O1037" t="b">
        <v>1</v>
      </c>
      <c r="P1037" t="s">
        <v>8278</v>
      </c>
      <c r="Q1037">
        <f t="shared" si="50"/>
        <v>108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1437620400</v>
      </c>
      <c r="J1038" s="10">
        <f t="shared" si="48"/>
        <v>42208.125</v>
      </c>
      <c r="K1038" s="10">
        <f t="shared" si="49"/>
        <v>41249.448958333334</v>
      </c>
      <c r="L1038">
        <v>1354790790</v>
      </c>
      <c r="M1038" t="b">
        <v>0</v>
      </c>
      <c r="N1038">
        <v>211</v>
      </c>
      <c r="O1038" t="b">
        <v>1</v>
      </c>
      <c r="P1038" t="s">
        <v>8278</v>
      </c>
      <c r="Q1038">
        <f t="shared" si="50"/>
        <v>112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1437620400</v>
      </c>
      <c r="J1039" s="10">
        <f t="shared" si="48"/>
        <v>42208.125</v>
      </c>
      <c r="K1039" s="10">
        <f t="shared" si="49"/>
        <v>42119.822476851856</v>
      </c>
      <c r="L1039">
        <v>1429991062</v>
      </c>
      <c r="M1039" t="b">
        <v>0</v>
      </c>
      <c r="N1039">
        <v>21</v>
      </c>
      <c r="O1039" t="b">
        <v>1</v>
      </c>
      <c r="P1039" t="s">
        <v>8278</v>
      </c>
      <c r="Q1039">
        <f t="shared" si="50"/>
        <v>102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1437620400</v>
      </c>
      <c r="J1040" s="10">
        <f t="shared" si="48"/>
        <v>42208.125</v>
      </c>
      <c r="K1040" s="10">
        <f t="shared" si="49"/>
        <v>42418.231747685189</v>
      </c>
      <c r="L1040">
        <v>1455773623</v>
      </c>
      <c r="M1040" t="b">
        <v>0</v>
      </c>
      <c r="N1040">
        <v>61</v>
      </c>
      <c r="O1040" t="b">
        <v>1</v>
      </c>
      <c r="P1040" t="s">
        <v>8278</v>
      </c>
      <c r="Q1040">
        <f t="shared" si="50"/>
        <v>145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1437620400</v>
      </c>
      <c r="J1041" s="10">
        <f t="shared" si="48"/>
        <v>42208.125</v>
      </c>
      <c r="K1041" s="10">
        <f t="shared" si="49"/>
        <v>42692.109328703707</v>
      </c>
      <c r="L1041">
        <v>1479436646</v>
      </c>
      <c r="M1041" t="b">
        <v>0</v>
      </c>
      <c r="N1041">
        <v>30</v>
      </c>
      <c r="O1041" t="b">
        <v>1</v>
      </c>
      <c r="P1041" t="s">
        <v>8278</v>
      </c>
      <c r="Q1041">
        <f t="shared" si="50"/>
        <v>128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1437620400</v>
      </c>
      <c r="J1042" s="10">
        <f t="shared" si="48"/>
        <v>42208.125</v>
      </c>
      <c r="K1042" s="10">
        <f t="shared" si="49"/>
        <v>42579.708437499998</v>
      </c>
      <c r="L1042">
        <v>1469725209</v>
      </c>
      <c r="M1042" t="b">
        <v>0</v>
      </c>
      <c r="N1042">
        <v>1</v>
      </c>
      <c r="O1042" t="b">
        <v>0</v>
      </c>
      <c r="P1042" t="s">
        <v>8279</v>
      </c>
      <c r="Q1042">
        <f t="shared" si="50"/>
        <v>0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1437620400</v>
      </c>
      <c r="J1043" s="10">
        <f t="shared" si="48"/>
        <v>42208.125</v>
      </c>
      <c r="K1043" s="10">
        <f t="shared" si="49"/>
        <v>41831.060092592597</v>
      </c>
      <c r="L1043">
        <v>1405041992</v>
      </c>
      <c r="M1043" t="b">
        <v>0</v>
      </c>
      <c r="N1043">
        <v>0</v>
      </c>
      <c r="O1043" t="b">
        <v>0</v>
      </c>
      <c r="P1043" t="s">
        <v>8279</v>
      </c>
      <c r="Q1043">
        <f t="shared" si="50"/>
        <v>0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1437620400</v>
      </c>
      <c r="J1044" s="10">
        <f t="shared" si="48"/>
        <v>42208.125</v>
      </c>
      <c r="K1044" s="10">
        <f t="shared" si="49"/>
        <v>41851.696157407408</v>
      </c>
      <c r="L1044">
        <v>1406824948</v>
      </c>
      <c r="M1044" t="b">
        <v>0</v>
      </c>
      <c r="N1044">
        <v>1</v>
      </c>
      <c r="O1044" t="b">
        <v>0</v>
      </c>
      <c r="P1044" t="s">
        <v>8279</v>
      </c>
      <c r="Q1044">
        <f t="shared" si="50"/>
        <v>2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1437620400</v>
      </c>
      <c r="J1045" s="10">
        <f t="shared" si="48"/>
        <v>42208.125</v>
      </c>
      <c r="K1045" s="10">
        <f t="shared" si="49"/>
        <v>42114.252951388888</v>
      </c>
      <c r="L1045">
        <v>1429509855</v>
      </c>
      <c r="M1045" t="b">
        <v>0</v>
      </c>
      <c r="N1045">
        <v>292</v>
      </c>
      <c r="O1045" t="b">
        <v>0</v>
      </c>
      <c r="P1045" t="s">
        <v>8279</v>
      </c>
      <c r="Q1045">
        <f t="shared" si="50"/>
        <v>9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1437620400</v>
      </c>
      <c r="J1046" s="10">
        <f t="shared" si="48"/>
        <v>42208.125</v>
      </c>
      <c r="K1046" s="10">
        <f t="shared" si="49"/>
        <v>42011.925937499997</v>
      </c>
      <c r="L1046">
        <v>1420668801</v>
      </c>
      <c r="M1046" t="b">
        <v>0</v>
      </c>
      <c r="N1046">
        <v>2</v>
      </c>
      <c r="O1046" t="b">
        <v>0</v>
      </c>
      <c r="P1046" t="s">
        <v>8279</v>
      </c>
      <c r="Q1046">
        <f t="shared" si="50"/>
        <v>0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1437620400</v>
      </c>
      <c r="J1047" s="10">
        <f t="shared" si="48"/>
        <v>42208.125</v>
      </c>
      <c r="K1047" s="10">
        <f t="shared" si="49"/>
        <v>41844.874421296299</v>
      </c>
      <c r="L1047">
        <v>1406235550</v>
      </c>
      <c r="M1047" t="b">
        <v>0</v>
      </c>
      <c r="N1047">
        <v>8</v>
      </c>
      <c r="O1047" t="b">
        <v>0</v>
      </c>
      <c r="P1047" t="s">
        <v>8279</v>
      </c>
      <c r="Q1047">
        <f t="shared" si="50"/>
        <v>3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1437620400</v>
      </c>
      <c r="J1048" s="10">
        <f t="shared" si="48"/>
        <v>42208.125</v>
      </c>
      <c r="K1048" s="10">
        <f t="shared" si="49"/>
        <v>42319.851388888885</v>
      </c>
      <c r="L1048">
        <v>1447273560</v>
      </c>
      <c r="M1048" t="b">
        <v>0</v>
      </c>
      <c r="N1048">
        <v>0</v>
      </c>
      <c r="O1048" t="b">
        <v>0</v>
      </c>
      <c r="P1048" t="s">
        <v>8279</v>
      </c>
      <c r="Q1048">
        <f t="shared" si="50"/>
        <v>0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1437620400</v>
      </c>
      <c r="J1049" s="10">
        <f t="shared" si="48"/>
        <v>42208.125</v>
      </c>
      <c r="K1049" s="10">
        <f t="shared" si="49"/>
        <v>41918.818460648145</v>
      </c>
      <c r="L1049">
        <v>1412624315</v>
      </c>
      <c r="M1049" t="b">
        <v>0</v>
      </c>
      <c r="N1049">
        <v>1</v>
      </c>
      <c r="O1049" t="b">
        <v>0</v>
      </c>
      <c r="P1049" t="s">
        <v>8279</v>
      </c>
      <c r="Q1049">
        <f t="shared" si="50"/>
        <v>0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1437620400</v>
      </c>
      <c r="J1050" s="10">
        <f t="shared" si="48"/>
        <v>42208.125</v>
      </c>
      <c r="K1050" s="10">
        <f t="shared" si="49"/>
        <v>42598.053113425922</v>
      </c>
      <c r="L1050">
        <v>1471310189</v>
      </c>
      <c r="M1050" t="b">
        <v>0</v>
      </c>
      <c r="N1050">
        <v>4</v>
      </c>
      <c r="O1050" t="b">
        <v>0</v>
      </c>
      <c r="P1050" t="s">
        <v>8279</v>
      </c>
      <c r="Q1050">
        <f t="shared" si="50"/>
        <v>1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1437620400</v>
      </c>
      <c r="J1051" s="10">
        <f t="shared" si="48"/>
        <v>42208.125</v>
      </c>
      <c r="K1051" s="10">
        <f t="shared" si="49"/>
        <v>42382.431076388893</v>
      </c>
      <c r="L1051">
        <v>1452680445</v>
      </c>
      <c r="M1051" t="b">
        <v>0</v>
      </c>
      <c r="N1051">
        <v>0</v>
      </c>
      <c r="O1051" t="b">
        <v>0</v>
      </c>
      <c r="P1051" t="s">
        <v>8279</v>
      </c>
      <c r="Q1051">
        <f t="shared" si="50"/>
        <v>0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1437620400</v>
      </c>
      <c r="J1052" s="10">
        <f t="shared" si="48"/>
        <v>42208.125</v>
      </c>
      <c r="K1052" s="10">
        <f t="shared" si="49"/>
        <v>42231.7971875</v>
      </c>
      <c r="L1052">
        <v>1439665677</v>
      </c>
      <c r="M1052" t="b">
        <v>0</v>
      </c>
      <c r="N1052">
        <v>0</v>
      </c>
      <c r="O1052" t="b">
        <v>0</v>
      </c>
      <c r="P1052" t="s">
        <v>8279</v>
      </c>
      <c r="Q1052">
        <f t="shared" si="50"/>
        <v>0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1437620400</v>
      </c>
      <c r="J1053" s="10">
        <f t="shared" si="48"/>
        <v>42208.125</v>
      </c>
      <c r="K1053" s="10">
        <f t="shared" si="49"/>
        <v>41850.014178240745</v>
      </c>
      <c r="L1053">
        <v>1406679625</v>
      </c>
      <c r="M1053" t="b">
        <v>0</v>
      </c>
      <c r="N1053">
        <v>0</v>
      </c>
      <c r="O1053" t="b">
        <v>0</v>
      </c>
      <c r="P1053" t="s">
        <v>8279</v>
      </c>
      <c r="Q1053">
        <f t="shared" si="50"/>
        <v>0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1437620400</v>
      </c>
      <c r="J1054" s="10">
        <f t="shared" si="48"/>
        <v>42208.125</v>
      </c>
      <c r="K1054" s="10">
        <f t="shared" si="49"/>
        <v>42483.797395833331</v>
      </c>
      <c r="L1054">
        <v>1461438495</v>
      </c>
      <c r="M1054" t="b">
        <v>0</v>
      </c>
      <c r="N1054">
        <v>0</v>
      </c>
      <c r="O1054" t="b">
        <v>0</v>
      </c>
      <c r="P1054" t="s">
        <v>8279</v>
      </c>
      <c r="Q1054">
        <f t="shared" si="50"/>
        <v>0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1437620400</v>
      </c>
      <c r="J1055" s="10">
        <f t="shared" si="48"/>
        <v>42208.125</v>
      </c>
      <c r="K1055" s="10">
        <f t="shared" si="49"/>
        <v>42775.172824074078</v>
      </c>
      <c r="L1055">
        <v>1486613332</v>
      </c>
      <c r="M1055" t="b">
        <v>0</v>
      </c>
      <c r="N1055">
        <v>1</v>
      </c>
      <c r="O1055" t="b">
        <v>0</v>
      </c>
      <c r="P1055" t="s">
        <v>8279</v>
      </c>
      <c r="Q1055">
        <f t="shared" si="50"/>
        <v>1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1437620400</v>
      </c>
      <c r="J1056" s="10">
        <f t="shared" si="48"/>
        <v>42208.125</v>
      </c>
      <c r="K1056" s="10">
        <f t="shared" si="49"/>
        <v>41831.851840277777</v>
      </c>
      <c r="L1056">
        <v>1405110399</v>
      </c>
      <c r="M1056" t="b">
        <v>0</v>
      </c>
      <c r="N1056">
        <v>0</v>
      </c>
      <c r="O1056" t="b">
        <v>0</v>
      </c>
      <c r="P1056" t="s">
        <v>8279</v>
      </c>
      <c r="Q1056">
        <f t="shared" si="50"/>
        <v>0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1437620400</v>
      </c>
      <c r="J1057" s="10">
        <f t="shared" si="48"/>
        <v>42208.125</v>
      </c>
      <c r="K1057" s="10">
        <f t="shared" si="49"/>
        <v>42406.992418981477</v>
      </c>
      <c r="L1057">
        <v>1454802545</v>
      </c>
      <c r="M1057" t="b">
        <v>0</v>
      </c>
      <c r="N1057">
        <v>0</v>
      </c>
      <c r="O1057" t="b">
        <v>0</v>
      </c>
      <c r="P1057" t="s">
        <v>8279</v>
      </c>
      <c r="Q1057">
        <f t="shared" si="50"/>
        <v>0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1437620400</v>
      </c>
      <c r="J1058" s="10">
        <f t="shared" si="48"/>
        <v>42208.125</v>
      </c>
      <c r="K1058" s="10">
        <f t="shared" si="49"/>
        <v>42058.719641203701</v>
      </c>
      <c r="L1058">
        <v>1424711777</v>
      </c>
      <c r="M1058" t="b">
        <v>0</v>
      </c>
      <c r="N1058">
        <v>0</v>
      </c>
      <c r="O1058" t="b">
        <v>0</v>
      </c>
      <c r="P1058" t="s">
        <v>8279</v>
      </c>
      <c r="Q1058">
        <f t="shared" si="50"/>
        <v>0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1437620400</v>
      </c>
      <c r="J1059" s="10">
        <f t="shared" si="48"/>
        <v>42208.125</v>
      </c>
      <c r="K1059" s="10">
        <f t="shared" si="49"/>
        <v>42678.871331018512</v>
      </c>
      <c r="L1059">
        <v>1478292883</v>
      </c>
      <c r="M1059" t="b">
        <v>0</v>
      </c>
      <c r="N1059">
        <v>0</v>
      </c>
      <c r="O1059" t="b">
        <v>0</v>
      </c>
      <c r="P1059" t="s">
        <v>8279</v>
      </c>
      <c r="Q1059">
        <f t="shared" si="50"/>
        <v>0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1437620400</v>
      </c>
      <c r="J1060" s="10">
        <f t="shared" si="48"/>
        <v>42208.125</v>
      </c>
      <c r="K1060" s="10">
        <f t="shared" si="49"/>
        <v>42047.900960648149</v>
      </c>
      <c r="L1060">
        <v>1423777043</v>
      </c>
      <c r="M1060" t="b">
        <v>0</v>
      </c>
      <c r="N1060">
        <v>0</v>
      </c>
      <c r="O1060" t="b">
        <v>0</v>
      </c>
      <c r="P1060" t="s">
        <v>8279</v>
      </c>
      <c r="Q1060">
        <f t="shared" si="50"/>
        <v>0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1437620400</v>
      </c>
      <c r="J1061" s="10">
        <f t="shared" si="48"/>
        <v>42208.125</v>
      </c>
      <c r="K1061" s="10">
        <f t="shared" si="49"/>
        <v>42046.79</v>
      </c>
      <c r="L1061">
        <v>1423681056</v>
      </c>
      <c r="M1061" t="b">
        <v>0</v>
      </c>
      <c r="N1061">
        <v>0</v>
      </c>
      <c r="O1061" t="b">
        <v>0</v>
      </c>
      <c r="P1061" t="s">
        <v>8279</v>
      </c>
      <c r="Q1061">
        <f t="shared" si="50"/>
        <v>0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1437620400</v>
      </c>
      <c r="J1062" s="10">
        <f t="shared" si="48"/>
        <v>42208.125</v>
      </c>
      <c r="K1062" s="10">
        <f t="shared" si="49"/>
        <v>42079.913113425922</v>
      </c>
      <c r="L1062">
        <v>1426542893</v>
      </c>
      <c r="M1062" t="b">
        <v>0</v>
      </c>
      <c r="N1062">
        <v>1</v>
      </c>
      <c r="O1062" t="b">
        <v>0</v>
      </c>
      <c r="P1062" t="s">
        <v>8279</v>
      </c>
      <c r="Q1062">
        <f t="shared" si="50"/>
        <v>1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1437620400</v>
      </c>
      <c r="J1063" s="10">
        <f t="shared" si="48"/>
        <v>42208.125</v>
      </c>
      <c r="K1063" s="10">
        <f t="shared" si="49"/>
        <v>42432.276712962965</v>
      </c>
      <c r="L1063">
        <v>1456987108</v>
      </c>
      <c r="M1063" t="b">
        <v>0</v>
      </c>
      <c r="N1063">
        <v>0</v>
      </c>
      <c r="O1063" t="b">
        <v>0</v>
      </c>
      <c r="P1063" t="s">
        <v>8279</v>
      </c>
      <c r="Q1063">
        <f t="shared" si="50"/>
        <v>0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1437620400</v>
      </c>
      <c r="J1064" s="10">
        <f t="shared" si="48"/>
        <v>42208.125</v>
      </c>
      <c r="K1064" s="10">
        <f t="shared" si="49"/>
        <v>42556.807187500002</v>
      </c>
      <c r="L1064">
        <v>1467746541</v>
      </c>
      <c r="M1064" t="b">
        <v>0</v>
      </c>
      <c r="N1064">
        <v>4</v>
      </c>
      <c r="O1064" t="b">
        <v>0</v>
      </c>
      <c r="P1064" t="s">
        <v>8279</v>
      </c>
      <c r="Q1064">
        <f t="shared" si="50"/>
        <v>95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1437620400</v>
      </c>
      <c r="J1065" s="10">
        <f t="shared" si="48"/>
        <v>42208.125</v>
      </c>
      <c r="K1065" s="10">
        <f t="shared" si="49"/>
        <v>42583.030810185184</v>
      </c>
      <c r="L1065">
        <v>1470012262</v>
      </c>
      <c r="M1065" t="b">
        <v>0</v>
      </c>
      <c r="N1065">
        <v>0</v>
      </c>
      <c r="O1065" t="b">
        <v>0</v>
      </c>
      <c r="P1065" t="s">
        <v>8279</v>
      </c>
      <c r="Q1065">
        <f t="shared" si="50"/>
        <v>0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1437620400</v>
      </c>
      <c r="J1066" s="10">
        <f t="shared" si="48"/>
        <v>42208.125</v>
      </c>
      <c r="K1066" s="10">
        <f t="shared" si="49"/>
        <v>41417.228043981479</v>
      </c>
      <c r="L1066">
        <v>1369286903</v>
      </c>
      <c r="M1066" t="b">
        <v>0</v>
      </c>
      <c r="N1066">
        <v>123</v>
      </c>
      <c r="O1066" t="b">
        <v>0</v>
      </c>
      <c r="P1066" t="s">
        <v>8280</v>
      </c>
      <c r="Q1066">
        <f t="shared" si="50"/>
        <v>9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1437620400</v>
      </c>
      <c r="J1067" s="10">
        <f t="shared" si="48"/>
        <v>42208.125</v>
      </c>
      <c r="K1067" s="10">
        <f t="shared" si="49"/>
        <v>41661.381041666667</v>
      </c>
      <c r="L1067">
        <v>1390381722</v>
      </c>
      <c r="M1067" t="b">
        <v>0</v>
      </c>
      <c r="N1067">
        <v>5</v>
      </c>
      <c r="O1067" t="b">
        <v>0</v>
      </c>
      <c r="P1067" t="s">
        <v>8280</v>
      </c>
      <c r="Q1067">
        <f t="shared" si="50"/>
        <v>3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1437620400</v>
      </c>
      <c r="J1068" s="10">
        <f t="shared" si="48"/>
        <v>42208.125</v>
      </c>
      <c r="K1068" s="10">
        <f t="shared" si="49"/>
        <v>41445.962754629632</v>
      </c>
      <c r="L1068">
        <v>1371769582</v>
      </c>
      <c r="M1068" t="b">
        <v>0</v>
      </c>
      <c r="N1068">
        <v>148</v>
      </c>
      <c r="O1068" t="b">
        <v>0</v>
      </c>
      <c r="P1068" t="s">
        <v>8280</v>
      </c>
      <c r="Q1068">
        <f t="shared" si="50"/>
        <v>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1437620400</v>
      </c>
      <c r="J1069" s="10">
        <f t="shared" si="48"/>
        <v>42208.125</v>
      </c>
      <c r="K1069" s="10">
        <f t="shared" si="49"/>
        <v>41599.855682870373</v>
      </c>
      <c r="L1069">
        <v>1385065931</v>
      </c>
      <c r="M1069" t="b">
        <v>0</v>
      </c>
      <c r="N1069">
        <v>10</v>
      </c>
      <c r="O1069" t="b">
        <v>0</v>
      </c>
      <c r="P1069" t="s">
        <v>8280</v>
      </c>
      <c r="Q1069">
        <f t="shared" si="50"/>
        <v>26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1437620400</v>
      </c>
      <c r="J1070" s="10">
        <f t="shared" si="48"/>
        <v>42208.125</v>
      </c>
      <c r="K1070" s="10">
        <f t="shared" si="49"/>
        <v>42440.371111111104</v>
      </c>
      <c r="L1070">
        <v>1457686464</v>
      </c>
      <c r="M1070" t="b">
        <v>0</v>
      </c>
      <c r="N1070">
        <v>4</v>
      </c>
      <c r="O1070" t="b">
        <v>0</v>
      </c>
      <c r="P1070" t="s">
        <v>8280</v>
      </c>
      <c r="Q1070">
        <f t="shared" si="50"/>
        <v>0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1437620400</v>
      </c>
      <c r="J1071" s="10">
        <f t="shared" si="48"/>
        <v>42208.125</v>
      </c>
      <c r="K1071" s="10">
        <f t="shared" si="49"/>
        <v>41572.229849537034</v>
      </c>
      <c r="L1071">
        <v>1382679059</v>
      </c>
      <c r="M1071" t="b">
        <v>0</v>
      </c>
      <c r="N1071">
        <v>21</v>
      </c>
      <c r="O1071" t="b">
        <v>0</v>
      </c>
      <c r="P1071" t="s">
        <v>8280</v>
      </c>
      <c r="Q1071">
        <f t="shared" si="50"/>
        <v>39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1437620400</v>
      </c>
      <c r="J1072" s="10">
        <f t="shared" si="48"/>
        <v>42208.125</v>
      </c>
      <c r="K1072" s="10">
        <f t="shared" si="49"/>
        <v>41163.011828703704</v>
      </c>
      <c r="L1072">
        <v>1347322622</v>
      </c>
      <c r="M1072" t="b">
        <v>0</v>
      </c>
      <c r="N1072">
        <v>2</v>
      </c>
      <c r="O1072" t="b">
        <v>0</v>
      </c>
      <c r="P1072" t="s">
        <v>8280</v>
      </c>
      <c r="Q1072">
        <f t="shared" si="50"/>
        <v>1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1437620400</v>
      </c>
      <c r="J1073" s="10">
        <f t="shared" si="48"/>
        <v>42208.125</v>
      </c>
      <c r="K1073" s="10">
        <f t="shared" si="49"/>
        <v>42295.753391203703</v>
      </c>
      <c r="L1073">
        <v>1445191493</v>
      </c>
      <c r="M1073" t="b">
        <v>0</v>
      </c>
      <c r="N1073">
        <v>0</v>
      </c>
      <c r="O1073" t="b">
        <v>0</v>
      </c>
      <c r="P1073" t="s">
        <v>8280</v>
      </c>
      <c r="Q1073">
        <f t="shared" si="50"/>
        <v>0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1437620400</v>
      </c>
      <c r="J1074" s="10">
        <f t="shared" si="48"/>
        <v>42208.125</v>
      </c>
      <c r="K1074" s="10">
        <f t="shared" si="49"/>
        <v>41645.832141203704</v>
      </c>
      <c r="L1074">
        <v>1389038297</v>
      </c>
      <c r="M1074" t="b">
        <v>0</v>
      </c>
      <c r="N1074">
        <v>4</v>
      </c>
      <c r="O1074" t="b">
        <v>0</v>
      </c>
      <c r="P1074" t="s">
        <v>8280</v>
      </c>
      <c r="Q1074">
        <f t="shared" si="50"/>
        <v>0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1437620400</v>
      </c>
      <c r="J1075" s="10">
        <f t="shared" si="48"/>
        <v>42208.125</v>
      </c>
      <c r="K1075" s="10">
        <f t="shared" si="49"/>
        <v>40802.964594907404</v>
      </c>
      <c r="L1075">
        <v>1316214541</v>
      </c>
      <c r="M1075" t="b">
        <v>0</v>
      </c>
      <c r="N1075">
        <v>1</v>
      </c>
      <c r="O1075" t="b">
        <v>0</v>
      </c>
      <c r="P1075" t="s">
        <v>8280</v>
      </c>
      <c r="Q1075">
        <f t="shared" si="50"/>
        <v>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1437620400</v>
      </c>
      <c r="J1076" s="10">
        <f t="shared" si="48"/>
        <v>42208.125</v>
      </c>
      <c r="K1076" s="10">
        <f t="shared" si="49"/>
        <v>41613.172974537039</v>
      </c>
      <c r="L1076">
        <v>1386216545</v>
      </c>
      <c r="M1076" t="b">
        <v>0</v>
      </c>
      <c r="N1076">
        <v>30</v>
      </c>
      <c r="O1076" t="b">
        <v>0</v>
      </c>
      <c r="P1076" t="s">
        <v>8280</v>
      </c>
      <c r="Q1076">
        <f t="shared" si="50"/>
        <v>6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1437620400</v>
      </c>
      <c r="J1077" s="10">
        <f t="shared" si="48"/>
        <v>42208.125</v>
      </c>
      <c r="K1077" s="10">
        <f t="shared" si="49"/>
        <v>41005.904120370367</v>
      </c>
      <c r="L1077">
        <v>1333748516</v>
      </c>
      <c r="M1077" t="b">
        <v>0</v>
      </c>
      <c r="N1077">
        <v>3</v>
      </c>
      <c r="O1077" t="b">
        <v>0</v>
      </c>
      <c r="P1077" t="s">
        <v>8280</v>
      </c>
      <c r="Q1077">
        <f t="shared" si="50"/>
        <v>5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1437620400</v>
      </c>
      <c r="J1078" s="10">
        <f t="shared" si="48"/>
        <v>42208.125</v>
      </c>
      <c r="K1078" s="10">
        <f t="shared" si="49"/>
        <v>41838.377893518518</v>
      </c>
      <c r="L1078">
        <v>1405674250</v>
      </c>
      <c r="M1078" t="b">
        <v>0</v>
      </c>
      <c r="N1078">
        <v>975</v>
      </c>
      <c r="O1078" t="b">
        <v>0</v>
      </c>
      <c r="P1078" t="s">
        <v>8280</v>
      </c>
      <c r="Q1078">
        <f t="shared" si="50"/>
        <v>63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1437620400</v>
      </c>
      <c r="J1079" s="10">
        <f t="shared" si="48"/>
        <v>42208.125</v>
      </c>
      <c r="K1079" s="10">
        <f t="shared" si="49"/>
        <v>42353.16679398148</v>
      </c>
      <c r="L1079">
        <v>1450152011</v>
      </c>
      <c r="M1079" t="b">
        <v>0</v>
      </c>
      <c r="N1079">
        <v>167</v>
      </c>
      <c r="O1079" t="b">
        <v>0</v>
      </c>
      <c r="P1079" t="s">
        <v>8280</v>
      </c>
      <c r="Q1079">
        <f t="shared" si="50"/>
        <v>29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1437620400</v>
      </c>
      <c r="J1080" s="10">
        <f t="shared" si="48"/>
        <v>42208.125</v>
      </c>
      <c r="K1080" s="10">
        <f t="shared" si="49"/>
        <v>40701.195844907408</v>
      </c>
      <c r="L1080">
        <v>1307421721</v>
      </c>
      <c r="M1080" t="b">
        <v>0</v>
      </c>
      <c r="N1080">
        <v>5</v>
      </c>
      <c r="O1080" t="b">
        <v>0</v>
      </c>
      <c r="P1080" t="s">
        <v>8280</v>
      </c>
      <c r="Q1080">
        <f t="shared" si="50"/>
        <v>8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1437620400</v>
      </c>
      <c r="J1081" s="10">
        <f t="shared" si="48"/>
        <v>42208.125</v>
      </c>
      <c r="K1081" s="10">
        <f t="shared" si="49"/>
        <v>42479.566388888896</v>
      </c>
      <c r="L1081">
        <v>1461072936</v>
      </c>
      <c r="M1081" t="b">
        <v>0</v>
      </c>
      <c r="N1081">
        <v>18</v>
      </c>
      <c r="O1081" t="b">
        <v>0</v>
      </c>
      <c r="P1081" t="s">
        <v>8280</v>
      </c>
      <c r="Q1081">
        <f t="shared" si="50"/>
        <v>3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1437620400</v>
      </c>
      <c r="J1082" s="10">
        <f t="shared" si="48"/>
        <v>42208.125</v>
      </c>
      <c r="K1082" s="10">
        <f t="shared" si="49"/>
        <v>41740.138113425928</v>
      </c>
      <c r="L1082">
        <v>1397186333</v>
      </c>
      <c r="M1082" t="b">
        <v>0</v>
      </c>
      <c r="N1082">
        <v>98</v>
      </c>
      <c r="O1082" t="b">
        <v>0</v>
      </c>
      <c r="P1082" t="s">
        <v>8280</v>
      </c>
      <c r="Q1082">
        <f t="shared" si="50"/>
        <v>9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1437620400</v>
      </c>
      <c r="J1083" s="10">
        <f t="shared" si="48"/>
        <v>42208.125</v>
      </c>
      <c r="K1083" s="10">
        <f t="shared" si="49"/>
        <v>42002.926990740743</v>
      </c>
      <c r="L1083">
        <v>1419891292</v>
      </c>
      <c r="M1083" t="b">
        <v>0</v>
      </c>
      <c r="N1083">
        <v>4</v>
      </c>
      <c r="O1083" t="b">
        <v>0</v>
      </c>
      <c r="P1083" t="s">
        <v>8280</v>
      </c>
      <c r="Q1083">
        <f t="shared" si="50"/>
        <v>0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1437620400</v>
      </c>
      <c r="J1084" s="10">
        <f t="shared" si="48"/>
        <v>42208.125</v>
      </c>
      <c r="K1084" s="10">
        <f t="shared" si="49"/>
        <v>41101.906111111115</v>
      </c>
      <c r="L1084">
        <v>1342043088</v>
      </c>
      <c r="M1084" t="b">
        <v>0</v>
      </c>
      <c r="N1084">
        <v>3</v>
      </c>
      <c r="O1084" t="b">
        <v>0</v>
      </c>
      <c r="P1084" t="s">
        <v>8280</v>
      </c>
      <c r="Q1084">
        <f t="shared" si="50"/>
        <v>1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1437620400</v>
      </c>
      <c r="J1085" s="10">
        <f t="shared" si="48"/>
        <v>42208.125</v>
      </c>
      <c r="K1085" s="10">
        <f t="shared" si="49"/>
        <v>41793.659525462965</v>
      </c>
      <c r="L1085">
        <v>1401810583</v>
      </c>
      <c r="M1085" t="b">
        <v>0</v>
      </c>
      <c r="N1085">
        <v>1</v>
      </c>
      <c r="O1085" t="b">
        <v>0</v>
      </c>
      <c r="P1085" t="s">
        <v>8280</v>
      </c>
      <c r="Q1085">
        <f t="shared" si="50"/>
        <v>1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1437620400</v>
      </c>
      <c r="J1086" s="10">
        <f t="shared" si="48"/>
        <v>42208.125</v>
      </c>
      <c r="K1086" s="10">
        <f t="shared" si="49"/>
        <v>41829.912083333329</v>
      </c>
      <c r="L1086">
        <v>1404942804</v>
      </c>
      <c r="M1086" t="b">
        <v>0</v>
      </c>
      <c r="N1086">
        <v>0</v>
      </c>
      <c r="O1086" t="b">
        <v>0</v>
      </c>
      <c r="P1086" t="s">
        <v>8280</v>
      </c>
      <c r="Q1086">
        <f t="shared" si="50"/>
        <v>0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1437620400</v>
      </c>
      <c r="J1087" s="10">
        <f t="shared" si="48"/>
        <v>42208.125</v>
      </c>
      <c r="K1087" s="10">
        <f t="shared" si="49"/>
        <v>42413.671006944445</v>
      </c>
      <c r="L1087">
        <v>1455379575</v>
      </c>
      <c r="M1087" t="b">
        <v>0</v>
      </c>
      <c r="N1087">
        <v>9</v>
      </c>
      <c r="O1087" t="b">
        <v>0</v>
      </c>
      <c r="P1087" t="s">
        <v>8280</v>
      </c>
      <c r="Q1087">
        <f t="shared" si="50"/>
        <v>3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1437620400</v>
      </c>
      <c r="J1088" s="10">
        <f t="shared" si="48"/>
        <v>42208.125</v>
      </c>
      <c r="K1088" s="10">
        <f t="shared" si="49"/>
        <v>41845.866793981484</v>
      </c>
      <c r="L1088">
        <v>1406321291</v>
      </c>
      <c r="M1088" t="b">
        <v>0</v>
      </c>
      <c r="N1088">
        <v>2</v>
      </c>
      <c r="O1088" t="b">
        <v>0</v>
      </c>
      <c r="P1088" t="s">
        <v>8280</v>
      </c>
      <c r="Q1088">
        <f t="shared" si="50"/>
        <v>0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1437620400</v>
      </c>
      <c r="J1089" s="10">
        <f t="shared" si="48"/>
        <v>42208.125</v>
      </c>
      <c r="K1089" s="10">
        <f t="shared" si="49"/>
        <v>41775.713969907411</v>
      </c>
      <c r="L1089">
        <v>1400260087</v>
      </c>
      <c r="M1089" t="b">
        <v>0</v>
      </c>
      <c r="N1089">
        <v>0</v>
      </c>
      <c r="O1089" t="b">
        <v>0</v>
      </c>
      <c r="P1089" t="s">
        <v>8280</v>
      </c>
      <c r="Q1089">
        <f t="shared" si="50"/>
        <v>0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1437620400</v>
      </c>
      <c r="J1090" s="10">
        <f t="shared" si="48"/>
        <v>42208.125</v>
      </c>
      <c r="K1090" s="10">
        <f t="shared" si="49"/>
        <v>41723.799386574072</v>
      </c>
      <c r="L1090">
        <v>1395774667</v>
      </c>
      <c r="M1090" t="b">
        <v>0</v>
      </c>
      <c r="N1090">
        <v>147</v>
      </c>
      <c r="O1090" t="b">
        <v>0</v>
      </c>
      <c r="P1090" t="s">
        <v>8280</v>
      </c>
      <c r="Q1090">
        <f t="shared" si="50"/>
        <v>14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1437620400</v>
      </c>
      <c r="J1091" s="10">
        <f t="shared" ref="J1091:J1154" si="51">(((I1091/60)/60)/24)+DATE(1970,1,1)</f>
        <v>42208.125</v>
      </c>
      <c r="K1091" s="10">
        <f t="shared" ref="K1091:K1154" si="52">(((L1091/60)/60)/24)+DATE(1970,1,1)</f>
        <v>42151.189525462964</v>
      </c>
      <c r="L1091">
        <v>1432701175</v>
      </c>
      <c r="M1091" t="b">
        <v>0</v>
      </c>
      <c r="N1091">
        <v>49</v>
      </c>
      <c r="O1091" t="b">
        <v>0</v>
      </c>
      <c r="P1091" t="s">
        <v>8280</v>
      </c>
      <c r="Q1091">
        <f t="shared" ref="Q1091:Q1154" si="53">ROUND(E1091/D1091*100,0)</f>
        <v>8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1437620400</v>
      </c>
      <c r="J1092" s="10">
        <f t="shared" si="51"/>
        <v>42208.125</v>
      </c>
      <c r="K1092" s="10">
        <f t="shared" si="52"/>
        <v>42123.185798611114</v>
      </c>
      <c r="L1092">
        <v>1430281653</v>
      </c>
      <c r="M1092" t="b">
        <v>0</v>
      </c>
      <c r="N1092">
        <v>1</v>
      </c>
      <c r="O1092" t="b">
        <v>0</v>
      </c>
      <c r="P1092" t="s">
        <v>8280</v>
      </c>
      <c r="Q1092">
        <f t="shared" si="53"/>
        <v>0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1437620400</v>
      </c>
      <c r="J1093" s="10">
        <f t="shared" si="51"/>
        <v>42208.125</v>
      </c>
      <c r="K1093" s="10">
        <f t="shared" si="52"/>
        <v>42440.820277777777</v>
      </c>
      <c r="L1093">
        <v>1457725272</v>
      </c>
      <c r="M1093" t="b">
        <v>0</v>
      </c>
      <c r="N1093">
        <v>2</v>
      </c>
      <c r="O1093" t="b">
        <v>0</v>
      </c>
      <c r="P1093" t="s">
        <v>8280</v>
      </c>
      <c r="Q1093">
        <f t="shared" si="53"/>
        <v>13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1437620400</v>
      </c>
      <c r="J1094" s="10">
        <f t="shared" si="51"/>
        <v>42208.125</v>
      </c>
      <c r="K1094" s="10">
        <f t="shared" si="52"/>
        <v>41250.025902777779</v>
      </c>
      <c r="L1094">
        <v>1354840638</v>
      </c>
      <c r="M1094" t="b">
        <v>0</v>
      </c>
      <c r="N1094">
        <v>7</v>
      </c>
      <c r="O1094" t="b">
        <v>0</v>
      </c>
      <c r="P1094" t="s">
        <v>8280</v>
      </c>
      <c r="Q1094">
        <f t="shared" si="53"/>
        <v>1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1437620400</v>
      </c>
      <c r="J1095" s="10">
        <f t="shared" si="51"/>
        <v>42208.125</v>
      </c>
      <c r="K1095" s="10">
        <f t="shared" si="52"/>
        <v>42396.973807870367</v>
      </c>
      <c r="L1095">
        <v>1453936937</v>
      </c>
      <c r="M1095" t="b">
        <v>0</v>
      </c>
      <c r="N1095">
        <v>4</v>
      </c>
      <c r="O1095" t="b">
        <v>0</v>
      </c>
      <c r="P1095" t="s">
        <v>8280</v>
      </c>
      <c r="Q1095">
        <f t="shared" si="53"/>
        <v>14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1437620400</v>
      </c>
      <c r="J1096" s="10">
        <f t="shared" si="51"/>
        <v>42208.125</v>
      </c>
      <c r="K1096" s="10">
        <f t="shared" si="52"/>
        <v>40795.713344907403</v>
      </c>
      <c r="L1096">
        <v>1315588033</v>
      </c>
      <c r="M1096" t="b">
        <v>0</v>
      </c>
      <c r="N1096">
        <v>27</v>
      </c>
      <c r="O1096" t="b">
        <v>0</v>
      </c>
      <c r="P1096" t="s">
        <v>8280</v>
      </c>
      <c r="Q1096">
        <f t="shared" si="53"/>
        <v>18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1437620400</v>
      </c>
      <c r="J1097" s="10">
        <f t="shared" si="51"/>
        <v>42208.125</v>
      </c>
      <c r="K1097" s="10">
        <f t="shared" si="52"/>
        <v>41486.537268518521</v>
      </c>
      <c r="L1097">
        <v>1375275220</v>
      </c>
      <c r="M1097" t="b">
        <v>0</v>
      </c>
      <c r="N1097">
        <v>94</v>
      </c>
      <c r="O1097" t="b">
        <v>0</v>
      </c>
      <c r="P1097" t="s">
        <v>8280</v>
      </c>
      <c r="Q1097">
        <f t="shared" si="53"/>
        <v>5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1437620400</v>
      </c>
      <c r="J1098" s="10">
        <f t="shared" si="51"/>
        <v>42208.125</v>
      </c>
      <c r="K1098" s="10">
        <f t="shared" si="52"/>
        <v>41885.51798611111</v>
      </c>
      <c r="L1098">
        <v>1409747154</v>
      </c>
      <c r="M1098" t="b">
        <v>0</v>
      </c>
      <c r="N1098">
        <v>29</v>
      </c>
      <c r="O1098" t="b">
        <v>0</v>
      </c>
      <c r="P1098" t="s">
        <v>8280</v>
      </c>
      <c r="Q1098">
        <f t="shared" si="53"/>
        <v>18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1437620400</v>
      </c>
      <c r="J1099" s="10">
        <f t="shared" si="51"/>
        <v>42208.125</v>
      </c>
      <c r="K1099" s="10">
        <f t="shared" si="52"/>
        <v>41660.792557870373</v>
      </c>
      <c r="L1099">
        <v>1390330877</v>
      </c>
      <c r="M1099" t="b">
        <v>0</v>
      </c>
      <c r="N1099">
        <v>7</v>
      </c>
      <c r="O1099" t="b">
        <v>0</v>
      </c>
      <c r="P1099" t="s">
        <v>8280</v>
      </c>
      <c r="Q1099">
        <f t="shared" si="53"/>
        <v>0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1437620400</v>
      </c>
      <c r="J1100" s="10">
        <f t="shared" si="51"/>
        <v>42208.125</v>
      </c>
      <c r="K1100" s="10">
        <f t="shared" si="52"/>
        <v>41712.762673611112</v>
      </c>
      <c r="L1100">
        <v>1394821095</v>
      </c>
      <c r="M1100" t="b">
        <v>0</v>
      </c>
      <c r="N1100">
        <v>22</v>
      </c>
      <c r="O1100" t="b">
        <v>0</v>
      </c>
      <c r="P1100" t="s">
        <v>8280</v>
      </c>
      <c r="Q1100">
        <f t="shared" si="53"/>
        <v>7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1437620400</v>
      </c>
      <c r="J1101" s="10">
        <f t="shared" si="51"/>
        <v>42208.125</v>
      </c>
      <c r="K1101" s="10">
        <f t="shared" si="52"/>
        <v>42107.836435185185</v>
      </c>
      <c r="L1101">
        <v>1428955468</v>
      </c>
      <c r="M1101" t="b">
        <v>0</v>
      </c>
      <c r="N1101">
        <v>1</v>
      </c>
      <c r="O1101" t="b">
        <v>0</v>
      </c>
      <c r="P1101" t="s">
        <v>8280</v>
      </c>
      <c r="Q1101">
        <f t="shared" si="53"/>
        <v>1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1437620400</v>
      </c>
      <c r="J1102" s="10">
        <f t="shared" si="51"/>
        <v>42208.125</v>
      </c>
      <c r="K1102" s="10">
        <f t="shared" si="52"/>
        <v>42384.110775462963</v>
      </c>
      <c r="L1102">
        <v>1452825571</v>
      </c>
      <c r="M1102" t="b">
        <v>0</v>
      </c>
      <c r="N1102">
        <v>10</v>
      </c>
      <c r="O1102" t="b">
        <v>0</v>
      </c>
      <c r="P1102" t="s">
        <v>8280</v>
      </c>
      <c r="Q1102">
        <f t="shared" si="53"/>
        <v>3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1437620400</v>
      </c>
      <c r="J1103" s="10">
        <f t="shared" si="51"/>
        <v>42208.125</v>
      </c>
      <c r="K1103" s="10">
        <f t="shared" si="52"/>
        <v>42538.77243055556</v>
      </c>
      <c r="L1103">
        <v>1466188338</v>
      </c>
      <c r="M1103" t="b">
        <v>0</v>
      </c>
      <c r="N1103">
        <v>6</v>
      </c>
      <c r="O1103" t="b">
        <v>0</v>
      </c>
      <c r="P1103" t="s">
        <v>8280</v>
      </c>
      <c r="Q1103">
        <f t="shared" si="53"/>
        <v>0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1437620400</v>
      </c>
      <c r="J1104" s="10">
        <f t="shared" si="51"/>
        <v>42208.125</v>
      </c>
      <c r="K1104" s="10">
        <f t="shared" si="52"/>
        <v>41577.045428240745</v>
      </c>
      <c r="L1104">
        <v>1383095125</v>
      </c>
      <c r="M1104" t="b">
        <v>0</v>
      </c>
      <c r="N1104">
        <v>24</v>
      </c>
      <c r="O1104" t="b">
        <v>0</v>
      </c>
      <c r="P1104" t="s">
        <v>8280</v>
      </c>
      <c r="Q1104">
        <f t="shared" si="53"/>
        <v>5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1437620400</v>
      </c>
      <c r="J1105" s="10">
        <f t="shared" si="51"/>
        <v>42208.125</v>
      </c>
      <c r="K1105" s="10">
        <f t="shared" si="52"/>
        <v>42479.22210648148</v>
      </c>
      <c r="L1105">
        <v>1461043190</v>
      </c>
      <c r="M1105" t="b">
        <v>0</v>
      </c>
      <c r="N1105">
        <v>15</v>
      </c>
      <c r="O1105" t="b">
        <v>0</v>
      </c>
      <c r="P1105" t="s">
        <v>8280</v>
      </c>
      <c r="Q1105">
        <f t="shared" si="53"/>
        <v>2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1437620400</v>
      </c>
      <c r="J1106" s="10">
        <f t="shared" si="51"/>
        <v>42208.125</v>
      </c>
      <c r="K1106" s="10">
        <f t="shared" si="52"/>
        <v>41771.40996527778</v>
      </c>
      <c r="L1106">
        <v>1399888221</v>
      </c>
      <c r="M1106" t="b">
        <v>0</v>
      </c>
      <c r="N1106">
        <v>37</v>
      </c>
      <c r="O1106" t="b">
        <v>0</v>
      </c>
      <c r="P1106" t="s">
        <v>8280</v>
      </c>
      <c r="Q1106">
        <f t="shared" si="53"/>
        <v>5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1437620400</v>
      </c>
      <c r="J1107" s="10">
        <f t="shared" si="51"/>
        <v>42208.125</v>
      </c>
      <c r="K1107" s="10">
        <f t="shared" si="52"/>
        <v>41692.135729166665</v>
      </c>
      <c r="L1107">
        <v>1393038927</v>
      </c>
      <c r="M1107" t="b">
        <v>0</v>
      </c>
      <c r="N1107">
        <v>20</v>
      </c>
      <c r="O1107" t="b">
        <v>0</v>
      </c>
      <c r="P1107" t="s">
        <v>8280</v>
      </c>
      <c r="Q1107">
        <f t="shared" si="53"/>
        <v>0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1437620400</v>
      </c>
      <c r="J1108" s="10">
        <f t="shared" si="51"/>
        <v>42208.125</v>
      </c>
      <c r="K1108" s="10">
        <f t="shared" si="52"/>
        <v>40973.740451388891</v>
      </c>
      <c r="L1108">
        <v>1330969575</v>
      </c>
      <c r="M1108" t="b">
        <v>0</v>
      </c>
      <c r="N1108">
        <v>7</v>
      </c>
      <c r="O1108" t="b">
        <v>0</v>
      </c>
      <c r="P1108" t="s">
        <v>8280</v>
      </c>
      <c r="Q1108">
        <f t="shared" si="53"/>
        <v>41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1437620400</v>
      </c>
      <c r="J1109" s="10">
        <f t="shared" si="51"/>
        <v>42208.125</v>
      </c>
      <c r="K1109" s="10">
        <f t="shared" si="52"/>
        <v>41813.861388888887</v>
      </c>
      <c r="L1109">
        <v>1403556024</v>
      </c>
      <c r="M1109" t="b">
        <v>0</v>
      </c>
      <c r="N1109">
        <v>0</v>
      </c>
      <c r="O1109" t="b">
        <v>0</v>
      </c>
      <c r="P1109" t="s">
        <v>8280</v>
      </c>
      <c r="Q1109">
        <f t="shared" si="53"/>
        <v>0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1437620400</v>
      </c>
      <c r="J1110" s="10">
        <f t="shared" si="51"/>
        <v>42208.125</v>
      </c>
      <c r="K1110" s="10">
        <f t="shared" si="52"/>
        <v>40952.636979166666</v>
      </c>
      <c r="L1110">
        <v>1329146235</v>
      </c>
      <c r="M1110" t="b">
        <v>0</v>
      </c>
      <c r="N1110">
        <v>21</v>
      </c>
      <c r="O1110" t="b">
        <v>0</v>
      </c>
      <c r="P1110" t="s">
        <v>8280</v>
      </c>
      <c r="Q1110">
        <f t="shared" si="53"/>
        <v>3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1437620400</v>
      </c>
      <c r="J1111" s="10">
        <f t="shared" si="51"/>
        <v>42208.125</v>
      </c>
      <c r="K1111" s="10">
        <f t="shared" si="52"/>
        <v>42662.752199074079</v>
      </c>
      <c r="L1111">
        <v>1476900190</v>
      </c>
      <c r="M1111" t="b">
        <v>0</v>
      </c>
      <c r="N1111">
        <v>3</v>
      </c>
      <c r="O1111" t="b">
        <v>0</v>
      </c>
      <c r="P1111" t="s">
        <v>8280</v>
      </c>
      <c r="Q1111">
        <f t="shared" si="53"/>
        <v>0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1437620400</v>
      </c>
      <c r="J1112" s="10">
        <f t="shared" si="51"/>
        <v>42208.125</v>
      </c>
      <c r="K1112" s="10">
        <f t="shared" si="52"/>
        <v>41220.933124999996</v>
      </c>
      <c r="L1112">
        <v>1352327022</v>
      </c>
      <c r="M1112" t="b">
        <v>0</v>
      </c>
      <c r="N1112">
        <v>11</v>
      </c>
      <c r="O1112" t="b">
        <v>0</v>
      </c>
      <c r="P1112" t="s">
        <v>8280</v>
      </c>
      <c r="Q1112">
        <f t="shared" si="53"/>
        <v>1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1437620400</v>
      </c>
      <c r="J1113" s="10">
        <f t="shared" si="51"/>
        <v>42208.125</v>
      </c>
      <c r="K1113" s="10">
        <f t="shared" si="52"/>
        <v>42347.203587962969</v>
      </c>
      <c r="L1113">
        <v>1449636790</v>
      </c>
      <c r="M1113" t="b">
        <v>0</v>
      </c>
      <c r="N1113">
        <v>1</v>
      </c>
      <c r="O1113" t="b">
        <v>0</v>
      </c>
      <c r="P1113" t="s">
        <v>8280</v>
      </c>
      <c r="Q1113">
        <f t="shared" si="53"/>
        <v>0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1437620400</v>
      </c>
      <c r="J1114" s="10">
        <f t="shared" si="51"/>
        <v>42208.125</v>
      </c>
      <c r="K1114" s="10">
        <f t="shared" si="52"/>
        <v>41963.759386574078</v>
      </c>
      <c r="L1114">
        <v>1416507211</v>
      </c>
      <c r="M1114" t="b">
        <v>0</v>
      </c>
      <c r="N1114">
        <v>312</v>
      </c>
      <c r="O1114" t="b">
        <v>0</v>
      </c>
      <c r="P1114" t="s">
        <v>8280</v>
      </c>
      <c r="Q1114">
        <f t="shared" si="53"/>
        <v>36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1437620400</v>
      </c>
      <c r="J1115" s="10">
        <f t="shared" si="51"/>
        <v>42208.125</v>
      </c>
      <c r="K1115" s="10">
        <f t="shared" si="52"/>
        <v>41835.977083333331</v>
      </c>
      <c r="L1115">
        <v>1405466820</v>
      </c>
      <c r="M1115" t="b">
        <v>0</v>
      </c>
      <c r="N1115">
        <v>1</v>
      </c>
      <c r="O1115" t="b">
        <v>0</v>
      </c>
      <c r="P1115" t="s">
        <v>8280</v>
      </c>
      <c r="Q1115">
        <f t="shared" si="53"/>
        <v>1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1437620400</v>
      </c>
      <c r="J1116" s="10">
        <f t="shared" si="51"/>
        <v>42208.125</v>
      </c>
      <c r="K1116" s="10">
        <f t="shared" si="52"/>
        <v>41526.345914351856</v>
      </c>
      <c r="L1116">
        <v>1378714687</v>
      </c>
      <c r="M1116" t="b">
        <v>0</v>
      </c>
      <c r="N1116">
        <v>3</v>
      </c>
      <c r="O1116" t="b">
        <v>0</v>
      </c>
      <c r="P1116" t="s">
        <v>8280</v>
      </c>
      <c r="Q1116">
        <f t="shared" si="53"/>
        <v>0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1437620400</v>
      </c>
      <c r="J1117" s="10">
        <f t="shared" si="51"/>
        <v>42208.125</v>
      </c>
      <c r="K1117" s="10">
        <f t="shared" si="52"/>
        <v>42429.695543981477</v>
      </c>
      <c r="L1117">
        <v>1456764095</v>
      </c>
      <c r="M1117" t="b">
        <v>0</v>
      </c>
      <c r="N1117">
        <v>4</v>
      </c>
      <c r="O1117" t="b">
        <v>0</v>
      </c>
      <c r="P1117" t="s">
        <v>8280</v>
      </c>
      <c r="Q1117">
        <f t="shared" si="53"/>
        <v>0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1437620400</v>
      </c>
      <c r="J1118" s="10">
        <f t="shared" si="51"/>
        <v>42208.125</v>
      </c>
      <c r="K1118" s="10">
        <f t="shared" si="52"/>
        <v>41009.847314814811</v>
      </c>
      <c r="L1118">
        <v>1334089208</v>
      </c>
      <c r="M1118" t="b">
        <v>0</v>
      </c>
      <c r="N1118">
        <v>10</v>
      </c>
      <c r="O1118" t="b">
        <v>0</v>
      </c>
      <c r="P1118" t="s">
        <v>8280</v>
      </c>
      <c r="Q1118">
        <f t="shared" si="53"/>
        <v>0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1437620400</v>
      </c>
      <c r="J1119" s="10">
        <f t="shared" si="51"/>
        <v>42208.125</v>
      </c>
      <c r="K1119" s="10">
        <f t="shared" si="52"/>
        <v>42333.598530092597</v>
      </c>
      <c r="L1119">
        <v>1448461313</v>
      </c>
      <c r="M1119" t="b">
        <v>0</v>
      </c>
      <c r="N1119">
        <v>8</v>
      </c>
      <c r="O1119" t="b">
        <v>0</v>
      </c>
      <c r="P1119" t="s">
        <v>8280</v>
      </c>
      <c r="Q1119">
        <f t="shared" si="53"/>
        <v>8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1437620400</v>
      </c>
      <c r="J1120" s="10">
        <f t="shared" si="51"/>
        <v>42208.125</v>
      </c>
      <c r="K1120" s="10">
        <f t="shared" si="52"/>
        <v>41704.16642361111</v>
      </c>
      <c r="L1120">
        <v>1394078379</v>
      </c>
      <c r="M1120" t="b">
        <v>0</v>
      </c>
      <c r="N1120">
        <v>3</v>
      </c>
      <c r="O1120" t="b">
        <v>0</v>
      </c>
      <c r="P1120" t="s">
        <v>8280</v>
      </c>
      <c r="Q1120">
        <f t="shared" si="53"/>
        <v>2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1437620400</v>
      </c>
      <c r="J1121" s="10">
        <f t="shared" si="51"/>
        <v>42208.125</v>
      </c>
      <c r="K1121" s="10">
        <f t="shared" si="52"/>
        <v>41722.792407407411</v>
      </c>
      <c r="L1121">
        <v>1395687664</v>
      </c>
      <c r="M1121" t="b">
        <v>0</v>
      </c>
      <c r="N1121">
        <v>1</v>
      </c>
      <c r="O1121" t="b">
        <v>0</v>
      </c>
      <c r="P1121" t="s">
        <v>8280</v>
      </c>
      <c r="Q1121">
        <f t="shared" si="53"/>
        <v>0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1437620400</v>
      </c>
      <c r="J1122" s="10">
        <f t="shared" si="51"/>
        <v>42208.125</v>
      </c>
      <c r="K1122" s="10">
        <f t="shared" si="52"/>
        <v>40799.872685185182</v>
      </c>
      <c r="L1122">
        <v>1315947400</v>
      </c>
      <c r="M1122" t="b">
        <v>0</v>
      </c>
      <c r="N1122">
        <v>0</v>
      </c>
      <c r="O1122" t="b">
        <v>0</v>
      </c>
      <c r="P1122" t="s">
        <v>8280</v>
      </c>
      <c r="Q1122">
        <f t="shared" si="53"/>
        <v>0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1437620400</v>
      </c>
      <c r="J1123" s="10">
        <f t="shared" si="51"/>
        <v>42208.125</v>
      </c>
      <c r="K1123" s="10">
        <f t="shared" si="52"/>
        <v>42412.934212962966</v>
      </c>
      <c r="L1123">
        <v>1455315916</v>
      </c>
      <c r="M1123" t="b">
        <v>0</v>
      </c>
      <c r="N1123">
        <v>5</v>
      </c>
      <c r="O1123" t="b">
        <v>0</v>
      </c>
      <c r="P1123" t="s">
        <v>8280</v>
      </c>
      <c r="Q1123">
        <f t="shared" si="53"/>
        <v>0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1437620400</v>
      </c>
      <c r="J1124" s="10">
        <f t="shared" si="51"/>
        <v>42208.125</v>
      </c>
      <c r="K1124" s="10">
        <f t="shared" si="52"/>
        <v>41410.703993055555</v>
      </c>
      <c r="L1124">
        <v>1368723225</v>
      </c>
      <c r="M1124" t="b">
        <v>0</v>
      </c>
      <c r="N1124">
        <v>0</v>
      </c>
      <c r="O1124" t="b">
        <v>0</v>
      </c>
      <c r="P1124" t="s">
        <v>8280</v>
      </c>
      <c r="Q1124">
        <f t="shared" si="53"/>
        <v>0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1437620400</v>
      </c>
      <c r="J1125" s="10">
        <f t="shared" si="51"/>
        <v>42208.125</v>
      </c>
      <c r="K1125" s="10">
        <f t="shared" si="52"/>
        <v>41718.5237037037</v>
      </c>
      <c r="L1125">
        <v>1395318848</v>
      </c>
      <c r="M1125" t="b">
        <v>0</v>
      </c>
      <c r="N1125">
        <v>3</v>
      </c>
      <c r="O1125" t="b">
        <v>0</v>
      </c>
      <c r="P1125" t="s">
        <v>8280</v>
      </c>
      <c r="Q1125">
        <f t="shared" si="53"/>
        <v>0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1437620400</v>
      </c>
      <c r="J1126" s="10">
        <f t="shared" si="51"/>
        <v>42208.125</v>
      </c>
      <c r="K1126" s="10">
        <f t="shared" si="52"/>
        <v>42094.667256944449</v>
      </c>
      <c r="L1126">
        <v>1427817651</v>
      </c>
      <c r="M1126" t="b">
        <v>0</v>
      </c>
      <c r="N1126">
        <v>7</v>
      </c>
      <c r="O1126" t="b">
        <v>0</v>
      </c>
      <c r="P1126" t="s">
        <v>8281</v>
      </c>
      <c r="Q1126">
        <f t="shared" si="53"/>
        <v>0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1437620400</v>
      </c>
      <c r="J1127" s="10">
        <f t="shared" si="51"/>
        <v>42208.125</v>
      </c>
      <c r="K1127" s="10">
        <f t="shared" si="52"/>
        <v>42212.624189814815</v>
      </c>
      <c r="L1127">
        <v>1438009130</v>
      </c>
      <c r="M1127" t="b">
        <v>0</v>
      </c>
      <c r="N1127">
        <v>0</v>
      </c>
      <c r="O1127" t="b">
        <v>0</v>
      </c>
      <c r="P1127" t="s">
        <v>8281</v>
      </c>
      <c r="Q1127">
        <f t="shared" si="53"/>
        <v>0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1437620400</v>
      </c>
      <c r="J1128" s="10">
        <f t="shared" si="51"/>
        <v>42208.125</v>
      </c>
      <c r="K1128" s="10">
        <f t="shared" si="52"/>
        <v>42535.327476851846</v>
      </c>
      <c r="L1128">
        <v>1465890694</v>
      </c>
      <c r="M1128" t="b">
        <v>0</v>
      </c>
      <c r="N1128">
        <v>2</v>
      </c>
      <c r="O1128" t="b">
        <v>0</v>
      </c>
      <c r="P1128" t="s">
        <v>8281</v>
      </c>
      <c r="Q1128">
        <f t="shared" si="53"/>
        <v>1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1437620400</v>
      </c>
      <c r="J1129" s="10">
        <f t="shared" si="51"/>
        <v>42208.125</v>
      </c>
      <c r="K1129" s="10">
        <f t="shared" si="52"/>
        <v>41926.854166666664</v>
      </c>
      <c r="L1129">
        <v>1413318600</v>
      </c>
      <c r="M1129" t="b">
        <v>0</v>
      </c>
      <c r="N1129">
        <v>23</v>
      </c>
      <c r="O1129" t="b">
        <v>0</v>
      </c>
      <c r="P1129" t="s">
        <v>8281</v>
      </c>
      <c r="Q1129">
        <f t="shared" si="53"/>
        <v>2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1437620400</v>
      </c>
      <c r="J1130" s="10">
        <f t="shared" si="51"/>
        <v>42208.125</v>
      </c>
      <c r="K1130" s="10">
        <f t="shared" si="52"/>
        <v>41828.649502314816</v>
      </c>
      <c r="L1130">
        <v>1404833717</v>
      </c>
      <c r="M1130" t="b">
        <v>0</v>
      </c>
      <c r="N1130">
        <v>1</v>
      </c>
      <c r="O1130" t="b">
        <v>0</v>
      </c>
      <c r="P1130" t="s">
        <v>8281</v>
      </c>
      <c r="Q1130">
        <f t="shared" si="53"/>
        <v>0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1437620400</v>
      </c>
      <c r="J1131" s="10">
        <f t="shared" si="51"/>
        <v>42208.125</v>
      </c>
      <c r="K1131" s="10">
        <f t="shared" si="52"/>
        <v>42496.264965277776</v>
      </c>
      <c r="L1131">
        <v>1462515693</v>
      </c>
      <c r="M1131" t="b">
        <v>0</v>
      </c>
      <c r="N1131">
        <v>2</v>
      </c>
      <c r="O1131" t="b">
        <v>0</v>
      </c>
      <c r="P1131" t="s">
        <v>8281</v>
      </c>
      <c r="Q1131">
        <f t="shared" si="53"/>
        <v>0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1437620400</v>
      </c>
      <c r="J1132" s="10">
        <f t="shared" si="51"/>
        <v>42208.125</v>
      </c>
      <c r="K1132" s="10">
        <f t="shared" si="52"/>
        <v>41908.996527777781</v>
      </c>
      <c r="L1132">
        <v>1411775700</v>
      </c>
      <c r="M1132" t="b">
        <v>0</v>
      </c>
      <c r="N1132">
        <v>3</v>
      </c>
      <c r="O1132" t="b">
        <v>0</v>
      </c>
      <c r="P1132" t="s">
        <v>8281</v>
      </c>
      <c r="Q1132">
        <f t="shared" si="53"/>
        <v>0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1437620400</v>
      </c>
      <c r="J1133" s="10">
        <f t="shared" si="51"/>
        <v>42208.125</v>
      </c>
      <c r="K1133" s="10">
        <f t="shared" si="52"/>
        <v>42332.908194444448</v>
      </c>
      <c r="L1133">
        <v>1448401668</v>
      </c>
      <c r="M1133" t="b">
        <v>0</v>
      </c>
      <c r="N1133">
        <v>0</v>
      </c>
      <c r="O1133" t="b">
        <v>0</v>
      </c>
      <c r="P1133" t="s">
        <v>8281</v>
      </c>
      <c r="Q1133">
        <f t="shared" si="53"/>
        <v>0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1437620400</v>
      </c>
      <c r="J1134" s="10">
        <f t="shared" si="51"/>
        <v>42208.125</v>
      </c>
      <c r="K1134" s="10">
        <f t="shared" si="52"/>
        <v>42706.115405092598</v>
      </c>
      <c r="L1134">
        <v>1480646771</v>
      </c>
      <c r="M1134" t="b">
        <v>0</v>
      </c>
      <c r="N1134">
        <v>13</v>
      </c>
      <c r="O1134" t="b">
        <v>0</v>
      </c>
      <c r="P1134" t="s">
        <v>8281</v>
      </c>
      <c r="Q1134">
        <f t="shared" si="53"/>
        <v>14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1437620400</v>
      </c>
      <c r="J1135" s="10">
        <f t="shared" si="51"/>
        <v>42208.125</v>
      </c>
      <c r="K1135" s="10">
        <f t="shared" si="52"/>
        <v>41821.407187500001</v>
      </c>
      <c r="L1135">
        <v>1404207981</v>
      </c>
      <c r="M1135" t="b">
        <v>0</v>
      </c>
      <c r="N1135">
        <v>1</v>
      </c>
      <c r="O1135" t="b">
        <v>0</v>
      </c>
      <c r="P1135" t="s">
        <v>8281</v>
      </c>
      <c r="Q1135">
        <f t="shared" si="53"/>
        <v>1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1437620400</v>
      </c>
      <c r="J1136" s="10">
        <f t="shared" si="51"/>
        <v>42208.125</v>
      </c>
      <c r="K1136" s="10">
        <f t="shared" si="52"/>
        <v>41958.285046296296</v>
      </c>
      <c r="L1136">
        <v>1416034228</v>
      </c>
      <c r="M1136" t="b">
        <v>0</v>
      </c>
      <c r="N1136">
        <v>1</v>
      </c>
      <c r="O1136" t="b">
        <v>0</v>
      </c>
      <c r="P1136" t="s">
        <v>8281</v>
      </c>
      <c r="Q1136">
        <f t="shared" si="53"/>
        <v>0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1437620400</v>
      </c>
      <c r="J1137" s="10">
        <f t="shared" si="51"/>
        <v>42208.125</v>
      </c>
      <c r="K1137" s="10">
        <f t="shared" si="52"/>
        <v>42558.989513888882</v>
      </c>
      <c r="L1137">
        <v>1467935094</v>
      </c>
      <c r="M1137" t="b">
        <v>0</v>
      </c>
      <c r="N1137">
        <v>1</v>
      </c>
      <c r="O1137" t="b">
        <v>0</v>
      </c>
      <c r="P1137" t="s">
        <v>8281</v>
      </c>
      <c r="Q1137">
        <f t="shared" si="53"/>
        <v>5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1437620400</v>
      </c>
      <c r="J1138" s="10">
        <f t="shared" si="51"/>
        <v>42208.125</v>
      </c>
      <c r="K1138" s="10">
        <f t="shared" si="52"/>
        <v>42327.671631944439</v>
      </c>
      <c r="L1138">
        <v>1447949229</v>
      </c>
      <c r="M1138" t="b">
        <v>0</v>
      </c>
      <c r="N1138">
        <v>6</v>
      </c>
      <c r="O1138" t="b">
        <v>0</v>
      </c>
      <c r="P1138" t="s">
        <v>8281</v>
      </c>
      <c r="Q1138">
        <f t="shared" si="53"/>
        <v>6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1437620400</v>
      </c>
      <c r="J1139" s="10">
        <f t="shared" si="51"/>
        <v>42208.125</v>
      </c>
      <c r="K1139" s="10">
        <f t="shared" si="52"/>
        <v>42453.819687499999</v>
      </c>
      <c r="L1139">
        <v>1458848421</v>
      </c>
      <c r="M1139" t="b">
        <v>0</v>
      </c>
      <c r="N1139">
        <v>39</v>
      </c>
      <c r="O1139" t="b">
        <v>0</v>
      </c>
      <c r="P1139" t="s">
        <v>8281</v>
      </c>
      <c r="Q1139">
        <f t="shared" si="53"/>
        <v>40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1437620400</v>
      </c>
      <c r="J1140" s="10">
        <f t="shared" si="51"/>
        <v>42208.125</v>
      </c>
      <c r="K1140" s="10">
        <f t="shared" si="52"/>
        <v>42736.9066087963</v>
      </c>
      <c r="L1140">
        <v>1483307131</v>
      </c>
      <c r="M1140" t="b">
        <v>0</v>
      </c>
      <c r="N1140">
        <v>4</v>
      </c>
      <c r="O1140" t="b">
        <v>0</v>
      </c>
      <c r="P1140" t="s">
        <v>8281</v>
      </c>
      <c r="Q1140">
        <f t="shared" si="53"/>
        <v>0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1437620400</v>
      </c>
      <c r="J1141" s="10">
        <f t="shared" si="51"/>
        <v>42208.125</v>
      </c>
      <c r="K1141" s="10">
        <f t="shared" si="52"/>
        <v>41975.347523148142</v>
      </c>
      <c r="L1141">
        <v>1417508426</v>
      </c>
      <c r="M1141" t="b">
        <v>0</v>
      </c>
      <c r="N1141">
        <v>1</v>
      </c>
      <c r="O1141" t="b">
        <v>0</v>
      </c>
      <c r="P1141" t="s">
        <v>8281</v>
      </c>
      <c r="Q1141">
        <f t="shared" si="53"/>
        <v>0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1437620400</v>
      </c>
      <c r="J1142" s="10">
        <f t="shared" si="51"/>
        <v>42208.125</v>
      </c>
      <c r="K1142" s="10">
        <f t="shared" si="52"/>
        <v>42192.462048611109</v>
      </c>
      <c r="L1142">
        <v>1436267121</v>
      </c>
      <c r="M1142" t="b">
        <v>0</v>
      </c>
      <c r="N1142">
        <v>0</v>
      </c>
      <c r="O1142" t="b">
        <v>0</v>
      </c>
      <c r="P1142" t="s">
        <v>8281</v>
      </c>
      <c r="Q1142">
        <f t="shared" si="53"/>
        <v>0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1437620400</v>
      </c>
      <c r="J1143" s="10">
        <f t="shared" si="51"/>
        <v>42208.125</v>
      </c>
      <c r="K1143" s="10">
        <f t="shared" si="52"/>
        <v>42164.699652777781</v>
      </c>
      <c r="L1143">
        <v>1433868450</v>
      </c>
      <c r="M1143" t="b">
        <v>0</v>
      </c>
      <c r="N1143">
        <v>0</v>
      </c>
      <c r="O1143" t="b">
        <v>0</v>
      </c>
      <c r="P1143" t="s">
        <v>8281</v>
      </c>
      <c r="Q1143">
        <f t="shared" si="53"/>
        <v>0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1437620400</v>
      </c>
      <c r="J1144" s="10">
        <f t="shared" si="51"/>
        <v>42208.125</v>
      </c>
      <c r="K1144" s="10">
        <f t="shared" si="52"/>
        <v>42022.006099537044</v>
      </c>
      <c r="L1144">
        <v>1421539727</v>
      </c>
      <c r="M1144" t="b">
        <v>0</v>
      </c>
      <c r="N1144">
        <v>0</v>
      </c>
      <c r="O1144" t="b">
        <v>0</v>
      </c>
      <c r="P1144" t="s">
        <v>8281</v>
      </c>
      <c r="Q1144">
        <f t="shared" si="53"/>
        <v>0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1437620400</v>
      </c>
      <c r="J1145" s="10">
        <f t="shared" si="51"/>
        <v>42208.125</v>
      </c>
      <c r="K1145" s="10">
        <f t="shared" si="52"/>
        <v>42325.19358796296</v>
      </c>
      <c r="L1145">
        <v>1447735126</v>
      </c>
      <c r="M1145" t="b">
        <v>0</v>
      </c>
      <c r="N1145">
        <v>8</v>
      </c>
      <c r="O1145" t="b">
        <v>0</v>
      </c>
      <c r="P1145" t="s">
        <v>8281</v>
      </c>
      <c r="Q1145">
        <f t="shared" si="53"/>
        <v>0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1437620400</v>
      </c>
      <c r="J1146" s="10">
        <f t="shared" si="51"/>
        <v>42208.125</v>
      </c>
      <c r="K1146" s="10">
        <f t="shared" si="52"/>
        <v>42093.181944444441</v>
      </c>
      <c r="L1146">
        <v>1427689320</v>
      </c>
      <c r="M1146" t="b">
        <v>0</v>
      </c>
      <c r="N1146">
        <v>0</v>
      </c>
      <c r="O1146" t="b">
        <v>0</v>
      </c>
      <c r="P1146" t="s">
        <v>8282</v>
      </c>
      <c r="Q1146">
        <f t="shared" si="53"/>
        <v>0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1437620400</v>
      </c>
      <c r="J1147" s="10">
        <f t="shared" si="51"/>
        <v>42208.125</v>
      </c>
      <c r="K1147" s="10">
        <f t="shared" si="52"/>
        <v>41854.747592592597</v>
      </c>
      <c r="L1147">
        <v>1407088592</v>
      </c>
      <c r="M1147" t="b">
        <v>0</v>
      </c>
      <c r="N1147">
        <v>1</v>
      </c>
      <c r="O1147" t="b">
        <v>0</v>
      </c>
      <c r="P1147" t="s">
        <v>8282</v>
      </c>
      <c r="Q1147">
        <f t="shared" si="53"/>
        <v>0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1437620400</v>
      </c>
      <c r="J1148" s="10">
        <f t="shared" si="51"/>
        <v>42208.125</v>
      </c>
      <c r="K1148" s="10">
        <f t="shared" si="52"/>
        <v>41723.9533912037</v>
      </c>
      <c r="L1148">
        <v>1395787973</v>
      </c>
      <c r="M1148" t="b">
        <v>0</v>
      </c>
      <c r="N1148">
        <v>12</v>
      </c>
      <c r="O1148" t="b">
        <v>0</v>
      </c>
      <c r="P1148" t="s">
        <v>8282</v>
      </c>
      <c r="Q1148">
        <f t="shared" si="53"/>
        <v>9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1437620400</v>
      </c>
      <c r="J1149" s="10">
        <f t="shared" si="51"/>
        <v>42208.125</v>
      </c>
      <c r="K1149" s="10">
        <f t="shared" si="52"/>
        <v>41871.972025462965</v>
      </c>
      <c r="L1149">
        <v>1408576783</v>
      </c>
      <c r="M1149" t="b">
        <v>0</v>
      </c>
      <c r="N1149">
        <v>0</v>
      </c>
      <c r="O1149" t="b">
        <v>0</v>
      </c>
      <c r="P1149" t="s">
        <v>8282</v>
      </c>
      <c r="Q1149">
        <f t="shared" si="53"/>
        <v>0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1437620400</v>
      </c>
      <c r="J1150" s="10">
        <f t="shared" si="51"/>
        <v>42208.125</v>
      </c>
      <c r="K1150" s="10">
        <f t="shared" si="52"/>
        <v>42675.171076388884</v>
      </c>
      <c r="L1150">
        <v>1477973181</v>
      </c>
      <c r="M1150" t="b">
        <v>0</v>
      </c>
      <c r="N1150">
        <v>3</v>
      </c>
      <c r="O1150" t="b">
        <v>0</v>
      </c>
      <c r="P1150" t="s">
        <v>8282</v>
      </c>
      <c r="Q1150">
        <f t="shared" si="53"/>
        <v>0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1437620400</v>
      </c>
      <c r="J1151" s="10">
        <f t="shared" si="51"/>
        <v>42208.125</v>
      </c>
      <c r="K1151" s="10">
        <f t="shared" si="52"/>
        <v>42507.71025462963</v>
      </c>
      <c r="L1151">
        <v>1463504566</v>
      </c>
      <c r="M1151" t="b">
        <v>0</v>
      </c>
      <c r="N1151">
        <v>2</v>
      </c>
      <c r="O1151" t="b">
        <v>0</v>
      </c>
      <c r="P1151" t="s">
        <v>8282</v>
      </c>
      <c r="Q1151">
        <f t="shared" si="53"/>
        <v>0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1437620400</v>
      </c>
      <c r="J1152" s="10">
        <f t="shared" si="51"/>
        <v>42208.125</v>
      </c>
      <c r="K1152" s="10">
        <f t="shared" si="52"/>
        <v>42317.954571759255</v>
      </c>
      <c r="L1152">
        <v>1447109675</v>
      </c>
      <c r="M1152" t="b">
        <v>0</v>
      </c>
      <c r="N1152">
        <v>6</v>
      </c>
      <c r="O1152" t="b">
        <v>0</v>
      </c>
      <c r="P1152" t="s">
        <v>8282</v>
      </c>
      <c r="Q1152">
        <f t="shared" si="53"/>
        <v>10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1437620400</v>
      </c>
      <c r="J1153" s="10">
        <f t="shared" si="51"/>
        <v>42208.125</v>
      </c>
      <c r="K1153" s="10">
        <f t="shared" si="52"/>
        <v>42224.102581018517</v>
      </c>
      <c r="L1153">
        <v>1439000863</v>
      </c>
      <c r="M1153" t="b">
        <v>0</v>
      </c>
      <c r="N1153">
        <v>0</v>
      </c>
      <c r="O1153" t="b">
        <v>0</v>
      </c>
      <c r="P1153" t="s">
        <v>8282</v>
      </c>
      <c r="Q1153">
        <f t="shared" si="53"/>
        <v>0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1437620400</v>
      </c>
      <c r="J1154" s="10">
        <f t="shared" si="51"/>
        <v>42208.125</v>
      </c>
      <c r="K1154" s="10">
        <f t="shared" si="52"/>
        <v>42109.709629629629</v>
      </c>
      <c r="L1154">
        <v>1429117312</v>
      </c>
      <c r="M1154" t="b">
        <v>0</v>
      </c>
      <c r="N1154">
        <v>15</v>
      </c>
      <c r="O1154" t="b">
        <v>0</v>
      </c>
      <c r="P1154" t="s">
        <v>8282</v>
      </c>
      <c r="Q1154">
        <f t="shared" si="53"/>
        <v>6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1437620400</v>
      </c>
      <c r="J1155" s="10">
        <f t="shared" ref="J1155:J1218" si="54">(((I1155/60)/60)/24)+DATE(1970,1,1)</f>
        <v>42208.125</v>
      </c>
      <c r="K1155" s="10">
        <f t="shared" ref="K1155:K1218" si="55">(((L1155/60)/60)/24)+DATE(1970,1,1)</f>
        <v>42143.714178240742</v>
      </c>
      <c r="L1155">
        <v>1432055305</v>
      </c>
      <c r="M1155" t="b">
        <v>0</v>
      </c>
      <c r="N1155">
        <v>1</v>
      </c>
      <c r="O1155" t="b">
        <v>0</v>
      </c>
      <c r="P1155" t="s">
        <v>8282</v>
      </c>
      <c r="Q1155">
        <f t="shared" ref="Q1155:Q1218" si="56">ROUND(E1155/D1155*100,0)</f>
        <v>1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1437620400</v>
      </c>
      <c r="J1156" s="10">
        <f t="shared" si="54"/>
        <v>42208.125</v>
      </c>
      <c r="K1156" s="10">
        <f t="shared" si="55"/>
        <v>42223.108865740738</v>
      </c>
      <c r="L1156">
        <v>1438915006</v>
      </c>
      <c r="M1156" t="b">
        <v>0</v>
      </c>
      <c r="N1156">
        <v>3</v>
      </c>
      <c r="O1156" t="b">
        <v>0</v>
      </c>
      <c r="P1156" t="s">
        <v>8282</v>
      </c>
      <c r="Q1156">
        <f t="shared" si="56"/>
        <v>7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1437620400</v>
      </c>
      <c r="J1157" s="10">
        <f t="shared" si="54"/>
        <v>42208.125</v>
      </c>
      <c r="K1157" s="10">
        <f t="shared" si="55"/>
        <v>41835.763981481483</v>
      </c>
      <c r="L1157">
        <v>1405448408</v>
      </c>
      <c r="M1157" t="b">
        <v>0</v>
      </c>
      <c r="N1157">
        <v>8</v>
      </c>
      <c r="O1157" t="b">
        <v>0</v>
      </c>
      <c r="P1157" t="s">
        <v>8282</v>
      </c>
      <c r="Q1157">
        <f t="shared" si="56"/>
        <v>1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1437620400</v>
      </c>
      <c r="J1158" s="10">
        <f t="shared" si="54"/>
        <v>42208.125</v>
      </c>
      <c r="K1158" s="10">
        <f t="shared" si="55"/>
        <v>42029.07131944444</v>
      </c>
      <c r="L1158">
        <v>1422150162</v>
      </c>
      <c r="M1158" t="b">
        <v>0</v>
      </c>
      <c r="N1158">
        <v>0</v>
      </c>
      <c r="O1158" t="b">
        <v>0</v>
      </c>
      <c r="P1158" t="s">
        <v>8282</v>
      </c>
      <c r="Q1158">
        <f t="shared" si="56"/>
        <v>0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1437620400</v>
      </c>
      <c r="J1159" s="10">
        <f t="shared" si="54"/>
        <v>42208.125</v>
      </c>
      <c r="K1159" s="10">
        <f t="shared" si="55"/>
        <v>41918.628240740742</v>
      </c>
      <c r="L1159">
        <v>1412607880</v>
      </c>
      <c r="M1159" t="b">
        <v>0</v>
      </c>
      <c r="N1159">
        <v>3</v>
      </c>
      <c r="O1159" t="b">
        <v>0</v>
      </c>
      <c r="P1159" t="s">
        <v>8282</v>
      </c>
      <c r="Q1159">
        <f t="shared" si="56"/>
        <v>2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1437620400</v>
      </c>
      <c r="J1160" s="10">
        <f t="shared" si="54"/>
        <v>42208.125</v>
      </c>
      <c r="K1160" s="10">
        <f t="shared" si="55"/>
        <v>41952.09175925926</v>
      </c>
      <c r="L1160">
        <v>1415499128</v>
      </c>
      <c r="M1160" t="b">
        <v>0</v>
      </c>
      <c r="N1160">
        <v>3</v>
      </c>
      <c r="O1160" t="b">
        <v>0</v>
      </c>
      <c r="P1160" t="s">
        <v>8282</v>
      </c>
      <c r="Q1160">
        <f t="shared" si="56"/>
        <v>0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1437620400</v>
      </c>
      <c r="J1161" s="10">
        <f t="shared" si="54"/>
        <v>42208.125</v>
      </c>
      <c r="K1161" s="10">
        <f t="shared" si="55"/>
        <v>42154.726446759261</v>
      </c>
      <c r="L1161">
        <v>1433006765</v>
      </c>
      <c r="M1161" t="b">
        <v>0</v>
      </c>
      <c r="N1161">
        <v>0</v>
      </c>
      <c r="O1161" t="b">
        <v>0</v>
      </c>
      <c r="P1161" t="s">
        <v>8282</v>
      </c>
      <c r="Q1161">
        <f t="shared" si="56"/>
        <v>0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1437620400</v>
      </c>
      <c r="J1162" s="10">
        <f t="shared" si="54"/>
        <v>42208.125</v>
      </c>
      <c r="K1162" s="10">
        <f t="shared" si="55"/>
        <v>42061.154930555553</v>
      </c>
      <c r="L1162">
        <v>1424922186</v>
      </c>
      <c r="M1162" t="b">
        <v>0</v>
      </c>
      <c r="N1162">
        <v>19</v>
      </c>
      <c r="O1162" t="b">
        <v>0</v>
      </c>
      <c r="P1162" t="s">
        <v>8282</v>
      </c>
      <c r="Q1162">
        <f t="shared" si="56"/>
        <v>4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1437620400</v>
      </c>
      <c r="J1163" s="10">
        <f t="shared" si="54"/>
        <v>42208.125</v>
      </c>
      <c r="K1163" s="10">
        <f t="shared" si="55"/>
        <v>42122.629502314812</v>
      </c>
      <c r="L1163">
        <v>1430233589</v>
      </c>
      <c r="M1163" t="b">
        <v>0</v>
      </c>
      <c r="N1163">
        <v>0</v>
      </c>
      <c r="O1163" t="b">
        <v>0</v>
      </c>
      <c r="P1163" t="s">
        <v>8282</v>
      </c>
      <c r="Q1163">
        <f t="shared" si="56"/>
        <v>0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1437620400</v>
      </c>
      <c r="J1164" s="10">
        <f t="shared" si="54"/>
        <v>42208.125</v>
      </c>
      <c r="K1164" s="10">
        <f t="shared" si="55"/>
        <v>41876.683611111112</v>
      </c>
      <c r="L1164">
        <v>1408983864</v>
      </c>
      <c r="M1164" t="b">
        <v>0</v>
      </c>
      <c r="N1164">
        <v>2</v>
      </c>
      <c r="O1164" t="b">
        <v>0</v>
      </c>
      <c r="P1164" t="s">
        <v>8282</v>
      </c>
      <c r="Q1164">
        <f t="shared" si="56"/>
        <v>0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1437620400</v>
      </c>
      <c r="J1165" s="10">
        <f t="shared" si="54"/>
        <v>42208.125</v>
      </c>
      <c r="K1165" s="10">
        <f t="shared" si="55"/>
        <v>41830.723611111112</v>
      </c>
      <c r="L1165">
        <v>1405012920</v>
      </c>
      <c r="M1165" t="b">
        <v>0</v>
      </c>
      <c r="N1165">
        <v>0</v>
      </c>
      <c r="O1165" t="b">
        <v>0</v>
      </c>
      <c r="P1165" t="s">
        <v>8282</v>
      </c>
      <c r="Q1165">
        <f t="shared" si="56"/>
        <v>0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1437620400</v>
      </c>
      <c r="J1166" s="10">
        <f t="shared" si="54"/>
        <v>42208.125</v>
      </c>
      <c r="K1166" s="10">
        <f t="shared" si="55"/>
        <v>42509.724328703705</v>
      </c>
      <c r="L1166">
        <v>1463678582</v>
      </c>
      <c r="M1166" t="b">
        <v>0</v>
      </c>
      <c r="N1166">
        <v>0</v>
      </c>
      <c r="O1166" t="b">
        <v>0</v>
      </c>
      <c r="P1166" t="s">
        <v>8282</v>
      </c>
      <c r="Q1166">
        <f t="shared" si="56"/>
        <v>0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1437620400</v>
      </c>
      <c r="J1167" s="10">
        <f t="shared" si="54"/>
        <v>42208.125</v>
      </c>
      <c r="K1167" s="10">
        <f t="shared" si="55"/>
        <v>41792.214467592588</v>
      </c>
      <c r="L1167">
        <v>1401685730</v>
      </c>
      <c r="M1167" t="b">
        <v>0</v>
      </c>
      <c r="N1167">
        <v>25</v>
      </c>
      <c r="O1167" t="b">
        <v>0</v>
      </c>
      <c r="P1167" t="s">
        <v>8282</v>
      </c>
      <c r="Q1167">
        <f t="shared" si="56"/>
        <v>21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1437620400</v>
      </c>
      <c r="J1168" s="10">
        <f t="shared" si="54"/>
        <v>42208.125</v>
      </c>
      <c r="K1168" s="10">
        <f t="shared" si="55"/>
        <v>42150.485439814816</v>
      </c>
      <c r="L1168">
        <v>1432640342</v>
      </c>
      <c r="M1168" t="b">
        <v>0</v>
      </c>
      <c r="N1168">
        <v>8</v>
      </c>
      <c r="O1168" t="b">
        <v>0</v>
      </c>
      <c r="P1168" t="s">
        <v>8282</v>
      </c>
      <c r="Q1168">
        <f t="shared" si="56"/>
        <v>19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1437620400</v>
      </c>
      <c r="J1169" s="10">
        <f t="shared" si="54"/>
        <v>42208.125</v>
      </c>
      <c r="K1169" s="10">
        <f t="shared" si="55"/>
        <v>41863.734895833331</v>
      </c>
      <c r="L1169">
        <v>1407865095</v>
      </c>
      <c r="M1169" t="b">
        <v>0</v>
      </c>
      <c r="N1169">
        <v>16</v>
      </c>
      <c r="O1169" t="b">
        <v>0</v>
      </c>
      <c r="P1169" t="s">
        <v>8282</v>
      </c>
      <c r="Q1169">
        <f t="shared" si="56"/>
        <v>2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1437620400</v>
      </c>
      <c r="J1170" s="10">
        <f t="shared" si="54"/>
        <v>42208.125</v>
      </c>
      <c r="K1170" s="10">
        <f t="shared" si="55"/>
        <v>42605.053993055553</v>
      </c>
      <c r="L1170">
        <v>1471915065</v>
      </c>
      <c r="M1170" t="b">
        <v>0</v>
      </c>
      <c r="N1170">
        <v>3</v>
      </c>
      <c r="O1170" t="b">
        <v>0</v>
      </c>
      <c r="P1170" t="s">
        <v>8282</v>
      </c>
      <c r="Q1170">
        <f t="shared" si="56"/>
        <v>6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1437620400</v>
      </c>
      <c r="J1171" s="10">
        <f t="shared" si="54"/>
        <v>42208.125</v>
      </c>
      <c r="K1171" s="10">
        <f t="shared" si="55"/>
        <v>42027.353738425925</v>
      </c>
      <c r="L1171">
        <v>1422001763</v>
      </c>
      <c r="M1171" t="b">
        <v>0</v>
      </c>
      <c r="N1171">
        <v>3</v>
      </c>
      <c r="O1171" t="b">
        <v>0</v>
      </c>
      <c r="P1171" t="s">
        <v>8282</v>
      </c>
      <c r="Q1171">
        <f t="shared" si="56"/>
        <v>0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1437620400</v>
      </c>
      <c r="J1172" s="10">
        <f t="shared" si="54"/>
        <v>42208.125</v>
      </c>
      <c r="K1172" s="10">
        <f t="shared" si="55"/>
        <v>42124.893182870372</v>
      </c>
      <c r="L1172">
        <v>1430429171</v>
      </c>
      <c r="M1172" t="b">
        <v>0</v>
      </c>
      <c r="N1172">
        <v>2</v>
      </c>
      <c r="O1172" t="b">
        <v>0</v>
      </c>
      <c r="P1172" t="s">
        <v>8282</v>
      </c>
      <c r="Q1172">
        <f t="shared" si="56"/>
        <v>0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1437620400</v>
      </c>
      <c r="J1173" s="10">
        <f t="shared" si="54"/>
        <v>42208.125</v>
      </c>
      <c r="K1173" s="10">
        <f t="shared" si="55"/>
        <v>41938.804710648146</v>
      </c>
      <c r="L1173">
        <v>1414351127</v>
      </c>
      <c r="M1173" t="b">
        <v>0</v>
      </c>
      <c r="N1173">
        <v>1</v>
      </c>
      <c r="O1173" t="b">
        <v>0</v>
      </c>
      <c r="P1173" t="s">
        <v>8282</v>
      </c>
      <c r="Q1173">
        <f t="shared" si="56"/>
        <v>0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1437620400</v>
      </c>
      <c r="J1174" s="10">
        <f t="shared" si="54"/>
        <v>42208.125</v>
      </c>
      <c r="K1174" s="10">
        <f t="shared" si="55"/>
        <v>41841.682314814818</v>
      </c>
      <c r="L1174">
        <v>1405959752</v>
      </c>
      <c r="M1174" t="b">
        <v>0</v>
      </c>
      <c r="N1174">
        <v>0</v>
      </c>
      <c r="O1174" t="b">
        <v>0</v>
      </c>
      <c r="P1174" t="s">
        <v>8282</v>
      </c>
      <c r="Q1174">
        <f t="shared" si="56"/>
        <v>0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1437620400</v>
      </c>
      <c r="J1175" s="10">
        <f t="shared" si="54"/>
        <v>42208.125</v>
      </c>
      <c r="K1175" s="10">
        <f t="shared" si="55"/>
        <v>42184.185844907406</v>
      </c>
      <c r="L1175">
        <v>1435552057</v>
      </c>
      <c r="M1175" t="b">
        <v>0</v>
      </c>
      <c r="N1175">
        <v>1</v>
      </c>
      <c r="O1175" t="b">
        <v>0</v>
      </c>
      <c r="P1175" t="s">
        <v>8282</v>
      </c>
      <c r="Q1175">
        <f t="shared" si="56"/>
        <v>0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1437620400</v>
      </c>
      <c r="J1176" s="10">
        <f t="shared" si="54"/>
        <v>42208.125</v>
      </c>
      <c r="K1176" s="10">
        <f t="shared" si="55"/>
        <v>42468.84174768519</v>
      </c>
      <c r="L1176">
        <v>1460146327</v>
      </c>
      <c r="M1176" t="b">
        <v>0</v>
      </c>
      <c r="N1176">
        <v>19</v>
      </c>
      <c r="O1176" t="b">
        <v>0</v>
      </c>
      <c r="P1176" t="s">
        <v>8282</v>
      </c>
      <c r="Q1176">
        <f t="shared" si="56"/>
        <v>6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1437620400</v>
      </c>
      <c r="J1177" s="10">
        <f t="shared" si="54"/>
        <v>42208.125</v>
      </c>
      <c r="K1177" s="10">
        <f t="shared" si="55"/>
        <v>42170.728460648148</v>
      </c>
      <c r="L1177">
        <v>1434389339</v>
      </c>
      <c r="M1177" t="b">
        <v>0</v>
      </c>
      <c r="N1177">
        <v>9</v>
      </c>
      <c r="O1177" t="b">
        <v>0</v>
      </c>
      <c r="P1177" t="s">
        <v>8282</v>
      </c>
      <c r="Q1177">
        <f t="shared" si="56"/>
        <v>3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1437620400</v>
      </c>
      <c r="J1178" s="10">
        <f t="shared" si="54"/>
        <v>42208.125</v>
      </c>
      <c r="K1178" s="10">
        <f t="shared" si="55"/>
        <v>42746.019652777773</v>
      </c>
      <c r="L1178">
        <v>1484094498</v>
      </c>
      <c r="M1178" t="b">
        <v>0</v>
      </c>
      <c r="N1178">
        <v>1</v>
      </c>
      <c r="O1178" t="b">
        <v>0</v>
      </c>
      <c r="P1178" t="s">
        <v>8282</v>
      </c>
      <c r="Q1178">
        <f t="shared" si="56"/>
        <v>0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1437620400</v>
      </c>
      <c r="J1179" s="10">
        <f t="shared" si="54"/>
        <v>42208.125</v>
      </c>
      <c r="K1179" s="10">
        <f t="shared" si="55"/>
        <v>41897.660833333335</v>
      </c>
      <c r="L1179">
        <v>1410796296</v>
      </c>
      <c r="M1179" t="b">
        <v>0</v>
      </c>
      <c r="N1179">
        <v>0</v>
      </c>
      <c r="O1179" t="b">
        <v>0</v>
      </c>
      <c r="P1179" t="s">
        <v>8282</v>
      </c>
      <c r="Q1179">
        <f t="shared" si="56"/>
        <v>0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1437620400</v>
      </c>
      <c r="J1180" s="10">
        <f t="shared" si="54"/>
        <v>42208.125</v>
      </c>
      <c r="K1180" s="10">
        <f t="shared" si="55"/>
        <v>41837.905694444446</v>
      </c>
      <c r="L1180">
        <v>1405633452</v>
      </c>
      <c r="M1180" t="b">
        <v>0</v>
      </c>
      <c r="N1180">
        <v>1</v>
      </c>
      <c r="O1180" t="b">
        <v>0</v>
      </c>
      <c r="P1180" t="s">
        <v>8282</v>
      </c>
      <c r="Q1180">
        <f t="shared" si="56"/>
        <v>0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1437620400</v>
      </c>
      <c r="J1181" s="10">
        <f t="shared" si="54"/>
        <v>42208.125</v>
      </c>
      <c r="K1181" s="10">
        <f t="shared" si="55"/>
        <v>42275.720219907409</v>
      </c>
      <c r="L1181">
        <v>1443460627</v>
      </c>
      <c r="M1181" t="b">
        <v>0</v>
      </c>
      <c r="N1181">
        <v>5</v>
      </c>
      <c r="O1181" t="b">
        <v>0</v>
      </c>
      <c r="P1181" t="s">
        <v>8282</v>
      </c>
      <c r="Q1181">
        <f t="shared" si="56"/>
        <v>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1437620400</v>
      </c>
      <c r="J1182" s="10">
        <f t="shared" si="54"/>
        <v>42208.125</v>
      </c>
      <c r="K1182" s="10">
        <f t="shared" si="55"/>
        <v>41781.806875000002</v>
      </c>
      <c r="L1182">
        <v>1400786514</v>
      </c>
      <c r="M1182" t="b">
        <v>0</v>
      </c>
      <c r="N1182">
        <v>85</v>
      </c>
      <c r="O1182" t="b">
        <v>0</v>
      </c>
      <c r="P1182" t="s">
        <v>8282</v>
      </c>
      <c r="Q1182">
        <f t="shared" si="56"/>
        <v>12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1437620400</v>
      </c>
      <c r="J1183" s="10">
        <f t="shared" si="54"/>
        <v>42208.125</v>
      </c>
      <c r="K1183" s="10">
        <f t="shared" si="55"/>
        <v>42034.339363425926</v>
      </c>
      <c r="L1183">
        <v>1422605321</v>
      </c>
      <c r="M1183" t="b">
        <v>0</v>
      </c>
      <c r="N1183">
        <v>3</v>
      </c>
      <c r="O1183" t="b">
        <v>0</v>
      </c>
      <c r="P1183" t="s">
        <v>8282</v>
      </c>
      <c r="Q1183">
        <f t="shared" si="56"/>
        <v>0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1437620400</v>
      </c>
      <c r="J1184" s="10">
        <f t="shared" si="54"/>
        <v>42208.125</v>
      </c>
      <c r="K1184" s="10">
        <f t="shared" si="55"/>
        <v>42728.827407407407</v>
      </c>
      <c r="L1184">
        <v>1482609088</v>
      </c>
      <c r="M1184" t="b">
        <v>0</v>
      </c>
      <c r="N1184">
        <v>4</v>
      </c>
      <c r="O1184" t="b">
        <v>0</v>
      </c>
      <c r="P1184" t="s">
        <v>8282</v>
      </c>
      <c r="Q1184">
        <f t="shared" si="56"/>
        <v>4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1437620400</v>
      </c>
      <c r="J1185" s="10">
        <f t="shared" si="54"/>
        <v>42208.125</v>
      </c>
      <c r="K1185" s="10">
        <f t="shared" si="55"/>
        <v>42656.86137731481</v>
      </c>
      <c r="L1185">
        <v>1476391223</v>
      </c>
      <c r="M1185" t="b">
        <v>0</v>
      </c>
      <c r="N1185">
        <v>3</v>
      </c>
      <c r="O1185" t="b">
        <v>0</v>
      </c>
      <c r="P1185" t="s">
        <v>8282</v>
      </c>
      <c r="Q1185">
        <f t="shared" si="56"/>
        <v>4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1437620400</v>
      </c>
      <c r="J1186" s="10">
        <f t="shared" si="54"/>
        <v>42208.125</v>
      </c>
      <c r="K1186" s="10">
        <f t="shared" si="55"/>
        <v>42741.599664351852</v>
      </c>
      <c r="L1186">
        <v>1483712611</v>
      </c>
      <c r="M1186" t="b">
        <v>0</v>
      </c>
      <c r="N1186">
        <v>375</v>
      </c>
      <c r="O1186" t="b">
        <v>1</v>
      </c>
      <c r="P1186" t="s">
        <v>8283</v>
      </c>
      <c r="Q1186">
        <f t="shared" si="56"/>
        <v>105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1437620400</v>
      </c>
      <c r="J1187" s="10">
        <f t="shared" si="54"/>
        <v>42208.125</v>
      </c>
      <c r="K1187" s="10">
        <f t="shared" si="55"/>
        <v>42130.865150462967</v>
      </c>
      <c r="L1187">
        <v>1430945149</v>
      </c>
      <c r="M1187" t="b">
        <v>0</v>
      </c>
      <c r="N1187">
        <v>111</v>
      </c>
      <c r="O1187" t="b">
        <v>1</v>
      </c>
      <c r="P1187" t="s">
        <v>8283</v>
      </c>
      <c r="Q1187">
        <f t="shared" si="56"/>
        <v>105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1437620400</v>
      </c>
      <c r="J1188" s="10">
        <f t="shared" si="54"/>
        <v>42208.125</v>
      </c>
      <c r="K1188" s="10">
        <f t="shared" si="55"/>
        <v>42123.86336805555</v>
      </c>
      <c r="L1188">
        <v>1430340195</v>
      </c>
      <c r="M1188" t="b">
        <v>0</v>
      </c>
      <c r="N1188">
        <v>123</v>
      </c>
      <c r="O1188" t="b">
        <v>1</v>
      </c>
      <c r="P1188" t="s">
        <v>8283</v>
      </c>
      <c r="Q1188">
        <f t="shared" si="56"/>
        <v>107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1437620400</v>
      </c>
      <c r="J1189" s="10">
        <f t="shared" si="54"/>
        <v>42208.125</v>
      </c>
      <c r="K1189" s="10">
        <f t="shared" si="55"/>
        <v>42109.894942129627</v>
      </c>
      <c r="L1189">
        <v>1429133323</v>
      </c>
      <c r="M1189" t="b">
        <v>0</v>
      </c>
      <c r="N1189">
        <v>70</v>
      </c>
      <c r="O1189" t="b">
        <v>1</v>
      </c>
      <c r="P1189" t="s">
        <v>8283</v>
      </c>
      <c r="Q1189">
        <f t="shared" si="56"/>
        <v>104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1437620400</v>
      </c>
      <c r="J1190" s="10">
        <f t="shared" si="54"/>
        <v>42208.125</v>
      </c>
      <c r="K1190" s="10">
        <f t="shared" si="55"/>
        <v>42711.700694444444</v>
      </c>
      <c r="L1190">
        <v>1481129340</v>
      </c>
      <c r="M1190" t="b">
        <v>0</v>
      </c>
      <c r="N1190">
        <v>85</v>
      </c>
      <c r="O1190" t="b">
        <v>1</v>
      </c>
      <c r="P1190" t="s">
        <v>8283</v>
      </c>
      <c r="Q1190">
        <f t="shared" si="56"/>
        <v>161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1437620400</v>
      </c>
      <c r="J1191" s="10">
        <f t="shared" si="54"/>
        <v>42208.125</v>
      </c>
      <c r="K1191" s="10">
        <f t="shared" si="55"/>
        <v>42529.979108796295</v>
      </c>
      <c r="L1191">
        <v>1465428595</v>
      </c>
      <c r="M1191" t="b">
        <v>0</v>
      </c>
      <c r="N1191">
        <v>86</v>
      </c>
      <c r="O1191" t="b">
        <v>1</v>
      </c>
      <c r="P1191" t="s">
        <v>8283</v>
      </c>
      <c r="Q1191">
        <f t="shared" si="56"/>
        <v>108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1437620400</v>
      </c>
      <c r="J1192" s="10">
        <f t="shared" si="54"/>
        <v>42208.125</v>
      </c>
      <c r="K1192" s="10">
        <f t="shared" si="55"/>
        <v>41852.665798611109</v>
      </c>
      <c r="L1192">
        <v>1406908725</v>
      </c>
      <c r="M1192" t="b">
        <v>0</v>
      </c>
      <c r="N1192">
        <v>13</v>
      </c>
      <c r="O1192" t="b">
        <v>1</v>
      </c>
      <c r="P1192" t="s">
        <v>8283</v>
      </c>
      <c r="Q1192">
        <f t="shared" si="56"/>
        <v>135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1437620400</v>
      </c>
      <c r="J1193" s="10">
        <f t="shared" si="54"/>
        <v>42208.125</v>
      </c>
      <c r="K1193" s="10">
        <f t="shared" si="55"/>
        <v>42419.603703703702</v>
      </c>
      <c r="L1193">
        <v>1455892160</v>
      </c>
      <c r="M1193" t="b">
        <v>0</v>
      </c>
      <c r="N1193">
        <v>33</v>
      </c>
      <c r="O1193" t="b">
        <v>1</v>
      </c>
      <c r="P1193" t="s">
        <v>8283</v>
      </c>
      <c r="Q1193">
        <f t="shared" si="56"/>
        <v>109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1437620400</v>
      </c>
      <c r="J1194" s="10">
        <f t="shared" si="54"/>
        <v>42208.125</v>
      </c>
      <c r="K1194" s="10">
        <f t="shared" si="55"/>
        <v>42747.506689814814</v>
      </c>
      <c r="L1194">
        <v>1484222978</v>
      </c>
      <c r="M1194" t="b">
        <v>0</v>
      </c>
      <c r="N1194">
        <v>15</v>
      </c>
      <c r="O1194" t="b">
        <v>1</v>
      </c>
      <c r="P1194" t="s">
        <v>8283</v>
      </c>
      <c r="Q1194">
        <f t="shared" si="56"/>
        <v>290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1437620400</v>
      </c>
      <c r="J1195" s="10">
        <f t="shared" si="54"/>
        <v>42208.125</v>
      </c>
      <c r="K1195" s="10">
        <f t="shared" si="55"/>
        <v>42409.776076388895</v>
      </c>
      <c r="L1195">
        <v>1455043053</v>
      </c>
      <c r="M1195" t="b">
        <v>0</v>
      </c>
      <c r="N1195">
        <v>273</v>
      </c>
      <c r="O1195" t="b">
        <v>1</v>
      </c>
      <c r="P1195" t="s">
        <v>8283</v>
      </c>
      <c r="Q1195">
        <f t="shared" si="56"/>
        <v>104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1437620400</v>
      </c>
      <c r="J1196" s="10">
        <f t="shared" si="54"/>
        <v>42208.125</v>
      </c>
      <c r="K1196" s="10">
        <f t="shared" si="55"/>
        <v>42072.488182870366</v>
      </c>
      <c r="L1196">
        <v>1425901379</v>
      </c>
      <c r="M1196" t="b">
        <v>0</v>
      </c>
      <c r="N1196">
        <v>714</v>
      </c>
      <c r="O1196" t="b">
        <v>1</v>
      </c>
      <c r="P1196" t="s">
        <v>8283</v>
      </c>
      <c r="Q1196">
        <f t="shared" si="56"/>
        <v>322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1437620400</v>
      </c>
      <c r="J1197" s="10">
        <f t="shared" si="54"/>
        <v>42208.125</v>
      </c>
      <c r="K1197" s="10">
        <f t="shared" si="55"/>
        <v>42298.34783564815</v>
      </c>
      <c r="L1197">
        <v>1445415653</v>
      </c>
      <c r="M1197" t="b">
        <v>0</v>
      </c>
      <c r="N1197">
        <v>170</v>
      </c>
      <c r="O1197" t="b">
        <v>1</v>
      </c>
      <c r="P1197" t="s">
        <v>8283</v>
      </c>
      <c r="Q1197">
        <f t="shared" si="56"/>
        <v>135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1437620400</v>
      </c>
      <c r="J1198" s="10">
        <f t="shared" si="54"/>
        <v>42208.125</v>
      </c>
      <c r="K1198" s="10">
        <f t="shared" si="55"/>
        <v>42326.818738425922</v>
      </c>
      <c r="L1198">
        <v>1447875539</v>
      </c>
      <c r="M1198" t="b">
        <v>0</v>
      </c>
      <c r="N1198">
        <v>512</v>
      </c>
      <c r="O1198" t="b">
        <v>1</v>
      </c>
      <c r="P1198" t="s">
        <v>8283</v>
      </c>
      <c r="Q1198">
        <f t="shared" si="56"/>
        <v>270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1437620400</v>
      </c>
      <c r="J1199" s="10">
        <f t="shared" si="54"/>
        <v>42208.125</v>
      </c>
      <c r="K1199" s="10">
        <f t="shared" si="55"/>
        <v>42503.66474537037</v>
      </c>
      <c r="L1199">
        <v>1463155034</v>
      </c>
      <c r="M1199" t="b">
        <v>0</v>
      </c>
      <c r="N1199">
        <v>314</v>
      </c>
      <c r="O1199" t="b">
        <v>1</v>
      </c>
      <c r="P1199" t="s">
        <v>8283</v>
      </c>
      <c r="Q1199">
        <f t="shared" si="56"/>
        <v>253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1437620400</v>
      </c>
      <c r="J1200" s="10">
        <f t="shared" si="54"/>
        <v>42208.125</v>
      </c>
      <c r="K1200" s="10">
        <f t="shared" si="55"/>
        <v>42333.619050925925</v>
      </c>
      <c r="L1200">
        <v>1448463086</v>
      </c>
      <c r="M1200" t="b">
        <v>0</v>
      </c>
      <c r="N1200">
        <v>167</v>
      </c>
      <c r="O1200" t="b">
        <v>1</v>
      </c>
      <c r="P1200" t="s">
        <v>8283</v>
      </c>
      <c r="Q1200">
        <f t="shared" si="56"/>
        <v>261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1437620400</v>
      </c>
      <c r="J1201" s="10">
        <f t="shared" si="54"/>
        <v>42208.125</v>
      </c>
      <c r="K1201" s="10">
        <f t="shared" si="55"/>
        <v>42161.770833333328</v>
      </c>
      <c r="L1201">
        <v>1433615400</v>
      </c>
      <c r="M1201" t="b">
        <v>0</v>
      </c>
      <c r="N1201">
        <v>9</v>
      </c>
      <c r="O1201" t="b">
        <v>1</v>
      </c>
      <c r="P1201" t="s">
        <v>8283</v>
      </c>
      <c r="Q1201">
        <f t="shared" si="56"/>
        <v>101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1437620400</v>
      </c>
      <c r="J1202" s="10">
        <f t="shared" si="54"/>
        <v>42208.125</v>
      </c>
      <c r="K1202" s="10">
        <f t="shared" si="55"/>
        <v>42089.477500000001</v>
      </c>
      <c r="L1202">
        <v>1427369256</v>
      </c>
      <c r="M1202" t="b">
        <v>0</v>
      </c>
      <c r="N1202">
        <v>103</v>
      </c>
      <c r="O1202" t="b">
        <v>1</v>
      </c>
      <c r="P1202" t="s">
        <v>8283</v>
      </c>
      <c r="Q1202">
        <f t="shared" si="56"/>
        <v>126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1437620400</v>
      </c>
      <c r="J1203" s="10">
        <f t="shared" si="54"/>
        <v>42208.125</v>
      </c>
      <c r="K1203" s="10">
        <f t="shared" si="55"/>
        <v>42536.60701388889</v>
      </c>
      <c r="L1203">
        <v>1466001246</v>
      </c>
      <c r="M1203" t="b">
        <v>0</v>
      </c>
      <c r="N1203">
        <v>111</v>
      </c>
      <c r="O1203" t="b">
        <v>1</v>
      </c>
      <c r="P1203" t="s">
        <v>8283</v>
      </c>
      <c r="Q1203">
        <f t="shared" si="56"/>
        <v>102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1437620400</v>
      </c>
      <c r="J1204" s="10">
        <f t="shared" si="54"/>
        <v>42208.125</v>
      </c>
      <c r="K1204" s="10">
        <f t="shared" si="55"/>
        <v>42152.288819444439</v>
      </c>
      <c r="L1204">
        <v>1432796154</v>
      </c>
      <c r="M1204" t="b">
        <v>0</v>
      </c>
      <c r="N1204">
        <v>271</v>
      </c>
      <c r="O1204" t="b">
        <v>1</v>
      </c>
      <c r="P1204" t="s">
        <v>8283</v>
      </c>
      <c r="Q1204">
        <f t="shared" si="56"/>
        <v>199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1437620400</v>
      </c>
      <c r="J1205" s="10">
        <f t="shared" si="54"/>
        <v>42208.125</v>
      </c>
      <c r="K1205" s="10">
        <f t="shared" si="55"/>
        <v>42125.614895833336</v>
      </c>
      <c r="L1205">
        <v>1430491527</v>
      </c>
      <c r="M1205" t="b">
        <v>0</v>
      </c>
      <c r="N1205">
        <v>101</v>
      </c>
      <c r="O1205" t="b">
        <v>1</v>
      </c>
      <c r="P1205" t="s">
        <v>8283</v>
      </c>
      <c r="Q1205">
        <f t="shared" si="56"/>
        <v>102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1437620400</v>
      </c>
      <c r="J1206" s="10">
        <f t="shared" si="54"/>
        <v>42208.125</v>
      </c>
      <c r="K1206" s="10">
        <f t="shared" si="55"/>
        <v>42297.748067129629</v>
      </c>
      <c r="L1206">
        <v>1445363833</v>
      </c>
      <c r="M1206" t="b">
        <v>0</v>
      </c>
      <c r="N1206">
        <v>57</v>
      </c>
      <c r="O1206" t="b">
        <v>1</v>
      </c>
      <c r="P1206" t="s">
        <v>8283</v>
      </c>
      <c r="Q1206">
        <f t="shared" si="56"/>
        <v>103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1437620400</v>
      </c>
      <c r="J1207" s="10">
        <f t="shared" si="54"/>
        <v>42208.125</v>
      </c>
      <c r="K1207" s="10">
        <f t="shared" si="55"/>
        <v>42138.506377314814</v>
      </c>
      <c r="L1207">
        <v>1431605351</v>
      </c>
      <c r="M1207" t="b">
        <v>0</v>
      </c>
      <c r="N1207">
        <v>62</v>
      </c>
      <c r="O1207" t="b">
        <v>1</v>
      </c>
      <c r="P1207" t="s">
        <v>8283</v>
      </c>
      <c r="Q1207">
        <f t="shared" si="56"/>
        <v>101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1437620400</v>
      </c>
      <c r="J1208" s="10">
        <f t="shared" si="54"/>
        <v>42208.125</v>
      </c>
      <c r="K1208" s="10">
        <f t="shared" si="55"/>
        <v>42772.776076388895</v>
      </c>
      <c r="L1208">
        <v>1486406253</v>
      </c>
      <c r="M1208" t="b">
        <v>0</v>
      </c>
      <c r="N1208">
        <v>32</v>
      </c>
      <c r="O1208" t="b">
        <v>1</v>
      </c>
      <c r="P1208" t="s">
        <v>8283</v>
      </c>
      <c r="Q1208">
        <f t="shared" si="56"/>
        <v>115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1437620400</v>
      </c>
      <c r="J1209" s="10">
        <f t="shared" si="54"/>
        <v>42208.125</v>
      </c>
      <c r="K1209" s="10">
        <f t="shared" si="55"/>
        <v>42430.430243055554</v>
      </c>
      <c r="L1209">
        <v>1456827573</v>
      </c>
      <c r="M1209" t="b">
        <v>0</v>
      </c>
      <c r="N1209">
        <v>141</v>
      </c>
      <c r="O1209" t="b">
        <v>1</v>
      </c>
      <c r="P1209" t="s">
        <v>8283</v>
      </c>
      <c r="Q1209">
        <f t="shared" si="56"/>
        <v>104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1437620400</v>
      </c>
      <c r="J1210" s="10">
        <f t="shared" si="54"/>
        <v>42208.125</v>
      </c>
      <c r="K1210" s="10">
        <f t="shared" si="55"/>
        <v>42423.709074074075</v>
      </c>
      <c r="L1210">
        <v>1456246864</v>
      </c>
      <c r="M1210" t="b">
        <v>0</v>
      </c>
      <c r="N1210">
        <v>75</v>
      </c>
      <c r="O1210" t="b">
        <v>1</v>
      </c>
      <c r="P1210" t="s">
        <v>8283</v>
      </c>
      <c r="Q1210">
        <f t="shared" si="56"/>
        <v>155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1437620400</v>
      </c>
      <c r="J1211" s="10">
        <f t="shared" si="54"/>
        <v>42208.125</v>
      </c>
      <c r="K1211" s="10">
        <f t="shared" si="55"/>
        <v>42761.846122685187</v>
      </c>
      <c r="L1211">
        <v>1485461905</v>
      </c>
      <c r="M1211" t="b">
        <v>0</v>
      </c>
      <c r="N1211">
        <v>46</v>
      </c>
      <c r="O1211" t="b">
        <v>1</v>
      </c>
      <c r="P1211" t="s">
        <v>8283</v>
      </c>
      <c r="Q1211">
        <f t="shared" si="56"/>
        <v>106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1437620400</v>
      </c>
      <c r="J1212" s="10">
        <f t="shared" si="54"/>
        <v>42208.125</v>
      </c>
      <c r="K1212" s="10">
        <f t="shared" si="55"/>
        <v>42132.941805555558</v>
      </c>
      <c r="L1212">
        <v>1431124572</v>
      </c>
      <c r="M1212" t="b">
        <v>0</v>
      </c>
      <c r="N1212">
        <v>103</v>
      </c>
      <c r="O1212" t="b">
        <v>1</v>
      </c>
      <c r="P1212" t="s">
        <v>8283</v>
      </c>
      <c r="Q1212">
        <f t="shared" si="56"/>
        <v>254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1437620400</v>
      </c>
      <c r="J1213" s="10">
        <f t="shared" si="54"/>
        <v>42208.125</v>
      </c>
      <c r="K1213" s="10">
        <f t="shared" si="55"/>
        <v>42515.866446759261</v>
      </c>
      <c r="L1213">
        <v>1464209261</v>
      </c>
      <c r="M1213" t="b">
        <v>0</v>
      </c>
      <c r="N1213">
        <v>6</v>
      </c>
      <c r="O1213" t="b">
        <v>1</v>
      </c>
      <c r="P1213" t="s">
        <v>8283</v>
      </c>
      <c r="Q1213">
        <f t="shared" si="56"/>
        <v>101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1437620400</v>
      </c>
      <c r="J1214" s="10">
        <f t="shared" si="54"/>
        <v>42208.125</v>
      </c>
      <c r="K1214" s="10">
        <f t="shared" si="55"/>
        <v>42318.950173611112</v>
      </c>
      <c r="L1214">
        <v>1447195695</v>
      </c>
      <c r="M1214" t="b">
        <v>0</v>
      </c>
      <c r="N1214">
        <v>83</v>
      </c>
      <c r="O1214" t="b">
        <v>1</v>
      </c>
      <c r="P1214" t="s">
        <v>8283</v>
      </c>
      <c r="Q1214">
        <f t="shared" si="56"/>
        <v>129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1437620400</v>
      </c>
      <c r="J1215" s="10">
        <f t="shared" si="54"/>
        <v>42208.125</v>
      </c>
      <c r="K1215" s="10">
        <f t="shared" si="55"/>
        <v>42731.755787037036</v>
      </c>
      <c r="L1215">
        <v>1482862100</v>
      </c>
      <c r="M1215" t="b">
        <v>0</v>
      </c>
      <c r="N1215">
        <v>108</v>
      </c>
      <c r="O1215" t="b">
        <v>1</v>
      </c>
      <c r="P1215" t="s">
        <v>8283</v>
      </c>
      <c r="Q1215">
        <f t="shared" si="56"/>
        <v>102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1437620400</v>
      </c>
      <c r="J1216" s="10">
        <f t="shared" si="54"/>
        <v>42208.125</v>
      </c>
      <c r="K1216" s="10">
        <f t="shared" si="55"/>
        <v>42104.840335648143</v>
      </c>
      <c r="L1216">
        <v>1428696605</v>
      </c>
      <c r="M1216" t="b">
        <v>0</v>
      </c>
      <c r="N1216">
        <v>25</v>
      </c>
      <c r="O1216" t="b">
        <v>1</v>
      </c>
      <c r="P1216" t="s">
        <v>8283</v>
      </c>
      <c r="Q1216">
        <f t="shared" si="56"/>
        <v>132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1437620400</v>
      </c>
      <c r="J1217" s="10">
        <f t="shared" si="54"/>
        <v>42208.125</v>
      </c>
      <c r="K1217" s="10">
        <f t="shared" si="55"/>
        <v>41759.923101851848</v>
      </c>
      <c r="L1217">
        <v>1398895756</v>
      </c>
      <c r="M1217" t="b">
        <v>0</v>
      </c>
      <c r="N1217">
        <v>549</v>
      </c>
      <c r="O1217" t="b">
        <v>1</v>
      </c>
      <c r="P1217" t="s">
        <v>8283</v>
      </c>
      <c r="Q1217">
        <f t="shared" si="56"/>
        <v>786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1437620400</v>
      </c>
      <c r="J1218" s="10">
        <f t="shared" si="54"/>
        <v>42208.125</v>
      </c>
      <c r="K1218" s="10">
        <f t="shared" si="55"/>
        <v>42247.616400462968</v>
      </c>
      <c r="L1218">
        <v>1441032457</v>
      </c>
      <c r="M1218" t="b">
        <v>0</v>
      </c>
      <c r="N1218">
        <v>222</v>
      </c>
      <c r="O1218" t="b">
        <v>1</v>
      </c>
      <c r="P1218" t="s">
        <v>8283</v>
      </c>
      <c r="Q1218">
        <f t="shared" si="56"/>
        <v>146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1437620400</v>
      </c>
      <c r="J1219" s="10">
        <f t="shared" ref="J1219:J1282" si="57">(((I1219/60)/60)/24)+DATE(1970,1,1)</f>
        <v>42208.125</v>
      </c>
      <c r="K1219" s="10">
        <f t="shared" ref="K1219:K1282" si="58">(((L1219/60)/60)/24)+DATE(1970,1,1)</f>
        <v>42535.809490740736</v>
      </c>
      <c r="L1219">
        <v>1465932340</v>
      </c>
      <c r="M1219" t="b">
        <v>0</v>
      </c>
      <c r="N1219">
        <v>183</v>
      </c>
      <c r="O1219" t="b">
        <v>1</v>
      </c>
      <c r="P1219" t="s">
        <v>8283</v>
      </c>
      <c r="Q1219">
        <f t="shared" ref="Q1219:Q1282" si="59">ROUND(E1219/D1219*100,0)</f>
        <v>103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1437620400</v>
      </c>
      <c r="J1220" s="10">
        <f t="shared" si="57"/>
        <v>42208.125</v>
      </c>
      <c r="K1220" s="10">
        <f t="shared" si="58"/>
        <v>42278.662037037036</v>
      </c>
      <c r="L1220">
        <v>1443714800</v>
      </c>
      <c r="M1220" t="b">
        <v>0</v>
      </c>
      <c r="N1220">
        <v>89</v>
      </c>
      <c r="O1220" t="b">
        <v>1</v>
      </c>
      <c r="P1220" t="s">
        <v>8283</v>
      </c>
      <c r="Q1220">
        <f t="shared" si="59"/>
        <v>172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1437620400</v>
      </c>
      <c r="J1221" s="10">
        <f t="shared" si="57"/>
        <v>42208.125</v>
      </c>
      <c r="K1221" s="10">
        <f t="shared" si="58"/>
        <v>42633.461956018517</v>
      </c>
      <c r="L1221">
        <v>1474369513</v>
      </c>
      <c r="M1221" t="b">
        <v>0</v>
      </c>
      <c r="N1221">
        <v>253</v>
      </c>
      <c r="O1221" t="b">
        <v>1</v>
      </c>
      <c r="P1221" t="s">
        <v>8283</v>
      </c>
      <c r="Q1221">
        <f t="shared" si="59"/>
        <v>159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1437620400</v>
      </c>
      <c r="J1222" s="10">
        <f t="shared" si="57"/>
        <v>42208.125</v>
      </c>
      <c r="K1222" s="10">
        <f t="shared" si="58"/>
        <v>42211.628611111111</v>
      </c>
      <c r="L1222">
        <v>1437923112</v>
      </c>
      <c r="M1222" t="b">
        <v>0</v>
      </c>
      <c r="N1222">
        <v>140</v>
      </c>
      <c r="O1222" t="b">
        <v>1</v>
      </c>
      <c r="P1222" t="s">
        <v>8283</v>
      </c>
      <c r="Q1222">
        <f t="shared" si="59"/>
        <v>104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1437620400</v>
      </c>
      <c r="J1223" s="10">
        <f t="shared" si="57"/>
        <v>42208.125</v>
      </c>
      <c r="K1223" s="10">
        <f t="shared" si="58"/>
        <v>42680.47555555556</v>
      </c>
      <c r="L1223">
        <v>1478431488</v>
      </c>
      <c r="M1223" t="b">
        <v>0</v>
      </c>
      <c r="N1223">
        <v>103</v>
      </c>
      <c r="O1223" t="b">
        <v>1</v>
      </c>
      <c r="P1223" t="s">
        <v>8283</v>
      </c>
      <c r="Q1223">
        <f t="shared" si="59"/>
        <v>111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1437620400</v>
      </c>
      <c r="J1224" s="10">
        <f t="shared" si="57"/>
        <v>42208.125</v>
      </c>
      <c r="K1224" s="10">
        <f t="shared" si="58"/>
        <v>42430.720451388886</v>
      </c>
      <c r="L1224">
        <v>1456852647</v>
      </c>
      <c r="M1224" t="b">
        <v>0</v>
      </c>
      <c r="N1224">
        <v>138</v>
      </c>
      <c r="O1224" t="b">
        <v>1</v>
      </c>
      <c r="P1224" t="s">
        <v>8283</v>
      </c>
      <c r="Q1224">
        <f t="shared" si="59"/>
        <v>280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1437620400</v>
      </c>
      <c r="J1225" s="10">
        <f t="shared" si="57"/>
        <v>42208.125</v>
      </c>
      <c r="K1225" s="10">
        <f t="shared" si="58"/>
        <v>42654.177187499998</v>
      </c>
      <c r="L1225">
        <v>1476159309</v>
      </c>
      <c r="M1225" t="b">
        <v>0</v>
      </c>
      <c r="N1225">
        <v>191</v>
      </c>
      <c r="O1225" t="b">
        <v>1</v>
      </c>
      <c r="P1225" t="s">
        <v>8283</v>
      </c>
      <c r="Q1225">
        <f t="shared" si="59"/>
        <v>112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1437620400</v>
      </c>
      <c r="J1226" s="10">
        <f t="shared" si="57"/>
        <v>42208.125</v>
      </c>
      <c r="K1226" s="10">
        <f t="shared" si="58"/>
        <v>41736.549791666665</v>
      </c>
      <c r="L1226">
        <v>1396876302</v>
      </c>
      <c r="M1226" t="b">
        <v>0</v>
      </c>
      <c r="N1226">
        <v>18</v>
      </c>
      <c r="O1226" t="b">
        <v>0</v>
      </c>
      <c r="P1226" t="s">
        <v>8284</v>
      </c>
      <c r="Q1226">
        <f t="shared" si="59"/>
        <v>7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1437620400</v>
      </c>
      <c r="J1227" s="10">
        <f t="shared" si="57"/>
        <v>42208.125</v>
      </c>
      <c r="K1227" s="10">
        <f t="shared" si="58"/>
        <v>41509.905995370369</v>
      </c>
      <c r="L1227">
        <v>1377294278</v>
      </c>
      <c r="M1227" t="b">
        <v>0</v>
      </c>
      <c r="N1227">
        <v>3</v>
      </c>
      <c r="O1227" t="b">
        <v>0</v>
      </c>
      <c r="P1227" t="s">
        <v>8284</v>
      </c>
      <c r="Q1227">
        <f t="shared" si="59"/>
        <v>4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1437620400</v>
      </c>
      <c r="J1228" s="10">
        <f t="shared" si="57"/>
        <v>42208.125</v>
      </c>
      <c r="K1228" s="10">
        <f t="shared" si="58"/>
        <v>41715.874780092592</v>
      </c>
      <c r="L1228">
        <v>1395089981</v>
      </c>
      <c r="M1228" t="b">
        <v>0</v>
      </c>
      <c r="N1228">
        <v>40</v>
      </c>
      <c r="O1228" t="b">
        <v>0</v>
      </c>
      <c r="P1228" t="s">
        <v>8284</v>
      </c>
      <c r="Q1228">
        <f t="shared" si="59"/>
        <v>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1437620400</v>
      </c>
      <c r="J1229" s="10">
        <f t="shared" si="57"/>
        <v>42208.125</v>
      </c>
      <c r="K1229" s="10">
        <f t="shared" si="58"/>
        <v>41827.919166666667</v>
      </c>
      <c r="L1229">
        <v>1404770616</v>
      </c>
      <c r="M1229" t="b">
        <v>0</v>
      </c>
      <c r="N1229">
        <v>0</v>
      </c>
      <c r="O1229" t="b">
        <v>0</v>
      </c>
      <c r="P1229" t="s">
        <v>8284</v>
      </c>
      <c r="Q1229">
        <f t="shared" si="59"/>
        <v>0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1437620400</v>
      </c>
      <c r="J1230" s="10">
        <f t="shared" si="57"/>
        <v>42208.125</v>
      </c>
      <c r="K1230" s="10">
        <f t="shared" si="58"/>
        <v>40754.729259259257</v>
      </c>
      <c r="L1230">
        <v>1312047008</v>
      </c>
      <c r="M1230" t="b">
        <v>0</v>
      </c>
      <c r="N1230">
        <v>24</v>
      </c>
      <c r="O1230" t="b">
        <v>0</v>
      </c>
      <c r="P1230" t="s">
        <v>8284</v>
      </c>
      <c r="Q1230">
        <f t="shared" si="59"/>
        <v>29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1437620400</v>
      </c>
      <c r="J1231" s="10">
        <f t="shared" si="57"/>
        <v>42208.125</v>
      </c>
      <c r="K1231" s="10">
        <f t="shared" si="58"/>
        <v>40985.459803240738</v>
      </c>
      <c r="L1231">
        <v>1331982127</v>
      </c>
      <c r="M1231" t="b">
        <v>0</v>
      </c>
      <c r="N1231">
        <v>1</v>
      </c>
      <c r="O1231" t="b">
        <v>0</v>
      </c>
      <c r="P1231" t="s">
        <v>8284</v>
      </c>
      <c r="Q1231">
        <f t="shared" si="59"/>
        <v>1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1437620400</v>
      </c>
      <c r="J1232" s="10">
        <f t="shared" si="57"/>
        <v>42208.125</v>
      </c>
      <c r="K1232" s="10">
        <f t="shared" si="58"/>
        <v>40568.972569444442</v>
      </c>
      <c r="L1232">
        <v>1295997630</v>
      </c>
      <c r="M1232" t="b">
        <v>0</v>
      </c>
      <c r="N1232">
        <v>0</v>
      </c>
      <c r="O1232" t="b">
        <v>0</v>
      </c>
      <c r="P1232" t="s">
        <v>8284</v>
      </c>
      <c r="Q1232">
        <f t="shared" si="59"/>
        <v>0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1437620400</v>
      </c>
      <c r="J1233" s="10">
        <f t="shared" si="57"/>
        <v>42208.125</v>
      </c>
      <c r="K1233" s="10">
        <f t="shared" si="58"/>
        <v>42193.941759259258</v>
      </c>
      <c r="L1233">
        <v>1436394968</v>
      </c>
      <c r="M1233" t="b">
        <v>0</v>
      </c>
      <c r="N1233">
        <v>0</v>
      </c>
      <c r="O1233" t="b">
        <v>0</v>
      </c>
      <c r="P1233" t="s">
        <v>8284</v>
      </c>
      <c r="Q1233">
        <f t="shared" si="59"/>
        <v>0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1437620400</v>
      </c>
      <c r="J1234" s="10">
        <f t="shared" si="57"/>
        <v>42208.125</v>
      </c>
      <c r="K1234" s="10">
        <f t="shared" si="58"/>
        <v>41506.848032407412</v>
      </c>
      <c r="L1234">
        <v>1377030070</v>
      </c>
      <c r="M1234" t="b">
        <v>0</v>
      </c>
      <c r="N1234">
        <v>1</v>
      </c>
      <c r="O1234" t="b">
        <v>0</v>
      </c>
      <c r="P1234" t="s">
        <v>8284</v>
      </c>
      <c r="Q1234">
        <f t="shared" si="59"/>
        <v>1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1437620400</v>
      </c>
      <c r="J1235" s="10">
        <f t="shared" si="57"/>
        <v>42208.125</v>
      </c>
      <c r="K1235" s="10">
        <f t="shared" si="58"/>
        <v>40939.948773148149</v>
      </c>
      <c r="L1235">
        <v>1328049974</v>
      </c>
      <c r="M1235" t="b">
        <v>0</v>
      </c>
      <c r="N1235">
        <v>6</v>
      </c>
      <c r="O1235" t="b">
        <v>0</v>
      </c>
      <c r="P1235" t="s">
        <v>8284</v>
      </c>
      <c r="Q1235">
        <f t="shared" si="59"/>
        <v>12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1437620400</v>
      </c>
      <c r="J1236" s="10">
        <f t="shared" si="57"/>
        <v>42208.125</v>
      </c>
      <c r="K1236" s="10">
        <f t="shared" si="58"/>
        <v>42007.788680555561</v>
      </c>
      <c r="L1236">
        <v>1420311342</v>
      </c>
      <c r="M1236" t="b">
        <v>0</v>
      </c>
      <c r="N1236">
        <v>0</v>
      </c>
      <c r="O1236" t="b">
        <v>0</v>
      </c>
      <c r="P1236" t="s">
        <v>8284</v>
      </c>
      <c r="Q1236">
        <f t="shared" si="59"/>
        <v>0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1437620400</v>
      </c>
      <c r="J1237" s="10">
        <f t="shared" si="57"/>
        <v>42208.125</v>
      </c>
      <c r="K1237" s="10">
        <f t="shared" si="58"/>
        <v>41583.135405092595</v>
      </c>
      <c r="L1237">
        <v>1383621299</v>
      </c>
      <c r="M1237" t="b">
        <v>0</v>
      </c>
      <c r="N1237">
        <v>6</v>
      </c>
      <c r="O1237" t="b">
        <v>0</v>
      </c>
      <c r="P1237" t="s">
        <v>8284</v>
      </c>
      <c r="Q1237">
        <f t="shared" si="59"/>
        <v>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1437620400</v>
      </c>
      <c r="J1238" s="10">
        <f t="shared" si="57"/>
        <v>42208.125</v>
      </c>
      <c r="K1238" s="10">
        <f t="shared" si="58"/>
        <v>41110.680138888885</v>
      </c>
      <c r="L1238">
        <v>1342801164</v>
      </c>
      <c r="M1238" t="b">
        <v>0</v>
      </c>
      <c r="N1238">
        <v>0</v>
      </c>
      <c r="O1238" t="b">
        <v>0</v>
      </c>
      <c r="P1238" t="s">
        <v>8284</v>
      </c>
      <c r="Q1238">
        <f t="shared" si="59"/>
        <v>0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1437620400</v>
      </c>
      <c r="J1239" s="10">
        <f t="shared" si="57"/>
        <v>42208.125</v>
      </c>
      <c r="K1239" s="10">
        <f t="shared" si="58"/>
        <v>41125.283159722225</v>
      </c>
      <c r="L1239">
        <v>1344062865</v>
      </c>
      <c r="M1239" t="b">
        <v>0</v>
      </c>
      <c r="N1239">
        <v>0</v>
      </c>
      <c r="O1239" t="b">
        <v>0</v>
      </c>
      <c r="P1239" t="s">
        <v>8284</v>
      </c>
      <c r="Q1239">
        <f t="shared" si="59"/>
        <v>0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1437620400</v>
      </c>
      <c r="J1240" s="10">
        <f t="shared" si="57"/>
        <v>42208.125</v>
      </c>
      <c r="K1240" s="10">
        <f t="shared" si="58"/>
        <v>40731.61037037037</v>
      </c>
      <c r="L1240">
        <v>1310049536</v>
      </c>
      <c r="M1240" t="b">
        <v>0</v>
      </c>
      <c r="N1240">
        <v>3</v>
      </c>
      <c r="O1240" t="b">
        <v>0</v>
      </c>
      <c r="P1240" t="s">
        <v>8284</v>
      </c>
      <c r="Q1240">
        <f t="shared" si="59"/>
        <v>18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1437620400</v>
      </c>
      <c r="J1241" s="10">
        <f t="shared" si="57"/>
        <v>42208.125</v>
      </c>
      <c r="K1241" s="10">
        <f t="shared" si="58"/>
        <v>40883.962581018517</v>
      </c>
      <c r="L1241">
        <v>1323212767</v>
      </c>
      <c r="M1241" t="b">
        <v>0</v>
      </c>
      <c r="N1241">
        <v>0</v>
      </c>
      <c r="O1241" t="b">
        <v>0</v>
      </c>
      <c r="P1241" t="s">
        <v>8284</v>
      </c>
      <c r="Q1241">
        <f t="shared" si="59"/>
        <v>0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1437620400</v>
      </c>
      <c r="J1242" s="10">
        <f t="shared" si="57"/>
        <v>42208.125</v>
      </c>
      <c r="K1242" s="10">
        <f t="shared" si="58"/>
        <v>41409.040011574078</v>
      </c>
      <c r="L1242">
        <v>1368579457</v>
      </c>
      <c r="M1242" t="b">
        <v>0</v>
      </c>
      <c r="N1242">
        <v>8</v>
      </c>
      <c r="O1242" t="b">
        <v>0</v>
      </c>
      <c r="P1242" t="s">
        <v>8284</v>
      </c>
      <c r="Q1242">
        <f t="shared" si="59"/>
        <v>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1437620400</v>
      </c>
      <c r="J1243" s="10">
        <f t="shared" si="57"/>
        <v>42208.125</v>
      </c>
      <c r="K1243" s="10">
        <f t="shared" si="58"/>
        <v>41923.837731481479</v>
      </c>
      <c r="L1243">
        <v>1413057980</v>
      </c>
      <c r="M1243" t="b">
        <v>0</v>
      </c>
      <c r="N1243">
        <v>34</v>
      </c>
      <c r="O1243" t="b">
        <v>0</v>
      </c>
      <c r="P1243" t="s">
        <v>8284</v>
      </c>
      <c r="Q1243">
        <f t="shared" si="59"/>
        <v>51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1437620400</v>
      </c>
      <c r="J1244" s="10">
        <f t="shared" si="57"/>
        <v>42208.125</v>
      </c>
      <c r="K1244" s="10">
        <f t="shared" si="58"/>
        <v>40782.165532407409</v>
      </c>
      <c r="L1244">
        <v>1314417502</v>
      </c>
      <c r="M1244" t="b">
        <v>0</v>
      </c>
      <c r="N1244">
        <v>1</v>
      </c>
      <c r="O1244" t="b">
        <v>0</v>
      </c>
      <c r="P1244" t="s">
        <v>8284</v>
      </c>
      <c r="Q1244">
        <f t="shared" si="59"/>
        <v>1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1437620400</v>
      </c>
      <c r="J1245" s="10">
        <f t="shared" si="57"/>
        <v>42208.125</v>
      </c>
      <c r="K1245" s="10">
        <f t="shared" si="58"/>
        <v>40671.879293981481</v>
      </c>
      <c r="L1245">
        <v>1304888771</v>
      </c>
      <c r="M1245" t="b">
        <v>0</v>
      </c>
      <c r="N1245">
        <v>38</v>
      </c>
      <c r="O1245" t="b">
        <v>0</v>
      </c>
      <c r="P1245" t="s">
        <v>8284</v>
      </c>
      <c r="Q1245">
        <f t="shared" si="59"/>
        <v>14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1437620400</v>
      </c>
      <c r="J1246" s="10">
        <f t="shared" si="57"/>
        <v>42208.125</v>
      </c>
      <c r="K1246" s="10">
        <f t="shared" si="58"/>
        <v>41355.825497685182</v>
      </c>
      <c r="L1246">
        <v>1363981723</v>
      </c>
      <c r="M1246" t="b">
        <v>1</v>
      </c>
      <c r="N1246">
        <v>45</v>
      </c>
      <c r="O1246" t="b">
        <v>1</v>
      </c>
      <c r="P1246" t="s">
        <v>8274</v>
      </c>
      <c r="Q1246">
        <f t="shared" si="59"/>
        <v>104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1437620400</v>
      </c>
      <c r="J1247" s="10">
        <f t="shared" si="57"/>
        <v>42208.125</v>
      </c>
      <c r="K1247" s="10">
        <f t="shared" si="58"/>
        <v>41774.599930555552</v>
      </c>
      <c r="L1247">
        <v>1400163834</v>
      </c>
      <c r="M1247" t="b">
        <v>1</v>
      </c>
      <c r="N1247">
        <v>17</v>
      </c>
      <c r="O1247" t="b">
        <v>1</v>
      </c>
      <c r="P1247" t="s">
        <v>8274</v>
      </c>
      <c r="Q1247">
        <f t="shared" si="59"/>
        <v>120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1437620400</v>
      </c>
      <c r="J1248" s="10">
        <f t="shared" si="57"/>
        <v>42208.125</v>
      </c>
      <c r="K1248" s="10">
        <f t="shared" si="58"/>
        <v>40838.043391203704</v>
      </c>
      <c r="L1248">
        <v>1319245349</v>
      </c>
      <c r="M1248" t="b">
        <v>1</v>
      </c>
      <c r="N1248">
        <v>31</v>
      </c>
      <c r="O1248" t="b">
        <v>1</v>
      </c>
      <c r="P1248" t="s">
        <v>8274</v>
      </c>
      <c r="Q1248">
        <f t="shared" si="59"/>
        <v>117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1437620400</v>
      </c>
      <c r="J1249" s="10">
        <f t="shared" si="57"/>
        <v>42208.125</v>
      </c>
      <c r="K1249" s="10">
        <f t="shared" si="58"/>
        <v>41370.292303240742</v>
      </c>
      <c r="L1249">
        <v>1365231655</v>
      </c>
      <c r="M1249" t="b">
        <v>1</v>
      </c>
      <c r="N1249">
        <v>50</v>
      </c>
      <c r="O1249" t="b">
        <v>1</v>
      </c>
      <c r="P1249" t="s">
        <v>8274</v>
      </c>
      <c r="Q1249">
        <f t="shared" si="59"/>
        <v>122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1437620400</v>
      </c>
      <c r="J1250" s="10">
        <f t="shared" si="57"/>
        <v>42208.125</v>
      </c>
      <c r="K1250" s="10">
        <f t="shared" si="58"/>
        <v>41767.656863425924</v>
      </c>
      <c r="L1250">
        <v>1399563953</v>
      </c>
      <c r="M1250" t="b">
        <v>1</v>
      </c>
      <c r="N1250">
        <v>59</v>
      </c>
      <c r="O1250" t="b">
        <v>1</v>
      </c>
      <c r="P1250" t="s">
        <v>8274</v>
      </c>
      <c r="Q1250">
        <f t="shared" si="59"/>
        <v>152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1437620400</v>
      </c>
      <c r="J1251" s="10">
        <f t="shared" si="57"/>
        <v>42208.125</v>
      </c>
      <c r="K1251" s="10">
        <f t="shared" si="58"/>
        <v>41067.74086805556</v>
      </c>
      <c r="L1251">
        <v>1339091211</v>
      </c>
      <c r="M1251" t="b">
        <v>1</v>
      </c>
      <c r="N1251">
        <v>81</v>
      </c>
      <c r="O1251" t="b">
        <v>1</v>
      </c>
      <c r="P1251" t="s">
        <v>8274</v>
      </c>
      <c r="Q1251">
        <f t="shared" si="59"/>
        <v>104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1437620400</v>
      </c>
      <c r="J1252" s="10">
        <f t="shared" si="57"/>
        <v>42208.125</v>
      </c>
      <c r="K1252" s="10">
        <f t="shared" si="58"/>
        <v>41843.64271990741</v>
      </c>
      <c r="L1252">
        <v>1406129131</v>
      </c>
      <c r="M1252" t="b">
        <v>1</v>
      </c>
      <c r="N1252">
        <v>508</v>
      </c>
      <c r="O1252" t="b">
        <v>1</v>
      </c>
      <c r="P1252" t="s">
        <v>8274</v>
      </c>
      <c r="Q1252">
        <f t="shared" si="59"/>
        <v>200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1437620400</v>
      </c>
      <c r="J1253" s="10">
        <f t="shared" si="57"/>
        <v>42208.125</v>
      </c>
      <c r="K1253" s="10">
        <f t="shared" si="58"/>
        <v>40751.814432870371</v>
      </c>
      <c r="L1253">
        <v>1311795167</v>
      </c>
      <c r="M1253" t="b">
        <v>1</v>
      </c>
      <c r="N1253">
        <v>74</v>
      </c>
      <c r="O1253" t="b">
        <v>1</v>
      </c>
      <c r="P1253" t="s">
        <v>8274</v>
      </c>
      <c r="Q1253">
        <f t="shared" si="59"/>
        <v>102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1437620400</v>
      </c>
      <c r="J1254" s="10">
        <f t="shared" si="57"/>
        <v>42208.125</v>
      </c>
      <c r="K1254" s="10">
        <f t="shared" si="58"/>
        <v>41543.988067129627</v>
      </c>
      <c r="L1254">
        <v>1380238969</v>
      </c>
      <c r="M1254" t="b">
        <v>1</v>
      </c>
      <c r="N1254">
        <v>141</v>
      </c>
      <c r="O1254" t="b">
        <v>1</v>
      </c>
      <c r="P1254" t="s">
        <v>8274</v>
      </c>
      <c r="Q1254">
        <f t="shared" si="59"/>
        <v>138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1437620400</v>
      </c>
      <c r="J1255" s="10">
        <f t="shared" si="57"/>
        <v>42208.125</v>
      </c>
      <c r="K1255" s="10">
        <f t="shared" si="58"/>
        <v>41855.783645833333</v>
      </c>
      <c r="L1255">
        <v>1407178107</v>
      </c>
      <c r="M1255" t="b">
        <v>1</v>
      </c>
      <c r="N1255">
        <v>711</v>
      </c>
      <c r="O1255" t="b">
        <v>1</v>
      </c>
      <c r="P1255" t="s">
        <v>8274</v>
      </c>
      <c r="Q1255">
        <f t="shared" si="59"/>
        <v>303833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1437620400</v>
      </c>
      <c r="J1256" s="10">
        <f t="shared" si="57"/>
        <v>42208.125</v>
      </c>
      <c r="K1256" s="10">
        <f t="shared" si="58"/>
        <v>40487.621365740742</v>
      </c>
      <c r="L1256">
        <v>1288968886</v>
      </c>
      <c r="M1256" t="b">
        <v>1</v>
      </c>
      <c r="N1256">
        <v>141</v>
      </c>
      <c r="O1256" t="b">
        <v>1</v>
      </c>
      <c r="P1256" t="s">
        <v>8274</v>
      </c>
      <c r="Q1256">
        <f t="shared" si="59"/>
        <v>199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1437620400</v>
      </c>
      <c r="J1257" s="10">
        <f t="shared" si="57"/>
        <v>42208.125</v>
      </c>
      <c r="K1257" s="10">
        <f t="shared" si="58"/>
        <v>41579.845509259263</v>
      </c>
      <c r="L1257">
        <v>1383337052</v>
      </c>
      <c r="M1257" t="b">
        <v>1</v>
      </c>
      <c r="N1257">
        <v>109</v>
      </c>
      <c r="O1257" t="b">
        <v>1</v>
      </c>
      <c r="P1257" t="s">
        <v>8274</v>
      </c>
      <c r="Q1257">
        <f t="shared" si="59"/>
        <v>202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1437620400</v>
      </c>
      <c r="J1258" s="10">
        <f t="shared" si="57"/>
        <v>42208.125</v>
      </c>
      <c r="K1258" s="10">
        <f t="shared" si="58"/>
        <v>40921.919340277782</v>
      </c>
      <c r="L1258">
        <v>1326492231</v>
      </c>
      <c r="M1258" t="b">
        <v>1</v>
      </c>
      <c r="N1258">
        <v>361</v>
      </c>
      <c r="O1258" t="b">
        <v>1</v>
      </c>
      <c r="P1258" t="s">
        <v>8274</v>
      </c>
      <c r="Q1258">
        <f t="shared" si="59"/>
        <v>118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1437620400</v>
      </c>
      <c r="J1259" s="10">
        <f t="shared" si="57"/>
        <v>42208.125</v>
      </c>
      <c r="K1259" s="10">
        <f t="shared" si="58"/>
        <v>40587.085532407407</v>
      </c>
      <c r="L1259">
        <v>1297562590</v>
      </c>
      <c r="M1259" t="b">
        <v>1</v>
      </c>
      <c r="N1259">
        <v>176</v>
      </c>
      <c r="O1259" t="b">
        <v>1</v>
      </c>
      <c r="P1259" t="s">
        <v>8274</v>
      </c>
      <c r="Q1259">
        <f t="shared" si="59"/>
        <v>295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1437620400</v>
      </c>
      <c r="J1260" s="10">
        <f t="shared" si="57"/>
        <v>42208.125</v>
      </c>
      <c r="K1260" s="10">
        <f t="shared" si="58"/>
        <v>41487.611250000002</v>
      </c>
      <c r="L1260">
        <v>1375368012</v>
      </c>
      <c r="M1260" t="b">
        <v>1</v>
      </c>
      <c r="N1260">
        <v>670</v>
      </c>
      <c r="O1260" t="b">
        <v>1</v>
      </c>
      <c r="P1260" t="s">
        <v>8274</v>
      </c>
      <c r="Q1260">
        <f t="shared" si="59"/>
        <v>213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1437620400</v>
      </c>
      <c r="J1261" s="10">
        <f t="shared" si="57"/>
        <v>42208.125</v>
      </c>
      <c r="K1261" s="10">
        <f t="shared" si="58"/>
        <v>41766.970648148148</v>
      </c>
      <c r="L1261">
        <v>1399504664</v>
      </c>
      <c r="M1261" t="b">
        <v>1</v>
      </c>
      <c r="N1261">
        <v>96</v>
      </c>
      <c r="O1261" t="b">
        <v>1</v>
      </c>
      <c r="P1261" t="s">
        <v>8274</v>
      </c>
      <c r="Q1261">
        <f t="shared" si="59"/>
        <v>104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1437620400</v>
      </c>
      <c r="J1262" s="10">
        <f t="shared" si="57"/>
        <v>42208.125</v>
      </c>
      <c r="K1262" s="10">
        <f t="shared" si="58"/>
        <v>41666.842824074076</v>
      </c>
      <c r="L1262">
        <v>1390853620</v>
      </c>
      <c r="M1262" t="b">
        <v>1</v>
      </c>
      <c r="N1262">
        <v>74</v>
      </c>
      <c r="O1262" t="b">
        <v>1</v>
      </c>
      <c r="P1262" t="s">
        <v>8274</v>
      </c>
      <c r="Q1262">
        <f t="shared" si="59"/>
        <v>114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1437620400</v>
      </c>
      <c r="J1263" s="10">
        <f t="shared" si="57"/>
        <v>42208.125</v>
      </c>
      <c r="K1263" s="10">
        <f t="shared" si="58"/>
        <v>41638.342905092592</v>
      </c>
      <c r="L1263">
        <v>1388391227</v>
      </c>
      <c r="M1263" t="b">
        <v>1</v>
      </c>
      <c r="N1263">
        <v>52</v>
      </c>
      <c r="O1263" t="b">
        <v>1</v>
      </c>
      <c r="P1263" t="s">
        <v>8274</v>
      </c>
      <c r="Q1263">
        <f t="shared" si="59"/>
        <v>101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1437620400</v>
      </c>
      <c r="J1264" s="10">
        <f t="shared" si="57"/>
        <v>42208.125</v>
      </c>
      <c r="K1264" s="10">
        <f t="shared" si="58"/>
        <v>41656.762638888889</v>
      </c>
      <c r="L1264">
        <v>1389982692</v>
      </c>
      <c r="M1264" t="b">
        <v>1</v>
      </c>
      <c r="N1264">
        <v>105</v>
      </c>
      <c r="O1264" t="b">
        <v>1</v>
      </c>
      <c r="P1264" t="s">
        <v>8274</v>
      </c>
      <c r="Q1264">
        <f t="shared" si="59"/>
        <v>125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1437620400</v>
      </c>
      <c r="J1265" s="10">
        <f t="shared" si="57"/>
        <v>42208.125</v>
      </c>
      <c r="K1265" s="10">
        <f t="shared" si="58"/>
        <v>41692.084143518521</v>
      </c>
      <c r="L1265">
        <v>1393034470</v>
      </c>
      <c r="M1265" t="b">
        <v>1</v>
      </c>
      <c r="N1265">
        <v>41</v>
      </c>
      <c r="O1265" t="b">
        <v>1</v>
      </c>
      <c r="P1265" t="s">
        <v>8274</v>
      </c>
      <c r="Q1265">
        <f t="shared" si="59"/>
        <v>119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1437620400</v>
      </c>
      <c r="J1266" s="10">
        <f t="shared" si="57"/>
        <v>42208.125</v>
      </c>
      <c r="K1266" s="10">
        <f t="shared" si="58"/>
        <v>41547.662997685184</v>
      </c>
      <c r="L1266">
        <v>1380556483</v>
      </c>
      <c r="M1266" t="b">
        <v>1</v>
      </c>
      <c r="N1266">
        <v>34</v>
      </c>
      <c r="O1266" t="b">
        <v>1</v>
      </c>
      <c r="P1266" t="s">
        <v>8274</v>
      </c>
      <c r="Q1266">
        <f t="shared" si="59"/>
        <v>166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1437620400</v>
      </c>
      <c r="J1267" s="10">
        <f t="shared" si="57"/>
        <v>42208.125</v>
      </c>
      <c r="K1267" s="10">
        <f t="shared" si="58"/>
        <v>40465.655266203699</v>
      </c>
      <c r="L1267">
        <v>1287071015</v>
      </c>
      <c r="M1267" t="b">
        <v>1</v>
      </c>
      <c r="N1267">
        <v>66</v>
      </c>
      <c r="O1267" t="b">
        <v>1</v>
      </c>
      <c r="P1267" t="s">
        <v>8274</v>
      </c>
      <c r="Q1267">
        <f t="shared" si="59"/>
        <v>119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1437620400</v>
      </c>
      <c r="J1268" s="10">
        <f t="shared" si="57"/>
        <v>42208.125</v>
      </c>
      <c r="K1268" s="10">
        <f t="shared" si="58"/>
        <v>41620.87667824074</v>
      </c>
      <c r="L1268">
        <v>1386882145</v>
      </c>
      <c r="M1268" t="b">
        <v>1</v>
      </c>
      <c r="N1268">
        <v>50</v>
      </c>
      <c r="O1268" t="b">
        <v>1</v>
      </c>
      <c r="P1268" t="s">
        <v>8274</v>
      </c>
      <c r="Q1268">
        <f t="shared" si="59"/>
        <v>100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1437620400</v>
      </c>
      <c r="J1269" s="10">
        <f t="shared" si="57"/>
        <v>42208.125</v>
      </c>
      <c r="K1269" s="10">
        <f t="shared" si="58"/>
        <v>41449.585162037038</v>
      </c>
      <c r="L1269">
        <v>1372082558</v>
      </c>
      <c r="M1269" t="b">
        <v>1</v>
      </c>
      <c r="N1269">
        <v>159</v>
      </c>
      <c r="O1269" t="b">
        <v>1</v>
      </c>
      <c r="P1269" t="s">
        <v>8274</v>
      </c>
      <c r="Q1269">
        <f t="shared" si="59"/>
        <v>102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1437620400</v>
      </c>
      <c r="J1270" s="10">
        <f t="shared" si="57"/>
        <v>42208.125</v>
      </c>
      <c r="K1270" s="10">
        <f t="shared" si="58"/>
        <v>41507.845451388886</v>
      </c>
      <c r="L1270">
        <v>1377116247</v>
      </c>
      <c r="M1270" t="b">
        <v>1</v>
      </c>
      <c r="N1270">
        <v>182</v>
      </c>
      <c r="O1270" t="b">
        <v>1</v>
      </c>
      <c r="P1270" t="s">
        <v>8274</v>
      </c>
      <c r="Q1270">
        <f t="shared" si="59"/>
        <v>117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1437620400</v>
      </c>
      <c r="J1271" s="10">
        <f t="shared" si="57"/>
        <v>42208.125</v>
      </c>
      <c r="K1271" s="10">
        <f t="shared" si="58"/>
        <v>42445.823055555549</v>
      </c>
      <c r="L1271">
        <v>1458157512</v>
      </c>
      <c r="M1271" t="b">
        <v>1</v>
      </c>
      <c r="N1271">
        <v>206</v>
      </c>
      <c r="O1271" t="b">
        <v>1</v>
      </c>
      <c r="P1271" t="s">
        <v>8274</v>
      </c>
      <c r="Q1271">
        <f t="shared" si="59"/>
        <v>109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1437620400</v>
      </c>
      <c r="J1272" s="10">
        <f t="shared" si="57"/>
        <v>42208.125</v>
      </c>
      <c r="K1272" s="10">
        <f t="shared" si="58"/>
        <v>40933.856967592597</v>
      </c>
      <c r="L1272">
        <v>1327523642</v>
      </c>
      <c r="M1272" t="b">
        <v>1</v>
      </c>
      <c r="N1272">
        <v>169</v>
      </c>
      <c r="O1272" t="b">
        <v>1</v>
      </c>
      <c r="P1272" t="s">
        <v>8274</v>
      </c>
      <c r="Q1272">
        <f t="shared" si="59"/>
        <v>115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1437620400</v>
      </c>
      <c r="J1273" s="10">
        <f t="shared" si="57"/>
        <v>42208.125</v>
      </c>
      <c r="K1273" s="10">
        <f t="shared" si="58"/>
        <v>41561.683553240742</v>
      </c>
      <c r="L1273">
        <v>1381767859</v>
      </c>
      <c r="M1273" t="b">
        <v>1</v>
      </c>
      <c r="N1273">
        <v>31</v>
      </c>
      <c r="O1273" t="b">
        <v>1</v>
      </c>
      <c r="P1273" t="s">
        <v>8274</v>
      </c>
      <c r="Q1273">
        <f t="shared" si="59"/>
        <v>102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1437620400</v>
      </c>
      <c r="J1274" s="10">
        <f t="shared" si="57"/>
        <v>42208.125</v>
      </c>
      <c r="K1274" s="10">
        <f t="shared" si="58"/>
        <v>40274.745127314818</v>
      </c>
      <c r="L1274">
        <v>1270576379</v>
      </c>
      <c r="M1274" t="b">
        <v>1</v>
      </c>
      <c r="N1274">
        <v>28</v>
      </c>
      <c r="O1274" t="b">
        <v>1</v>
      </c>
      <c r="P1274" t="s">
        <v>8274</v>
      </c>
      <c r="Q1274">
        <f t="shared" si="59"/>
        <v>106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1437620400</v>
      </c>
      <c r="J1275" s="10">
        <f t="shared" si="57"/>
        <v>42208.125</v>
      </c>
      <c r="K1275" s="10">
        <f t="shared" si="58"/>
        <v>41852.730219907404</v>
      </c>
      <c r="L1275">
        <v>1406914291</v>
      </c>
      <c r="M1275" t="b">
        <v>1</v>
      </c>
      <c r="N1275">
        <v>54</v>
      </c>
      <c r="O1275" t="b">
        <v>1</v>
      </c>
      <c r="P1275" t="s">
        <v>8274</v>
      </c>
      <c r="Q1275">
        <f t="shared" si="59"/>
        <v>104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1437620400</v>
      </c>
      <c r="J1276" s="10">
        <f t="shared" si="57"/>
        <v>42208.125</v>
      </c>
      <c r="K1276" s="10">
        <f t="shared" si="58"/>
        <v>41116.690104166664</v>
      </c>
      <c r="L1276">
        <v>1343320425</v>
      </c>
      <c r="M1276" t="b">
        <v>1</v>
      </c>
      <c r="N1276">
        <v>467</v>
      </c>
      <c r="O1276" t="b">
        <v>1</v>
      </c>
      <c r="P1276" t="s">
        <v>8274</v>
      </c>
      <c r="Q1276">
        <f t="shared" si="59"/>
        <v>155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1437620400</v>
      </c>
      <c r="J1277" s="10">
        <f t="shared" si="57"/>
        <v>42208.125</v>
      </c>
      <c r="K1277" s="10">
        <f t="shared" si="58"/>
        <v>41458.867905092593</v>
      </c>
      <c r="L1277">
        <v>1372884587</v>
      </c>
      <c r="M1277" t="b">
        <v>1</v>
      </c>
      <c r="N1277">
        <v>389</v>
      </c>
      <c r="O1277" t="b">
        <v>1</v>
      </c>
      <c r="P1277" t="s">
        <v>8274</v>
      </c>
      <c r="Q1277">
        <f t="shared" si="59"/>
        <v>162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1437620400</v>
      </c>
      <c r="J1278" s="10">
        <f t="shared" si="57"/>
        <v>42208.125</v>
      </c>
      <c r="K1278" s="10">
        <f t="shared" si="58"/>
        <v>40007.704247685186</v>
      </c>
      <c r="L1278">
        <v>1247504047</v>
      </c>
      <c r="M1278" t="b">
        <v>1</v>
      </c>
      <c r="N1278">
        <v>68</v>
      </c>
      <c r="O1278" t="b">
        <v>1</v>
      </c>
      <c r="P1278" t="s">
        <v>8274</v>
      </c>
      <c r="Q1278">
        <f t="shared" si="59"/>
        <v>104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1437620400</v>
      </c>
      <c r="J1279" s="10">
        <f t="shared" si="57"/>
        <v>42208.125</v>
      </c>
      <c r="K1279" s="10">
        <f t="shared" si="58"/>
        <v>41121.561886574076</v>
      </c>
      <c r="L1279">
        <v>1343741347</v>
      </c>
      <c r="M1279" t="b">
        <v>1</v>
      </c>
      <c r="N1279">
        <v>413</v>
      </c>
      <c r="O1279" t="b">
        <v>1</v>
      </c>
      <c r="P1279" t="s">
        <v>8274</v>
      </c>
      <c r="Q1279">
        <f t="shared" si="59"/>
        <v>106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1437620400</v>
      </c>
      <c r="J1280" s="10">
        <f t="shared" si="57"/>
        <v>42208.125</v>
      </c>
      <c r="K1280" s="10">
        <f t="shared" si="58"/>
        <v>41786.555162037039</v>
      </c>
      <c r="L1280">
        <v>1401196766</v>
      </c>
      <c r="M1280" t="b">
        <v>1</v>
      </c>
      <c r="N1280">
        <v>190</v>
      </c>
      <c r="O1280" t="b">
        <v>1</v>
      </c>
      <c r="P1280" t="s">
        <v>8274</v>
      </c>
      <c r="Q1280">
        <f t="shared" si="59"/>
        <v>155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1437620400</v>
      </c>
      <c r="J1281" s="10">
        <f t="shared" si="57"/>
        <v>42208.125</v>
      </c>
      <c r="K1281" s="10">
        <f t="shared" si="58"/>
        <v>41682.099189814813</v>
      </c>
      <c r="L1281">
        <v>1392171770</v>
      </c>
      <c r="M1281" t="b">
        <v>1</v>
      </c>
      <c r="N1281">
        <v>189</v>
      </c>
      <c r="O1281" t="b">
        <v>1</v>
      </c>
      <c r="P1281" t="s">
        <v>8274</v>
      </c>
      <c r="Q1281">
        <f t="shared" si="59"/>
        <v>111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1437620400</v>
      </c>
      <c r="J1282" s="10">
        <f t="shared" si="57"/>
        <v>42208.125</v>
      </c>
      <c r="K1282" s="10">
        <f t="shared" si="58"/>
        <v>40513.757569444446</v>
      </c>
      <c r="L1282">
        <v>1291227054</v>
      </c>
      <c r="M1282" t="b">
        <v>1</v>
      </c>
      <c r="N1282">
        <v>130</v>
      </c>
      <c r="O1282" t="b">
        <v>1</v>
      </c>
      <c r="P1282" t="s">
        <v>8274</v>
      </c>
      <c r="Q1282">
        <f t="shared" si="59"/>
        <v>111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1437620400</v>
      </c>
      <c r="J1283" s="10">
        <f t="shared" ref="J1283:J1346" si="60">(((I1283/60)/60)/24)+DATE(1970,1,1)</f>
        <v>42208.125</v>
      </c>
      <c r="K1283" s="10">
        <f t="shared" ref="K1283:K1346" si="61">(((L1283/60)/60)/24)+DATE(1970,1,1)</f>
        <v>41463.743472222224</v>
      </c>
      <c r="L1283">
        <v>1373305836</v>
      </c>
      <c r="M1283" t="b">
        <v>1</v>
      </c>
      <c r="N1283">
        <v>74</v>
      </c>
      <c r="O1283" t="b">
        <v>1</v>
      </c>
      <c r="P1283" t="s">
        <v>8274</v>
      </c>
      <c r="Q1283">
        <f t="shared" ref="Q1283:Q1346" si="62">ROUND(E1283/D1283*100,0)</f>
        <v>111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1437620400</v>
      </c>
      <c r="J1284" s="10">
        <f t="shared" si="60"/>
        <v>42208.125</v>
      </c>
      <c r="K1284" s="10">
        <f t="shared" si="61"/>
        <v>41586.475173611114</v>
      </c>
      <c r="L1284">
        <v>1383909855</v>
      </c>
      <c r="M1284" t="b">
        <v>1</v>
      </c>
      <c r="N1284">
        <v>274</v>
      </c>
      <c r="O1284" t="b">
        <v>1</v>
      </c>
      <c r="P1284" t="s">
        <v>8274</v>
      </c>
      <c r="Q1284">
        <f t="shared" si="62"/>
        <v>124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1437620400</v>
      </c>
      <c r="J1285" s="10">
        <f t="shared" si="60"/>
        <v>42208.125</v>
      </c>
      <c r="K1285" s="10">
        <f t="shared" si="61"/>
        <v>41320.717465277776</v>
      </c>
      <c r="L1285">
        <v>1360948389</v>
      </c>
      <c r="M1285" t="b">
        <v>1</v>
      </c>
      <c r="N1285">
        <v>22</v>
      </c>
      <c r="O1285" t="b">
        <v>1</v>
      </c>
      <c r="P1285" t="s">
        <v>8274</v>
      </c>
      <c r="Q1285">
        <f t="shared" si="62"/>
        <v>211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1437620400</v>
      </c>
      <c r="J1286" s="10">
        <f t="shared" si="60"/>
        <v>42208.125</v>
      </c>
      <c r="K1286" s="10">
        <f t="shared" si="61"/>
        <v>42712.23474537037</v>
      </c>
      <c r="L1286">
        <v>1481175482</v>
      </c>
      <c r="M1286" t="b">
        <v>0</v>
      </c>
      <c r="N1286">
        <v>31</v>
      </c>
      <c r="O1286" t="b">
        <v>1</v>
      </c>
      <c r="P1286" t="s">
        <v>8269</v>
      </c>
      <c r="Q1286">
        <f t="shared" si="62"/>
        <v>101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1437620400</v>
      </c>
      <c r="J1287" s="10">
        <f t="shared" si="60"/>
        <v>42208.125</v>
      </c>
      <c r="K1287" s="10">
        <f t="shared" si="61"/>
        <v>42160.583043981482</v>
      </c>
      <c r="L1287">
        <v>1433512775</v>
      </c>
      <c r="M1287" t="b">
        <v>0</v>
      </c>
      <c r="N1287">
        <v>63</v>
      </c>
      <c r="O1287" t="b">
        <v>1</v>
      </c>
      <c r="P1287" t="s">
        <v>8269</v>
      </c>
      <c r="Q1287">
        <f t="shared" si="62"/>
        <v>102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1437620400</v>
      </c>
      <c r="J1288" s="10">
        <f t="shared" si="60"/>
        <v>42208.125</v>
      </c>
      <c r="K1288" s="10">
        <f t="shared" si="61"/>
        <v>42039.384571759263</v>
      </c>
      <c r="L1288">
        <v>1423041227</v>
      </c>
      <c r="M1288" t="b">
        <v>0</v>
      </c>
      <c r="N1288">
        <v>20</v>
      </c>
      <c r="O1288" t="b">
        <v>1</v>
      </c>
      <c r="P1288" t="s">
        <v>8269</v>
      </c>
      <c r="Q1288">
        <f t="shared" si="62"/>
        <v>108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1437620400</v>
      </c>
      <c r="J1289" s="10">
        <f t="shared" si="60"/>
        <v>42208.125</v>
      </c>
      <c r="K1289" s="10">
        <f t="shared" si="61"/>
        <v>42107.621018518519</v>
      </c>
      <c r="L1289">
        <v>1428936856</v>
      </c>
      <c r="M1289" t="b">
        <v>0</v>
      </c>
      <c r="N1289">
        <v>25</v>
      </c>
      <c r="O1289" t="b">
        <v>1</v>
      </c>
      <c r="P1289" t="s">
        <v>8269</v>
      </c>
      <c r="Q1289">
        <f t="shared" si="62"/>
        <v>242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1437620400</v>
      </c>
      <c r="J1290" s="10">
        <f t="shared" si="60"/>
        <v>42208.125</v>
      </c>
      <c r="K1290" s="10">
        <f t="shared" si="61"/>
        <v>42561.154664351852</v>
      </c>
      <c r="L1290">
        <v>1468122163</v>
      </c>
      <c r="M1290" t="b">
        <v>0</v>
      </c>
      <c r="N1290">
        <v>61</v>
      </c>
      <c r="O1290" t="b">
        <v>1</v>
      </c>
      <c r="P1290" t="s">
        <v>8269</v>
      </c>
      <c r="Q1290">
        <f t="shared" si="62"/>
        <v>100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1437620400</v>
      </c>
      <c r="J1291" s="10">
        <f t="shared" si="60"/>
        <v>42208.125</v>
      </c>
      <c r="K1291" s="10">
        <f t="shared" si="61"/>
        <v>42709.134780092587</v>
      </c>
      <c r="L1291">
        <v>1480907645</v>
      </c>
      <c r="M1291" t="b">
        <v>0</v>
      </c>
      <c r="N1291">
        <v>52</v>
      </c>
      <c r="O1291" t="b">
        <v>1</v>
      </c>
      <c r="P1291" t="s">
        <v>8269</v>
      </c>
      <c r="Q1291">
        <f t="shared" si="62"/>
        <v>125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1437620400</v>
      </c>
      <c r="J1292" s="10">
        <f t="shared" si="60"/>
        <v>42208.125</v>
      </c>
      <c r="K1292" s="10">
        <f t="shared" si="61"/>
        <v>42086.614942129629</v>
      </c>
      <c r="L1292">
        <v>1427121931</v>
      </c>
      <c r="M1292" t="b">
        <v>0</v>
      </c>
      <c r="N1292">
        <v>86</v>
      </c>
      <c r="O1292" t="b">
        <v>1</v>
      </c>
      <c r="P1292" t="s">
        <v>8269</v>
      </c>
      <c r="Q1292">
        <f t="shared" si="62"/>
        <v>109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1437620400</v>
      </c>
      <c r="J1293" s="10">
        <f t="shared" si="60"/>
        <v>42208.125</v>
      </c>
      <c r="K1293" s="10">
        <f t="shared" si="61"/>
        <v>42064.652673611112</v>
      </c>
      <c r="L1293">
        <v>1425224391</v>
      </c>
      <c r="M1293" t="b">
        <v>0</v>
      </c>
      <c r="N1293">
        <v>42</v>
      </c>
      <c r="O1293" t="b">
        <v>1</v>
      </c>
      <c r="P1293" t="s">
        <v>8269</v>
      </c>
      <c r="Q1293">
        <f t="shared" si="62"/>
        <v>146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1437620400</v>
      </c>
      <c r="J1294" s="10">
        <f t="shared" si="60"/>
        <v>42208.125</v>
      </c>
      <c r="K1294" s="10">
        <f t="shared" si="61"/>
        <v>42256.764212962968</v>
      </c>
      <c r="L1294">
        <v>1441822828</v>
      </c>
      <c r="M1294" t="b">
        <v>0</v>
      </c>
      <c r="N1294">
        <v>52</v>
      </c>
      <c r="O1294" t="b">
        <v>1</v>
      </c>
      <c r="P1294" t="s">
        <v>8269</v>
      </c>
      <c r="Q1294">
        <f t="shared" si="62"/>
        <v>110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1437620400</v>
      </c>
      <c r="J1295" s="10">
        <f t="shared" si="60"/>
        <v>42208.125</v>
      </c>
      <c r="K1295" s="10">
        <f t="shared" si="61"/>
        <v>42292.701053240744</v>
      </c>
      <c r="L1295">
        <v>1444927771</v>
      </c>
      <c r="M1295" t="b">
        <v>0</v>
      </c>
      <c r="N1295">
        <v>120</v>
      </c>
      <c r="O1295" t="b">
        <v>1</v>
      </c>
      <c r="P1295" t="s">
        <v>8269</v>
      </c>
      <c r="Q1295">
        <f t="shared" si="62"/>
        <v>102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1437620400</v>
      </c>
      <c r="J1296" s="10">
        <f t="shared" si="60"/>
        <v>42208.125</v>
      </c>
      <c r="K1296" s="10">
        <f t="shared" si="61"/>
        <v>42278.453668981485</v>
      </c>
      <c r="L1296">
        <v>1443696797</v>
      </c>
      <c r="M1296" t="b">
        <v>0</v>
      </c>
      <c r="N1296">
        <v>22</v>
      </c>
      <c r="O1296" t="b">
        <v>1</v>
      </c>
      <c r="P1296" t="s">
        <v>8269</v>
      </c>
      <c r="Q1296">
        <f t="shared" si="62"/>
        <v>122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1437620400</v>
      </c>
      <c r="J1297" s="10">
        <f t="shared" si="60"/>
        <v>42208.125</v>
      </c>
      <c r="K1297" s="10">
        <f t="shared" si="61"/>
        <v>42184.572881944448</v>
      </c>
      <c r="L1297">
        <v>1435585497</v>
      </c>
      <c r="M1297" t="b">
        <v>0</v>
      </c>
      <c r="N1297">
        <v>64</v>
      </c>
      <c r="O1297" t="b">
        <v>1</v>
      </c>
      <c r="P1297" t="s">
        <v>8269</v>
      </c>
      <c r="Q1297">
        <f t="shared" si="62"/>
        <v>102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1437620400</v>
      </c>
      <c r="J1298" s="10">
        <f t="shared" si="60"/>
        <v>42208.125</v>
      </c>
      <c r="K1298" s="10">
        <f t="shared" si="61"/>
        <v>42423.050613425927</v>
      </c>
      <c r="L1298">
        <v>1456189973</v>
      </c>
      <c r="M1298" t="b">
        <v>0</v>
      </c>
      <c r="N1298">
        <v>23</v>
      </c>
      <c r="O1298" t="b">
        <v>1</v>
      </c>
      <c r="P1298" t="s">
        <v>8269</v>
      </c>
      <c r="Q1298">
        <f t="shared" si="62"/>
        <v>141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1437620400</v>
      </c>
      <c r="J1299" s="10">
        <f t="shared" si="60"/>
        <v>42208.125</v>
      </c>
      <c r="K1299" s="10">
        <f t="shared" si="61"/>
        <v>42461.747199074074</v>
      </c>
      <c r="L1299">
        <v>1459533358</v>
      </c>
      <c r="M1299" t="b">
        <v>0</v>
      </c>
      <c r="N1299">
        <v>238</v>
      </c>
      <c r="O1299" t="b">
        <v>1</v>
      </c>
      <c r="P1299" t="s">
        <v>8269</v>
      </c>
      <c r="Q1299">
        <f t="shared" si="62"/>
        <v>110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1437620400</v>
      </c>
      <c r="J1300" s="10">
        <f t="shared" si="60"/>
        <v>42208.125</v>
      </c>
      <c r="K1300" s="10">
        <f t="shared" si="61"/>
        <v>42458.680925925932</v>
      </c>
      <c r="L1300">
        <v>1459268432</v>
      </c>
      <c r="M1300" t="b">
        <v>0</v>
      </c>
      <c r="N1300">
        <v>33</v>
      </c>
      <c r="O1300" t="b">
        <v>1</v>
      </c>
      <c r="P1300" t="s">
        <v>8269</v>
      </c>
      <c r="Q1300">
        <f t="shared" si="62"/>
        <v>105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1437620400</v>
      </c>
      <c r="J1301" s="10">
        <f t="shared" si="60"/>
        <v>42208.125</v>
      </c>
      <c r="K1301" s="10">
        <f t="shared" si="61"/>
        <v>42169.814340277779</v>
      </c>
      <c r="L1301">
        <v>1434310359</v>
      </c>
      <c r="M1301" t="b">
        <v>0</v>
      </c>
      <c r="N1301">
        <v>32</v>
      </c>
      <c r="O1301" t="b">
        <v>1</v>
      </c>
      <c r="P1301" t="s">
        <v>8269</v>
      </c>
      <c r="Q1301">
        <f t="shared" si="62"/>
        <v>124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1437620400</v>
      </c>
      <c r="J1302" s="10">
        <f t="shared" si="60"/>
        <v>42208.125</v>
      </c>
      <c r="K1302" s="10">
        <f t="shared" si="61"/>
        <v>42483.675208333334</v>
      </c>
      <c r="L1302">
        <v>1461427938</v>
      </c>
      <c r="M1302" t="b">
        <v>0</v>
      </c>
      <c r="N1302">
        <v>24</v>
      </c>
      <c r="O1302" t="b">
        <v>1</v>
      </c>
      <c r="P1302" t="s">
        <v>8269</v>
      </c>
      <c r="Q1302">
        <f t="shared" si="62"/>
        <v>135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1437620400</v>
      </c>
      <c r="J1303" s="10">
        <f t="shared" si="60"/>
        <v>42208.125</v>
      </c>
      <c r="K1303" s="10">
        <f t="shared" si="61"/>
        <v>42195.749745370369</v>
      </c>
      <c r="L1303">
        <v>1436551178</v>
      </c>
      <c r="M1303" t="b">
        <v>0</v>
      </c>
      <c r="N1303">
        <v>29</v>
      </c>
      <c r="O1303" t="b">
        <v>1</v>
      </c>
      <c r="P1303" t="s">
        <v>8269</v>
      </c>
      <c r="Q1303">
        <f t="shared" si="62"/>
        <v>103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1437620400</v>
      </c>
      <c r="J1304" s="10">
        <f t="shared" si="60"/>
        <v>42208.125</v>
      </c>
      <c r="K1304" s="10">
        <f t="shared" si="61"/>
        <v>42675.057997685188</v>
      </c>
      <c r="L1304">
        <v>1477963411</v>
      </c>
      <c r="M1304" t="b">
        <v>0</v>
      </c>
      <c r="N1304">
        <v>50</v>
      </c>
      <c r="O1304" t="b">
        <v>1</v>
      </c>
      <c r="P1304" t="s">
        <v>8269</v>
      </c>
      <c r="Q1304">
        <f t="shared" si="62"/>
        <v>100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1437620400</v>
      </c>
      <c r="J1305" s="10">
        <f t="shared" si="60"/>
        <v>42208.125</v>
      </c>
      <c r="K1305" s="10">
        <f t="shared" si="61"/>
        <v>42566.441203703704</v>
      </c>
      <c r="L1305">
        <v>1468578920</v>
      </c>
      <c r="M1305" t="b">
        <v>0</v>
      </c>
      <c r="N1305">
        <v>108</v>
      </c>
      <c r="O1305" t="b">
        <v>1</v>
      </c>
      <c r="P1305" t="s">
        <v>8269</v>
      </c>
      <c r="Q1305">
        <f t="shared" si="62"/>
        <v>130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1437620400</v>
      </c>
      <c r="J1306" s="10">
        <f t="shared" si="60"/>
        <v>42208.125</v>
      </c>
      <c r="K1306" s="10">
        <f t="shared" si="61"/>
        <v>42747.194502314815</v>
      </c>
      <c r="L1306">
        <v>1484196005</v>
      </c>
      <c r="M1306" t="b">
        <v>0</v>
      </c>
      <c r="N1306">
        <v>104</v>
      </c>
      <c r="O1306" t="b">
        <v>0</v>
      </c>
      <c r="P1306" t="s">
        <v>8271</v>
      </c>
      <c r="Q1306">
        <f t="shared" si="62"/>
        <v>40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1437620400</v>
      </c>
      <c r="J1307" s="10">
        <f t="shared" si="60"/>
        <v>42208.125</v>
      </c>
      <c r="K1307" s="10">
        <f t="shared" si="61"/>
        <v>42543.665601851855</v>
      </c>
      <c r="L1307">
        <v>1466611108</v>
      </c>
      <c r="M1307" t="b">
        <v>0</v>
      </c>
      <c r="N1307">
        <v>86</v>
      </c>
      <c r="O1307" t="b">
        <v>0</v>
      </c>
      <c r="P1307" t="s">
        <v>8271</v>
      </c>
      <c r="Q1307">
        <f t="shared" si="62"/>
        <v>26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1437620400</v>
      </c>
      <c r="J1308" s="10">
        <f t="shared" si="60"/>
        <v>42208.125</v>
      </c>
      <c r="K1308" s="10">
        <f t="shared" si="61"/>
        <v>41947.457569444443</v>
      </c>
      <c r="L1308">
        <v>1415098734</v>
      </c>
      <c r="M1308" t="b">
        <v>0</v>
      </c>
      <c r="N1308">
        <v>356</v>
      </c>
      <c r="O1308" t="b">
        <v>0</v>
      </c>
      <c r="P1308" t="s">
        <v>8271</v>
      </c>
      <c r="Q1308">
        <f t="shared" si="62"/>
        <v>65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1437620400</v>
      </c>
      <c r="J1309" s="10">
        <f t="shared" si="60"/>
        <v>42208.125</v>
      </c>
      <c r="K1309" s="10">
        <f t="shared" si="61"/>
        <v>42387.503229166665</v>
      </c>
      <c r="L1309">
        <v>1453118679</v>
      </c>
      <c r="M1309" t="b">
        <v>0</v>
      </c>
      <c r="N1309">
        <v>45</v>
      </c>
      <c r="O1309" t="b">
        <v>0</v>
      </c>
      <c r="P1309" t="s">
        <v>8271</v>
      </c>
      <c r="Q1309">
        <f t="shared" si="62"/>
        <v>12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1437620400</v>
      </c>
      <c r="J1310" s="10">
        <f t="shared" si="60"/>
        <v>42208.125</v>
      </c>
      <c r="K1310" s="10">
        <f t="shared" si="61"/>
        <v>42611.613564814819</v>
      </c>
      <c r="L1310">
        <v>1472481812</v>
      </c>
      <c r="M1310" t="b">
        <v>0</v>
      </c>
      <c r="N1310">
        <v>38</v>
      </c>
      <c r="O1310" t="b">
        <v>0</v>
      </c>
      <c r="P1310" t="s">
        <v>8271</v>
      </c>
      <c r="Q1310">
        <f t="shared" si="62"/>
        <v>11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1437620400</v>
      </c>
      <c r="J1311" s="10">
        <f t="shared" si="60"/>
        <v>42208.125</v>
      </c>
      <c r="K1311" s="10">
        <f t="shared" si="61"/>
        <v>42257.882731481484</v>
      </c>
      <c r="L1311">
        <v>1441919468</v>
      </c>
      <c r="M1311" t="b">
        <v>0</v>
      </c>
      <c r="N1311">
        <v>35</v>
      </c>
      <c r="O1311" t="b">
        <v>0</v>
      </c>
      <c r="P1311" t="s">
        <v>8271</v>
      </c>
      <c r="Q1311">
        <f t="shared" si="62"/>
        <v>112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1437620400</v>
      </c>
      <c r="J1312" s="10">
        <f t="shared" si="60"/>
        <v>42208.125</v>
      </c>
      <c r="K1312" s="10">
        <f t="shared" si="61"/>
        <v>42556.667245370365</v>
      </c>
      <c r="L1312">
        <v>1467734450</v>
      </c>
      <c r="M1312" t="b">
        <v>0</v>
      </c>
      <c r="N1312">
        <v>24</v>
      </c>
      <c r="O1312" t="b">
        <v>0</v>
      </c>
      <c r="P1312" t="s">
        <v>8271</v>
      </c>
      <c r="Q1312">
        <f t="shared" si="62"/>
        <v>16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1437620400</v>
      </c>
      <c r="J1313" s="10">
        <f t="shared" si="60"/>
        <v>42208.125</v>
      </c>
      <c r="K1313" s="10">
        <f t="shared" si="61"/>
        <v>42669.802303240736</v>
      </c>
      <c r="L1313">
        <v>1477509319</v>
      </c>
      <c r="M1313" t="b">
        <v>0</v>
      </c>
      <c r="N1313">
        <v>100</v>
      </c>
      <c r="O1313" t="b">
        <v>0</v>
      </c>
      <c r="P1313" t="s">
        <v>8271</v>
      </c>
      <c r="Q1313">
        <f t="shared" si="62"/>
        <v>32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1437620400</v>
      </c>
      <c r="J1314" s="10">
        <f t="shared" si="60"/>
        <v>42208.125</v>
      </c>
      <c r="K1314" s="10">
        <f t="shared" si="61"/>
        <v>42082.702800925923</v>
      </c>
      <c r="L1314">
        <v>1426783922</v>
      </c>
      <c r="M1314" t="b">
        <v>0</v>
      </c>
      <c r="N1314">
        <v>1</v>
      </c>
      <c r="O1314" t="b">
        <v>0</v>
      </c>
      <c r="P1314" t="s">
        <v>8271</v>
      </c>
      <c r="Q1314">
        <f t="shared" si="62"/>
        <v>1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1437620400</v>
      </c>
      <c r="J1315" s="10">
        <f t="shared" si="60"/>
        <v>42208.125</v>
      </c>
      <c r="K1315" s="10">
        <f t="shared" si="61"/>
        <v>42402.709652777776</v>
      </c>
      <c r="L1315">
        <v>1454432514</v>
      </c>
      <c r="M1315" t="b">
        <v>0</v>
      </c>
      <c r="N1315">
        <v>122</v>
      </c>
      <c r="O1315" t="b">
        <v>0</v>
      </c>
      <c r="P1315" t="s">
        <v>8271</v>
      </c>
      <c r="Q1315">
        <f t="shared" si="62"/>
        <v>31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1437620400</v>
      </c>
      <c r="J1316" s="10">
        <f t="shared" si="60"/>
        <v>42208.125</v>
      </c>
      <c r="K1316" s="10">
        <f t="shared" si="61"/>
        <v>42604.669675925921</v>
      </c>
      <c r="L1316">
        <v>1471881860</v>
      </c>
      <c r="M1316" t="b">
        <v>0</v>
      </c>
      <c r="N1316">
        <v>11</v>
      </c>
      <c r="O1316" t="b">
        <v>0</v>
      </c>
      <c r="P1316" t="s">
        <v>8271</v>
      </c>
      <c r="Q1316">
        <f t="shared" si="62"/>
        <v>1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1437620400</v>
      </c>
      <c r="J1317" s="10">
        <f t="shared" si="60"/>
        <v>42208.125</v>
      </c>
      <c r="K1317" s="10">
        <f t="shared" si="61"/>
        <v>42278.498240740737</v>
      </c>
      <c r="L1317">
        <v>1443700648</v>
      </c>
      <c r="M1317" t="b">
        <v>0</v>
      </c>
      <c r="N1317">
        <v>248</v>
      </c>
      <c r="O1317" t="b">
        <v>0</v>
      </c>
      <c r="P1317" t="s">
        <v>8271</v>
      </c>
      <c r="Q1317">
        <f t="shared" si="62"/>
        <v>40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1437620400</v>
      </c>
      <c r="J1318" s="10">
        <f t="shared" si="60"/>
        <v>42208.125</v>
      </c>
      <c r="K1318" s="10">
        <f t="shared" si="61"/>
        <v>42393.961909722217</v>
      </c>
      <c r="L1318">
        <v>1453676709</v>
      </c>
      <c r="M1318" t="b">
        <v>0</v>
      </c>
      <c r="N1318">
        <v>1</v>
      </c>
      <c r="O1318" t="b">
        <v>0</v>
      </c>
      <c r="P1318" t="s">
        <v>8271</v>
      </c>
      <c r="Q1318">
        <f t="shared" si="62"/>
        <v>0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1437620400</v>
      </c>
      <c r="J1319" s="10">
        <f t="shared" si="60"/>
        <v>42208.125</v>
      </c>
      <c r="K1319" s="10">
        <f t="shared" si="61"/>
        <v>42520.235486111109</v>
      </c>
      <c r="L1319">
        <v>1464586746</v>
      </c>
      <c r="M1319" t="b">
        <v>0</v>
      </c>
      <c r="N1319">
        <v>19</v>
      </c>
      <c r="O1319" t="b">
        <v>0</v>
      </c>
      <c r="P1319" t="s">
        <v>8271</v>
      </c>
      <c r="Q1319">
        <f t="shared" si="62"/>
        <v>6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1437620400</v>
      </c>
      <c r="J1320" s="10">
        <f t="shared" si="60"/>
        <v>42208.125</v>
      </c>
      <c r="K1320" s="10">
        <f t="shared" si="61"/>
        <v>41985.043657407412</v>
      </c>
      <c r="L1320">
        <v>1418346172</v>
      </c>
      <c r="M1320" t="b">
        <v>0</v>
      </c>
      <c r="N1320">
        <v>135</v>
      </c>
      <c r="O1320" t="b">
        <v>0</v>
      </c>
      <c r="P1320" t="s">
        <v>8271</v>
      </c>
      <c r="Q1320">
        <f t="shared" si="62"/>
        <v>15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1437620400</v>
      </c>
      <c r="J1321" s="10">
        <f t="shared" si="60"/>
        <v>42208.125</v>
      </c>
      <c r="K1321" s="10">
        <f t="shared" si="61"/>
        <v>41816.812094907407</v>
      </c>
      <c r="L1321">
        <v>1403810965</v>
      </c>
      <c r="M1321" t="b">
        <v>0</v>
      </c>
      <c r="N1321">
        <v>9</v>
      </c>
      <c r="O1321" t="b">
        <v>0</v>
      </c>
      <c r="P1321" t="s">
        <v>8271</v>
      </c>
      <c r="Q1321">
        <f t="shared" si="62"/>
        <v>15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1437620400</v>
      </c>
      <c r="J1322" s="10">
        <f t="shared" si="60"/>
        <v>42208.125</v>
      </c>
      <c r="K1322" s="10">
        <f t="shared" si="61"/>
        <v>42705.690347222218</v>
      </c>
      <c r="L1322">
        <v>1480610046</v>
      </c>
      <c r="M1322" t="b">
        <v>0</v>
      </c>
      <c r="N1322">
        <v>3</v>
      </c>
      <c r="O1322" t="b">
        <v>0</v>
      </c>
      <c r="P1322" t="s">
        <v>8271</v>
      </c>
      <c r="Q1322">
        <f t="shared" si="62"/>
        <v>1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1437620400</v>
      </c>
      <c r="J1323" s="10">
        <f t="shared" si="60"/>
        <v>42208.125</v>
      </c>
      <c r="K1323" s="10">
        <f t="shared" si="61"/>
        <v>42697.74927083333</v>
      </c>
      <c r="L1323">
        <v>1479923937</v>
      </c>
      <c r="M1323" t="b">
        <v>0</v>
      </c>
      <c r="N1323">
        <v>7</v>
      </c>
      <c r="O1323" t="b">
        <v>0</v>
      </c>
      <c r="P1323" t="s">
        <v>8271</v>
      </c>
      <c r="Q1323">
        <f t="shared" si="62"/>
        <v>1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1437620400</v>
      </c>
      <c r="J1324" s="10">
        <f t="shared" si="60"/>
        <v>42208.125</v>
      </c>
      <c r="K1324" s="10">
        <f t="shared" si="61"/>
        <v>42115.656539351854</v>
      </c>
      <c r="L1324">
        <v>1429631125</v>
      </c>
      <c r="M1324" t="b">
        <v>0</v>
      </c>
      <c r="N1324">
        <v>4</v>
      </c>
      <c r="O1324" t="b">
        <v>0</v>
      </c>
      <c r="P1324" t="s">
        <v>8271</v>
      </c>
      <c r="Q1324">
        <f t="shared" si="62"/>
        <v>0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1437620400</v>
      </c>
      <c r="J1325" s="10">
        <f t="shared" si="60"/>
        <v>42208.125</v>
      </c>
      <c r="K1325" s="10">
        <f t="shared" si="61"/>
        <v>42451.698449074072</v>
      </c>
      <c r="L1325">
        <v>1458665146</v>
      </c>
      <c r="M1325" t="b">
        <v>0</v>
      </c>
      <c r="N1325">
        <v>44</v>
      </c>
      <c r="O1325" t="b">
        <v>0</v>
      </c>
      <c r="P1325" t="s">
        <v>8271</v>
      </c>
      <c r="Q1325">
        <f t="shared" si="62"/>
        <v>9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1437620400</v>
      </c>
      <c r="J1326" s="10">
        <f t="shared" si="60"/>
        <v>42208.125</v>
      </c>
      <c r="K1326" s="10">
        <f t="shared" si="61"/>
        <v>42626.633703703701</v>
      </c>
      <c r="L1326">
        <v>1473779552</v>
      </c>
      <c r="M1326" t="b">
        <v>0</v>
      </c>
      <c r="N1326">
        <v>90</v>
      </c>
      <c r="O1326" t="b">
        <v>0</v>
      </c>
      <c r="P1326" t="s">
        <v>8271</v>
      </c>
      <c r="Q1326">
        <f t="shared" si="62"/>
        <v>10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1437620400</v>
      </c>
      <c r="J1327" s="10">
        <f t="shared" si="60"/>
        <v>42208.125</v>
      </c>
      <c r="K1327" s="10">
        <f t="shared" si="61"/>
        <v>42704.086053240739</v>
      </c>
      <c r="L1327">
        <v>1480471435</v>
      </c>
      <c r="M1327" t="b">
        <v>0</v>
      </c>
      <c r="N1327">
        <v>8</v>
      </c>
      <c r="O1327" t="b">
        <v>0</v>
      </c>
      <c r="P1327" t="s">
        <v>8271</v>
      </c>
      <c r="Q1327">
        <f t="shared" si="62"/>
        <v>2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1437620400</v>
      </c>
      <c r="J1328" s="10">
        <f t="shared" si="60"/>
        <v>42208.125</v>
      </c>
      <c r="K1328" s="10">
        <f t="shared" si="61"/>
        <v>41974.791990740734</v>
      </c>
      <c r="L1328">
        <v>1417460428</v>
      </c>
      <c r="M1328" t="b">
        <v>0</v>
      </c>
      <c r="N1328">
        <v>11</v>
      </c>
      <c r="O1328" t="b">
        <v>0</v>
      </c>
      <c r="P1328" t="s">
        <v>8271</v>
      </c>
      <c r="Q1328">
        <f t="shared" si="62"/>
        <v>1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1437620400</v>
      </c>
      <c r="J1329" s="10">
        <f t="shared" si="60"/>
        <v>42208.125</v>
      </c>
      <c r="K1329" s="10">
        <f t="shared" si="61"/>
        <v>42123.678645833337</v>
      </c>
      <c r="L1329">
        <v>1430324235</v>
      </c>
      <c r="M1329" t="b">
        <v>0</v>
      </c>
      <c r="N1329">
        <v>41</v>
      </c>
      <c r="O1329" t="b">
        <v>0</v>
      </c>
      <c r="P1329" t="s">
        <v>8271</v>
      </c>
      <c r="Q1329">
        <f t="shared" si="62"/>
        <v>4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1437620400</v>
      </c>
      <c r="J1330" s="10">
        <f t="shared" si="60"/>
        <v>42208.125</v>
      </c>
      <c r="K1330" s="10">
        <f t="shared" si="61"/>
        <v>42612.642754629633</v>
      </c>
      <c r="L1330">
        <v>1472570734</v>
      </c>
      <c r="M1330" t="b">
        <v>0</v>
      </c>
      <c r="N1330">
        <v>15</v>
      </c>
      <c r="O1330" t="b">
        <v>0</v>
      </c>
      <c r="P1330" t="s">
        <v>8271</v>
      </c>
      <c r="Q1330">
        <f t="shared" si="62"/>
        <v>2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1437620400</v>
      </c>
      <c r="J1331" s="10">
        <f t="shared" si="60"/>
        <v>42208.125</v>
      </c>
      <c r="K1331" s="10">
        <f t="shared" si="61"/>
        <v>41935.221585648149</v>
      </c>
      <c r="L1331">
        <v>1414041545</v>
      </c>
      <c r="M1331" t="b">
        <v>0</v>
      </c>
      <c r="N1331">
        <v>9</v>
      </c>
      <c r="O1331" t="b">
        <v>0</v>
      </c>
      <c r="P1331" t="s">
        <v>8271</v>
      </c>
      <c r="Q1331">
        <f t="shared" si="62"/>
        <v>1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1437620400</v>
      </c>
      <c r="J1332" s="10">
        <f t="shared" si="60"/>
        <v>42208.125</v>
      </c>
      <c r="K1332" s="10">
        <f t="shared" si="61"/>
        <v>42522.276724537034</v>
      </c>
      <c r="L1332">
        <v>1464763109</v>
      </c>
      <c r="M1332" t="b">
        <v>0</v>
      </c>
      <c r="N1332">
        <v>50</v>
      </c>
      <c r="O1332" t="b">
        <v>0</v>
      </c>
      <c r="P1332" t="s">
        <v>8271</v>
      </c>
      <c r="Q1332">
        <f t="shared" si="62"/>
        <v>22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1437620400</v>
      </c>
      <c r="J1333" s="10">
        <f t="shared" si="60"/>
        <v>42208.125</v>
      </c>
      <c r="K1333" s="10">
        <f t="shared" si="61"/>
        <v>42569.50409722222</v>
      </c>
      <c r="L1333">
        <v>1468843554</v>
      </c>
      <c r="M1333" t="b">
        <v>0</v>
      </c>
      <c r="N1333">
        <v>34</v>
      </c>
      <c r="O1333" t="b">
        <v>0</v>
      </c>
      <c r="P1333" t="s">
        <v>8271</v>
      </c>
      <c r="Q1333">
        <f t="shared" si="62"/>
        <v>1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1437620400</v>
      </c>
      <c r="J1334" s="10">
        <f t="shared" si="60"/>
        <v>42208.125</v>
      </c>
      <c r="K1334" s="10">
        <f t="shared" si="61"/>
        <v>42732.060277777782</v>
      </c>
      <c r="L1334">
        <v>1482888408</v>
      </c>
      <c r="M1334" t="b">
        <v>0</v>
      </c>
      <c r="N1334">
        <v>0</v>
      </c>
      <c r="O1334" t="b">
        <v>0</v>
      </c>
      <c r="P1334" t="s">
        <v>8271</v>
      </c>
      <c r="Q1334">
        <f t="shared" si="62"/>
        <v>0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1437620400</v>
      </c>
      <c r="J1335" s="10">
        <f t="shared" si="60"/>
        <v>42208.125</v>
      </c>
      <c r="K1335" s="10">
        <f t="shared" si="61"/>
        <v>41806.106770833336</v>
      </c>
      <c r="L1335">
        <v>1402886025</v>
      </c>
      <c r="M1335" t="b">
        <v>0</v>
      </c>
      <c r="N1335">
        <v>0</v>
      </c>
      <c r="O1335" t="b">
        <v>0</v>
      </c>
      <c r="P1335" t="s">
        <v>8271</v>
      </c>
      <c r="Q1335">
        <f t="shared" si="62"/>
        <v>0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1437620400</v>
      </c>
      <c r="J1336" s="10">
        <f t="shared" si="60"/>
        <v>42208.125</v>
      </c>
      <c r="K1336" s="10">
        <f t="shared" si="61"/>
        <v>42410.774155092593</v>
      </c>
      <c r="L1336">
        <v>1455129287</v>
      </c>
      <c r="M1336" t="b">
        <v>0</v>
      </c>
      <c r="N1336">
        <v>276</v>
      </c>
      <c r="O1336" t="b">
        <v>0</v>
      </c>
      <c r="P1336" t="s">
        <v>8271</v>
      </c>
      <c r="Q1336">
        <f t="shared" si="62"/>
        <v>11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1437620400</v>
      </c>
      <c r="J1337" s="10">
        <f t="shared" si="60"/>
        <v>42208.125</v>
      </c>
      <c r="K1337" s="10">
        <f t="shared" si="61"/>
        <v>42313.936365740738</v>
      </c>
      <c r="L1337">
        <v>1446762502</v>
      </c>
      <c r="M1337" t="b">
        <v>0</v>
      </c>
      <c r="N1337">
        <v>16</v>
      </c>
      <c r="O1337" t="b">
        <v>0</v>
      </c>
      <c r="P1337" t="s">
        <v>8271</v>
      </c>
      <c r="Q1337">
        <f t="shared" si="62"/>
        <v>20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1437620400</v>
      </c>
      <c r="J1338" s="10">
        <f t="shared" si="60"/>
        <v>42208.125</v>
      </c>
      <c r="K1338" s="10">
        <f t="shared" si="61"/>
        <v>41955.863750000004</v>
      </c>
      <c r="L1338">
        <v>1415825028</v>
      </c>
      <c r="M1338" t="b">
        <v>0</v>
      </c>
      <c r="N1338">
        <v>224</v>
      </c>
      <c r="O1338" t="b">
        <v>0</v>
      </c>
      <c r="P1338" t="s">
        <v>8271</v>
      </c>
      <c r="Q1338">
        <f t="shared" si="62"/>
        <v>85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1437620400</v>
      </c>
      <c r="J1339" s="10">
        <f t="shared" si="60"/>
        <v>42208.125</v>
      </c>
      <c r="K1339" s="10">
        <f t="shared" si="61"/>
        <v>42767.577303240745</v>
      </c>
      <c r="L1339">
        <v>1485957079</v>
      </c>
      <c r="M1339" t="b">
        <v>0</v>
      </c>
      <c r="N1339">
        <v>140</v>
      </c>
      <c r="O1339" t="b">
        <v>0</v>
      </c>
      <c r="P1339" t="s">
        <v>8271</v>
      </c>
      <c r="Q1339">
        <f t="shared" si="62"/>
        <v>49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1437620400</v>
      </c>
      <c r="J1340" s="10">
        <f t="shared" si="60"/>
        <v>42208.125</v>
      </c>
      <c r="K1340" s="10">
        <f t="shared" si="61"/>
        <v>42188.803622685184</v>
      </c>
      <c r="L1340">
        <v>1435951033</v>
      </c>
      <c r="M1340" t="b">
        <v>0</v>
      </c>
      <c r="N1340">
        <v>15</v>
      </c>
      <c r="O1340" t="b">
        <v>0</v>
      </c>
      <c r="P1340" t="s">
        <v>8271</v>
      </c>
      <c r="Q1340">
        <f t="shared" si="62"/>
        <v>3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1437620400</v>
      </c>
      <c r="J1341" s="10">
        <f t="shared" si="60"/>
        <v>42208.125</v>
      </c>
      <c r="K1341" s="10">
        <f t="shared" si="61"/>
        <v>41936.647164351853</v>
      </c>
      <c r="L1341">
        <v>1414164715</v>
      </c>
      <c r="M1341" t="b">
        <v>0</v>
      </c>
      <c r="N1341">
        <v>37</v>
      </c>
      <c r="O1341" t="b">
        <v>0</v>
      </c>
      <c r="P1341" t="s">
        <v>8271</v>
      </c>
      <c r="Q1341">
        <f t="shared" si="62"/>
        <v>7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1437620400</v>
      </c>
      <c r="J1342" s="10">
        <f t="shared" si="60"/>
        <v>42208.125</v>
      </c>
      <c r="K1342" s="10">
        <f t="shared" si="61"/>
        <v>41836.595520833333</v>
      </c>
      <c r="L1342">
        <v>1405520253</v>
      </c>
      <c r="M1342" t="b">
        <v>0</v>
      </c>
      <c r="N1342">
        <v>0</v>
      </c>
      <c r="O1342" t="b">
        <v>0</v>
      </c>
      <c r="P1342" t="s">
        <v>8271</v>
      </c>
      <c r="Q1342">
        <f t="shared" si="62"/>
        <v>0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1437620400</v>
      </c>
      <c r="J1343" s="10">
        <f t="shared" si="60"/>
        <v>42208.125</v>
      </c>
      <c r="K1343" s="10">
        <f t="shared" si="61"/>
        <v>42612.624039351853</v>
      </c>
      <c r="L1343">
        <v>1472569117</v>
      </c>
      <c r="M1343" t="b">
        <v>0</v>
      </c>
      <c r="N1343">
        <v>46</v>
      </c>
      <c r="O1343" t="b">
        <v>0</v>
      </c>
      <c r="P1343" t="s">
        <v>8271</v>
      </c>
      <c r="Q1343">
        <f t="shared" si="62"/>
        <v>70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1437620400</v>
      </c>
      <c r="J1344" s="10">
        <f t="shared" si="60"/>
        <v>42208.125</v>
      </c>
      <c r="K1344" s="10">
        <f t="shared" si="61"/>
        <v>42172.816423611104</v>
      </c>
      <c r="L1344">
        <v>1434569739</v>
      </c>
      <c r="M1344" t="b">
        <v>0</v>
      </c>
      <c r="N1344">
        <v>1</v>
      </c>
      <c r="O1344" t="b">
        <v>0</v>
      </c>
      <c r="P1344" t="s">
        <v>8271</v>
      </c>
      <c r="Q1344">
        <f t="shared" si="62"/>
        <v>0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1437620400</v>
      </c>
      <c r="J1345" s="10">
        <f t="shared" si="60"/>
        <v>42208.125</v>
      </c>
      <c r="K1345" s="10">
        <f t="shared" si="61"/>
        <v>42542.526423611111</v>
      </c>
      <c r="L1345">
        <v>1466512683</v>
      </c>
      <c r="M1345" t="b">
        <v>0</v>
      </c>
      <c r="N1345">
        <v>323</v>
      </c>
      <c r="O1345" t="b">
        <v>0</v>
      </c>
      <c r="P1345" t="s">
        <v>8271</v>
      </c>
      <c r="Q1345">
        <f t="shared" si="62"/>
        <v>102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1437620400</v>
      </c>
      <c r="J1346" s="10">
        <f t="shared" si="60"/>
        <v>42208.125</v>
      </c>
      <c r="K1346" s="10">
        <f t="shared" si="61"/>
        <v>42522.789803240739</v>
      </c>
      <c r="L1346">
        <v>1464807439</v>
      </c>
      <c r="M1346" t="b">
        <v>0</v>
      </c>
      <c r="N1346">
        <v>139</v>
      </c>
      <c r="O1346" t="b">
        <v>1</v>
      </c>
      <c r="P1346" t="s">
        <v>8272</v>
      </c>
      <c r="Q1346">
        <f t="shared" si="62"/>
        <v>378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1437620400</v>
      </c>
      <c r="J1347" s="10">
        <f t="shared" ref="J1347:J1410" si="63">(((I1347/60)/60)/24)+DATE(1970,1,1)</f>
        <v>42208.125</v>
      </c>
      <c r="K1347" s="10">
        <f t="shared" ref="K1347:K1391" si="64">(((L1347/60)/60)/24)+DATE(1970,1,1)</f>
        <v>41799.814340277779</v>
      </c>
      <c r="L1347">
        <v>1402342359</v>
      </c>
      <c r="M1347" t="b">
        <v>0</v>
      </c>
      <c r="N1347">
        <v>7</v>
      </c>
      <c r="O1347" t="b">
        <v>1</v>
      </c>
      <c r="P1347" t="s">
        <v>8272</v>
      </c>
      <c r="Q1347">
        <f t="shared" ref="Q1347:Q1410" si="65">ROUND(E1347/D1347*100,0)</f>
        <v>125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1437620400</v>
      </c>
      <c r="J1348" s="10">
        <f t="shared" si="63"/>
        <v>42208.125</v>
      </c>
      <c r="K1348" s="10">
        <f t="shared" si="64"/>
        <v>41422.075821759259</v>
      </c>
      <c r="L1348">
        <v>1369705751</v>
      </c>
      <c r="M1348" t="b">
        <v>0</v>
      </c>
      <c r="N1348">
        <v>149</v>
      </c>
      <c r="O1348" t="b">
        <v>1</v>
      </c>
      <c r="P1348" t="s">
        <v>8272</v>
      </c>
      <c r="Q1348">
        <f t="shared" si="65"/>
        <v>147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1437620400</v>
      </c>
      <c r="J1349" s="10">
        <f t="shared" si="63"/>
        <v>42208.125</v>
      </c>
      <c r="K1349" s="10">
        <f t="shared" si="64"/>
        <v>42040.638020833328</v>
      </c>
      <c r="L1349">
        <v>1423149525</v>
      </c>
      <c r="M1349" t="b">
        <v>0</v>
      </c>
      <c r="N1349">
        <v>31</v>
      </c>
      <c r="O1349" t="b">
        <v>1</v>
      </c>
      <c r="P1349" t="s">
        <v>8272</v>
      </c>
      <c r="Q1349">
        <f t="shared" si="65"/>
        <v>102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1437620400</v>
      </c>
      <c r="J1350" s="10">
        <f t="shared" si="63"/>
        <v>42208.125</v>
      </c>
      <c r="K1350" s="10">
        <f t="shared" si="64"/>
        <v>41963.506168981476</v>
      </c>
      <c r="L1350">
        <v>1416485333</v>
      </c>
      <c r="M1350" t="b">
        <v>0</v>
      </c>
      <c r="N1350">
        <v>26</v>
      </c>
      <c r="O1350" t="b">
        <v>1</v>
      </c>
      <c r="P1350" t="s">
        <v>8272</v>
      </c>
      <c r="Q1350">
        <f t="shared" si="65"/>
        <v>102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1437620400</v>
      </c>
      <c r="J1351" s="10">
        <f t="shared" si="63"/>
        <v>42208.125</v>
      </c>
      <c r="K1351" s="10">
        <f t="shared" si="64"/>
        <v>42317.33258101852</v>
      </c>
      <c r="L1351">
        <v>1447055935</v>
      </c>
      <c r="M1351" t="b">
        <v>0</v>
      </c>
      <c r="N1351">
        <v>172</v>
      </c>
      <c r="O1351" t="b">
        <v>1</v>
      </c>
      <c r="P1351" t="s">
        <v>8272</v>
      </c>
      <c r="Q1351">
        <f t="shared" si="65"/>
        <v>204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1437620400</v>
      </c>
      <c r="J1352" s="10">
        <f t="shared" si="63"/>
        <v>42208.125</v>
      </c>
      <c r="K1352" s="10">
        <f t="shared" si="64"/>
        <v>42334.013124999998</v>
      </c>
      <c r="L1352">
        <v>1448497134</v>
      </c>
      <c r="M1352" t="b">
        <v>0</v>
      </c>
      <c r="N1352">
        <v>78</v>
      </c>
      <c r="O1352" t="b">
        <v>1</v>
      </c>
      <c r="P1352" t="s">
        <v>8272</v>
      </c>
      <c r="Q1352">
        <f t="shared" si="65"/>
        <v>104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1437620400</v>
      </c>
      <c r="J1353" s="10">
        <f t="shared" si="63"/>
        <v>42208.125</v>
      </c>
      <c r="K1353" s="10">
        <f t="shared" si="64"/>
        <v>42382.74009259259</v>
      </c>
      <c r="L1353">
        <v>1452707144</v>
      </c>
      <c r="M1353" t="b">
        <v>0</v>
      </c>
      <c r="N1353">
        <v>120</v>
      </c>
      <c r="O1353" t="b">
        <v>1</v>
      </c>
      <c r="P1353" t="s">
        <v>8272</v>
      </c>
      <c r="Q1353">
        <f t="shared" si="65"/>
        <v>101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1437620400</v>
      </c>
      <c r="J1354" s="10">
        <f t="shared" si="63"/>
        <v>42208.125</v>
      </c>
      <c r="K1354" s="10">
        <f t="shared" si="64"/>
        <v>42200.578310185185</v>
      </c>
      <c r="L1354">
        <v>1436968366</v>
      </c>
      <c r="M1354" t="b">
        <v>0</v>
      </c>
      <c r="N1354">
        <v>227</v>
      </c>
      <c r="O1354" t="b">
        <v>1</v>
      </c>
      <c r="P1354" t="s">
        <v>8272</v>
      </c>
      <c r="Q1354">
        <f t="shared" si="65"/>
        <v>136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1437620400</v>
      </c>
      <c r="J1355" s="10">
        <f t="shared" si="63"/>
        <v>42208.125</v>
      </c>
      <c r="K1355" s="10">
        <f t="shared" si="64"/>
        <v>41309.11791666667</v>
      </c>
      <c r="L1355">
        <v>1359946188</v>
      </c>
      <c r="M1355" t="b">
        <v>0</v>
      </c>
      <c r="N1355">
        <v>42</v>
      </c>
      <c r="O1355" t="b">
        <v>1</v>
      </c>
      <c r="P1355" t="s">
        <v>8272</v>
      </c>
      <c r="Q1355">
        <f t="shared" si="65"/>
        <v>134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1437620400</v>
      </c>
      <c r="J1356" s="10">
        <f t="shared" si="63"/>
        <v>42208.125</v>
      </c>
      <c r="K1356" s="10">
        <f t="shared" si="64"/>
        <v>42502.807627314818</v>
      </c>
      <c r="L1356">
        <v>1463080979</v>
      </c>
      <c r="M1356" t="b">
        <v>0</v>
      </c>
      <c r="N1356">
        <v>64</v>
      </c>
      <c r="O1356" t="b">
        <v>1</v>
      </c>
      <c r="P1356" t="s">
        <v>8272</v>
      </c>
      <c r="Q1356">
        <f t="shared" si="65"/>
        <v>130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1437620400</v>
      </c>
      <c r="J1357" s="10">
        <f t="shared" si="63"/>
        <v>42208.125</v>
      </c>
      <c r="K1357" s="10">
        <f t="shared" si="64"/>
        <v>41213.254687499997</v>
      </c>
      <c r="L1357">
        <v>1351663605</v>
      </c>
      <c r="M1357" t="b">
        <v>0</v>
      </c>
      <c r="N1357">
        <v>121</v>
      </c>
      <c r="O1357" t="b">
        <v>1</v>
      </c>
      <c r="P1357" t="s">
        <v>8272</v>
      </c>
      <c r="Q1357">
        <f t="shared" si="65"/>
        <v>123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1437620400</v>
      </c>
      <c r="J1358" s="10">
        <f t="shared" si="63"/>
        <v>42208.125</v>
      </c>
      <c r="K1358" s="10">
        <f t="shared" si="64"/>
        <v>41430.038888888892</v>
      </c>
      <c r="L1358">
        <v>1370393760</v>
      </c>
      <c r="M1358" t="b">
        <v>0</v>
      </c>
      <c r="N1358">
        <v>87</v>
      </c>
      <c r="O1358" t="b">
        <v>1</v>
      </c>
      <c r="P1358" t="s">
        <v>8272</v>
      </c>
      <c r="Q1358">
        <f t="shared" si="65"/>
        <v>183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1437620400</v>
      </c>
      <c r="J1359" s="10">
        <f t="shared" si="63"/>
        <v>42208.125</v>
      </c>
      <c r="K1359" s="10">
        <f t="shared" si="64"/>
        <v>41304.962233796294</v>
      </c>
      <c r="L1359">
        <v>1359587137</v>
      </c>
      <c r="M1359" t="b">
        <v>0</v>
      </c>
      <c r="N1359">
        <v>65</v>
      </c>
      <c r="O1359" t="b">
        <v>1</v>
      </c>
      <c r="P1359" t="s">
        <v>8272</v>
      </c>
      <c r="Q1359">
        <f t="shared" si="65"/>
        <v>125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1437620400</v>
      </c>
      <c r="J1360" s="10">
        <f t="shared" si="63"/>
        <v>42208.125</v>
      </c>
      <c r="K1360" s="10">
        <f t="shared" si="64"/>
        <v>40689.570868055554</v>
      </c>
      <c r="L1360">
        <v>1306417323</v>
      </c>
      <c r="M1360" t="b">
        <v>0</v>
      </c>
      <c r="N1360">
        <v>49</v>
      </c>
      <c r="O1360" t="b">
        <v>1</v>
      </c>
      <c r="P1360" t="s">
        <v>8272</v>
      </c>
      <c r="Q1360">
        <f t="shared" si="65"/>
        <v>112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1437620400</v>
      </c>
      <c r="J1361" s="10">
        <f t="shared" si="63"/>
        <v>42208.125</v>
      </c>
      <c r="K1361" s="10">
        <f t="shared" si="64"/>
        <v>40668.814699074072</v>
      </c>
      <c r="L1361">
        <v>1304623990</v>
      </c>
      <c r="M1361" t="b">
        <v>0</v>
      </c>
      <c r="N1361">
        <v>19</v>
      </c>
      <c r="O1361" t="b">
        <v>1</v>
      </c>
      <c r="P1361" t="s">
        <v>8272</v>
      </c>
      <c r="Q1361">
        <f t="shared" si="65"/>
        <v>116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1437620400</v>
      </c>
      <c r="J1362" s="10">
        <f t="shared" si="63"/>
        <v>42208.125</v>
      </c>
      <c r="K1362" s="10">
        <f t="shared" si="64"/>
        <v>41095.900694444441</v>
      </c>
      <c r="L1362">
        <v>1341524220</v>
      </c>
      <c r="M1362" t="b">
        <v>0</v>
      </c>
      <c r="N1362">
        <v>81</v>
      </c>
      <c r="O1362" t="b">
        <v>1</v>
      </c>
      <c r="P1362" t="s">
        <v>8272</v>
      </c>
      <c r="Q1362">
        <f t="shared" si="65"/>
        <v>173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1437620400</v>
      </c>
      <c r="J1363" s="10">
        <f t="shared" si="63"/>
        <v>42208.125</v>
      </c>
      <c r="K1363" s="10">
        <f t="shared" si="64"/>
        <v>41781.717268518521</v>
      </c>
      <c r="L1363">
        <v>1400778772</v>
      </c>
      <c r="M1363" t="b">
        <v>0</v>
      </c>
      <c r="N1363">
        <v>264</v>
      </c>
      <c r="O1363" t="b">
        <v>1</v>
      </c>
      <c r="P1363" t="s">
        <v>8272</v>
      </c>
      <c r="Q1363">
        <f t="shared" si="65"/>
        <v>126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1437620400</v>
      </c>
      <c r="J1364" s="10">
        <f t="shared" si="63"/>
        <v>42208.125</v>
      </c>
      <c r="K1364" s="10">
        <f t="shared" si="64"/>
        <v>41464.934386574074</v>
      </c>
      <c r="L1364">
        <v>1373408731</v>
      </c>
      <c r="M1364" t="b">
        <v>0</v>
      </c>
      <c r="N1364">
        <v>25</v>
      </c>
      <c r="O1364" t="b">
        <v>1</v>
      </c>
      <c r="P1364" t="s">
        <v>8272</v>
      </c>
      <c r="Q1364">
        <f t="shared" si="65"/>
        <v>109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1437620400</v>
      </c>
      <c r="J1365" s="10">
        <f t="shared" si="63"/>
        <v>42208.125</v>
      </c>
      <c r="K1365" s="10">
        <f t="shared" si="64"/>
        <v>42396.8440625</v>
      </c>
      <c r="L1365">
        <v>1453925727</v>
      </c>
      <c r="M1365" t="b">
        <v>0</v>
      </c>
      <c r="N1365">
        <v>5</v>
      </c>
      <c r="O1365" t="b">
        <v>1</v>
      </c>
      <c r="P1365" t="s">
        <v>8272</v>
      </c>
      <c r="Q1365">
        <f t="shared" si="65"/>
        <v>100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1437620400</v>
      </c>
      <c r="J1366" s="10">
        <f t="shared" si="63"/>
        <v>42208.125</v>
      </c>
      <c r="K1366" s="10">
        <f t="shared" si="64"/>
        <v>41951.695671296293</v>
      </c>
      <c r="L1366">
        <v>1415464906</v>
      </c>
      <c r="M1366" t="b">
        <v>0</v>
      </c>
      <c r="N1366">
        <v>144</v>
      </c>
      <c r="O1366" t="b">
        <v>1</v>
      </c>
      <c r="P1366" t="s">
        <v>8274</v>
      </c>
      <c r="Q1366">
        <f t="shared" si="65"/>
        <v>119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1437620400</v>
      </c>
      <c r="J1367" s="10">
        <f t="shared" si="63"/>
        <v>42208.125</v>
      </c>
      <c r="K1367" s="10">
        <f t="shared" si="64"/>
        <v>42049.733240740738</v>
      </c>
      <c r="L1367">
        <v>1423935352</v>
      </c>
      <c r="M1367" t="b">
        <v>0</v>
      </c>
      <c r="N1367">
        <v>92</v>
      </c>
      <c r="O1367" t="b">
        <v>1</v>
      </c>
      <c r="P1367" t="s">
        <v>8274</v>
      </c>
      <c r="Q1367">
        <f t="shared" si="65"/>
        <v>100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1437620400</v>
      </c>
      <c r="J1368" s="10">
        <f t="shared" si="63"/>
        <v>42208.125</v>
      </c>
      <c r="K1368" s="10">
        <f t="shared" si="64"/>
        <v>41924.996099537035</v>
      </c>
      <c r="L1368">
        <v>1413158063</v>
      </c>
      <c r="M1368" t="b">
        <v>0</v>
      </c>
      <c r="N1368">
        <v>147</v>
      </c>
      <c r="O1368" t="b">
        <v>1</v>
      </c>
      <c r="P1368" t="s">
        <v>8274</v>
      </c>
      <c r="Q1368">
        <f t="shared" si="65"/>
        <v>126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1437620400</v>
      </c>
      <c r="J1369" s="10">
        <f t="shared" si="63"/>
        <v>42208.125</v>
      </c>
      <c r="K1369" s="10">
        <f t="shared" si="64"/>
        <v>42292.002893518518</v>
      </c>
      <c r="L1369">
        <v>1444867450</v>
      </c>
      <c r="M1369" t="b">
        <v>0</v>
      </c>
      <c r="N1369">
        <v>90</v>
      </c>
      <c r="O1369" t="b">
        <v>1</v>
      </c>
      <c r="P1369" t="s">
        <v>8274</v>
      </c>
      <c r="Q1369">
        <f t="shared" si="65"/>
        <v>114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1437620400</v>
      </c>
      <c r="J1370" s="10">
        <f t="shared" si="63"/>
        <v>42208.125</v>
      </c>
      <c r="K1370" s="10">
        <f t="shared" si="64"/>
        <v>42146.190902777773</v>
      </c>
      <c r="L1370">
        <v>1432269294</v>
      </c>
      <c r="M1370" t="b">
        <v>0</v>
      </c>
      <c r="N1370">
        <v>87</v>
      </c>
      <c r="O1370" t="b">
        <v>1</v>
      </c>
      <c r="P1370" t="s">
        <v>8274</v>
      </c>
      <c r="Q1370">
        <f t="shared" si="65"/>
        <v>111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1437620400</v>
      </c>
      <c r="J1371" s="10">
        <f t="shared" si="63"/>
        <v>42208.125</v>
      </c>
      <c r="K1371" s="10">
        <f t="shared" si="64"/>
        <v>41710.594282407408</v>
      </c>
      <c r="L1371">
        <v>1394633746</v>
      </c>
      <c r="M1371" t="b">
        <v>0</v>
      </c>
      <c r="N1371">
        <v>406</v>
      </c>
      <c r="O1371" t="b">
        <v>1</v>
      </c>
      <c r="P1371" t="s">
        <v>8274</v>
      </c>
      <c r="Q1371">
        <f t="shared" si="65"/>
        <v>105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1437620400</v>
      </c>
      <c r="J1372" s="10">
        <f t="shared" si="63"/>
        <v>42208.125</v>
      </c>
      <c r="K1372" s="10">
        <f t="shared" si="64"/>
        <v>41548.00335648148</v>
      </c>
      <c r="L1372">
        <v>1380585890</v>
      </c>
      <c r="M1372" t="b">
        <v>0</v>
      </c>
      <c r="N1372">
        <v>20</v>
      </c>
      <c r="O1372" t="b">
        <v>1</v>
      </c>
      <c r="P1372" t="s">
        <v>8274</v>
      </c>
      <c r="Q1372">
        <f t="shared" si="65"/>
        <v>104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1437620400</v>
      </c>
      <c r="J1373" s="10">
        <f t="shared" si="63"/>
        <v>42208.125</v>
      </c>
      <c r="K1373" s="10">
        <f t="shared" si="64"/>
        <v>42101.758587962962</v>
      </c>
      <c r="L1373">
        <v>1428430342</v>
      </c>
      <c r="M1373" t="b">
        <v>0</v>
      </c>
      <c r="N1373">
        <v>70</v>
      </c>
      <c r="O1373" t="b">
        <v>1</v>
      </c>
      <c r="P1373" t="s">
        <v>8274</v>
      </c>
      <c r="Q1373">
        <f t="shared" si="65"/>
        <v>107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1437620400</v>
      </c>
      <c r="J1374" s="10">
        <f t="shared" si="63"/>
        <v>42208.125</v>
      </c>
      <c r="K1374" s="10">
        <f t="shared" si="64"/>
        <v>41072.739953703705</v>
      </c>
      <c r="L1374">
        <v>1339523132</v>
      </c>
      <c r="M1374" t="b">
        <v>0</v>
      </c>
      <c r="N1374">
        <v>16</v>
      </c>
      <c r="O1374" t="b">
        <v>1</v>
      </c>
      <c r="P1374" t="s">
        <v>8274</v>
      </c>
      <c r="Q1374">
        <f t="shared" si="65"/>
        <v>124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1437620400</v>
      </c>
      <c r="J1375" s="10">
        <f t="shared" si="63"/>
        <v>42208.125</v>
      </c>
      <c r="K1375" s="10">
        <f t="shared" si="64"/>
        <v>42704.95177083333</v>
      </c>
      <c r="L1375">
        <v>1480546233</v>
      </c>
      <c r="M1375" t="b">
        <v>0</v>
      </c>
      <c r="N1375">
        <v>52</v>
      </c>
      <c r="O1375" t="b">
        <v>1</v>
      </c>
      <c r="P1375" t="s">
        <v>8274</v>
      </c>
      <c r="Q1375">
        <f t="shared" si="65"/>
        <v>105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1437620400</v>
      </c>
      <c r="J1376" s="10">
        <f t="shared" si="63"/>
        <v>42208.125</v>
      </c>
      <c r="K1376" s="10">
        <f t="shared" si="64"/>
        <v>42424.161898148144</v>
      </c>
      <c r="L1376">
        <v>1456285988</v>
      </c>
      <c r="M1376" t="b">
        <v>0</v>
      </c>
      <c r="N1376">
        <v>66</v>
      </c>
      <c r="O1376" t="b">
        <v>1</v>
      </c>
      <c r="P1376" t="s">
        <v>8274</v>
      </c>
      <c r="Q1376">
        <f t="shared" si="65"/>
        <v>189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1437620400</v>
      </c>
      <c r="J1377" s="10">
        <f t="shared" si="63"/>
        <v>42208.125</v>
      </c>
      <c r="K1377" s="10">
        <f t="shared" si="64"/>
        <v>42720.066192129627</v>
      </c>
      <c r="L1377">
        <v>1481852119</v>
      </c>
      <c r="M1377" t="b">
        <v>0</v>
      </c>
      <c r="N1377">
        <v>109</v>
      </c>
      <c r="O1377" t="b">
        <v>1</v>
      </c>
      <c r="P1377" t="s">
        <v>8274</v>
      </c>
      <c r="Q1377">
        <f t="shared" si="65"/>
        <v>171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1437620400</v>
      </c>
      <c r="J1378" s="10">
        <f t="shared" si="63"/>
        <v>42208.125</v>
      </c>
      <c r="K1378" s="10">
        <f t="shared" si="64"/>
        <v>42677.669050925921</v>
      </c>
      <c r="L1378">
        <v>1478189006</v>
      </c>
      <c r="M1378" t="b">
        <v>0</v>
      </c>
      <c r="N1378">
        <v>168</v>
      </c>
      <c r="O1378" t="b">
        <v>1</v>
      </c>
      <c r="P1378" t="s">
        <v>8274</v>
      </c>
      <c r="Q1378">
        <f t="shared" si="65"/>
        <v>252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1437620400</v>
      </c>
      <c r="J1379" s="10">
        <f t="shared" si="63"/>
        <v>42208.125</v>
      </c>
      <c r="K1379" s="10">
        <f t="shared" si="64"/>
        <v>42747.219560185185</v>
      </c>
      <c r="L1379">
        <v>1484198170</v>
      </c>
      <c r="M1379" t="b">
        <v>0</v>
      </c>
      <c r="N1379">
        <v>31</v>
      </c>
      <c r="O1379" t="b">
        <v>1</v>
      </c>
      <c r="P1379" t="s">
        <v>8274</v>
      </c>
      <c r="Q1379">
        <f t="shared" si="65"/>
        <v>116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1437620400</v>
      </c>
      <c r="J1380" s="10">
        <f t="shared" si="63"/>
        <v>42208.125</v>
      </c>
      <c r="K1380" s="10">
        <f t="shared" si="64"/>
        <v>42568.759374999994</v>
      </c>
      <c r="L1380">
        <v>1468779210</v>
      </c>
      <c r="M1380" t="b">
        <v>0</v>
      </c>
      <c r="N1380">
        <v>133</v>
      </c>
      <c r="O1380" t="b">
        <v>1</v>
      </c>
      <c r="P1380" t="s">
        <v>8274</v>
      </c>
      <c r="Q1380">
        <f t="shared" si="65"/>
        <v>203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1437620400</v>
      </c>
      <c r="J1381" s="10">
        <f t="shared" si="63"/>
        <v>42208.125</v>
      </c>
      <c r="K1381" s="10">
        <f t="shared" si="64"/>
        <v>42130.491620370376</v>
      </c>
      <c r="L1381">
        <v>1430912876</v>
      </c>
      <c r="M1381" t="b">
        <v>0</v>
      </c>
      <c r="N1381">
        <v>151</v>
      </c>
      <c r="O1381" t="b">
        <v>1</v>
      </c>
      <c r="P1381" t="s">
        <v>8274</v>
      </c>
      <c r="Q1381">
        <f t="shared" si="65"/>
        <v>112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1437620400</v>
      </c>
      <c r="J1382" s="10">
        <f t="shared" si="63"/>
        <v>42208.125</v>
      </c>
      <c r="K1382" s="10">
        <f t="shared" si="64"/>
        <v>42141.762800925921</v>
      </c>
      <c r="L1382">
        <v>1431886706</v>
      </c>
      <c r="M1382" t="b">
        <v>0</v>
      </c>
      <c r="N1382">
        <v>5</v>
      </c>
      <c r="O1382" t="b">
        <v>1</v>
      </c>
      <c r="P1382" t="s">
        <v>8274</v>
      </c>
      <c r="Q1382">
        <f t="shared" si="65"/>
        <v>424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1437620400</v>
      </c>
      <c r="J1383" s="10">
        <f t="shared" si="63"/>
        <v>42208.125</v>
      </c>
      <c r="K1383" s="10">
        <f t="shared" si="64"/>
        <v>42703.214409722219</v>
      </c>
      <c r="L1383">
        <v>1480396125</v>
      </c>
      <c r="M1383" t="b">
        <v>0</v>
      </c>
      <c r="N1383">
        <v>73</v>
      </c>
      <c r="O1383" t="b">
        <v>1</v>
      </c>
      <c r="P1383" t="s">
        <v>8274</v>
      </c>
      <c r="Q1383">
        <f t="shared" si="65"/>
        <v>107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1437620400</v>
      </c>
      <c r="J1384" s="10">
        <f t="shared" si="63"/>
        <v>42208.125</v>
      </c>
      <c r="K1384" s="10">
        <f t="shared" si="64"/>
        <v>41370.800185185188</v>
      </c>
      <c r="L1384">
        <v>1365275536</v>
      </c>
      <c r="M1384" t="b">
        <v>0</v>
      </c>
      <c r="N1384">
        <v>148</v>
      </c>
      <c r="O1384" t="b">
        <v>1</v>
      </c>
      <c r="P1384" t="s">
        <v>8274</v>
      </c>
      <c r="Q1384">
        <f t="shared" si="65"/>
        <v>104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1437620400</v>
      </c>
      <c r="J1385" s="10">
        <f t="shared" si="63"/>
        <v>42208.125</v>
      </c>
      <c r="K1385" s="10">
        <f t="shared" si="64"/>
        <v>42707.074976851851</v>
      </c>
      <c r="L1385">
        <v>1480729678</v>
      </c>
      <c r="M1385" t="b">
        <v>0</v>
      </c>
      <c r="N1385">
        <v>93</v>
      </c>
      <c r="O1385" t="b">
        <v>1</v>
      </c>
      <c r="P1385" t="s">
        <v>8274</v>
      </c>
      <c r="Q1385">
        <f t="shared" si="65"/>
        <v>212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1437620400</v>
      </c>
      <c r="J1386" s="10">
        <f t="shared" si="63"/>
        <v>42208.125</v>
      </c>
      <c r="K1386" s="10">
        <f t="shared" si="64"/>
        <v>42160.735208333332</v>
      </c>
      <c r="L1386">
        <v>1433525922</v>
      </c>
      <c r="M1386" t="b">
        <v>0</v>
      </c>
      <c r="N1386">
        <v>63</v>
      </c>
      <c r="O1386" t="b">
        <v>1</v>
      </c>
      <c r="P1386" t="s">
        <v>8274</v>
      </c>
      <c r="Q1386">
        <f t="shared" si="65"/>
        <v>124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1437620400</v>
      </c>
      <c r="J1387" s="10">
        <f t="shared" si="63"/>
        <v>42208.125</v>
      </c>
      <c r="K1387" s="10">
        <f t="shared" si="64"/>
        <v>42433.688900462963</v>
      </c>
      <c r="L1387">
        <v>1457109121</v>
      </c>
      <c r="M1387" t="b">
        <v>0</v>
      </c>
      <c r="N1387">
        <v>134</v>
      </c>
      <c r="O1387" t="b">
        <v>1</v>
      </c>
      <c r="P1387" t="s">
        <v>8274</v>
      </c>
      <c r="Q1387">
        <f t="shared" si="65"/>
        <v>110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1437620400</v>
      </c>
      <c r="J1388" s="10">
        <f t="shared" si="63"/>
        <v>42208.125</v>
      </c>
      <c r="K1388" s="10">
        <f t="shared" si="64"/>
        <v>42184.646863425922</v>
      </c>
      <c r="L1388">
        <v>1435591889</v>
      </c>
      <c r="M1388" t="b">
        <v>0</v>
      </c>
      <c r="N1388">
        <v>14</v>
      </c>
      <c r="O1388" t="b">
        <v>1</v>
      </c>
      <c r="P1388" t="s">
        <v>8274</v>
      </c>
      <c r="Q1388">
        <f t="shared" si="65"/>
        <v>219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1437620400</v>
      </c>
      <c r="J1389" s="10">
        <f t="shared" si="63"/>
        <v>42208.125</v>
      </c>
      <c r="K1389" s="10">
        <f t="shared" si="64"/>
        <v>42126.92123842593</v>
      </c>
      <c r="L1389">
        <v>1430604395</v>
      </c>
      <c r="M1389" t="b">
        <v>0</v>
      </c>
      <c r="N1389">
        <v>78</v>
      </c>
      <c r="O1389" t="b">
        <v>1</v>
      </c>
      <c r="P1389" t="s">
        <v>8274</v>
      </c>
      <c r="Q1389">
        <f t="shared" si="65"/>
        <v>137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1437620400</v>
      </c>
      <c r="J1390" s="10">
        <f t="shared" si="63"/>
        <v>42208.125</v>
      </c>
      <c r="K1390" s="10">
        <f t="shared" si="64"/>
        <v>42634.614780092597</v>
      </c>
      <c r="L1390">
        <v>1474469117</v>
      </c>
      <c r="M1390" t="b">
        <v>0</v>
      </c>
      <c r="N1390">
        <v>112</v>
      </c>
      <c r="O1390" t="b">
        <v>1</v>
      </c>
      <c r="P1390" t="s">
        <v>8274</v>
      </c>
      <c r="Q1390">
        <f t="shared" si="65"/>
        <v>135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1437620400</v>
      </c>
      <c r="J1391" s="10">
        <f t="shared" si="63"/>
        <v>42208.125</v>
      </c>
      <c r="K1391" s="10">
        <f t="shared" si="64"/>
        <v>42565.480983796297</v>
      </c>
      <c r="L1391">
        <v>1468495957</v>
      </c>
      <c r="M1391" t="b">
        <v>0</v>
      </c>
      <c r="N1391">
        <v>34</v>
      </c>
      <c r="O1391" t="b">
        <v>1</v>
      </c>
      <c r="P1391" t="s">
        <v>8274</v>
      </c>
      <c r="Q1391">
        <f t="shared" si="65"/>
        <v>145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1437620400</v>
      </c>
      <c r="J1392" s="10">
        <f t="shared" si="63"/>
        <v>42208.125</v>
      </c>
      <c r="L1392">
        <v>1427224606</v>
      </c>
      <c r="M1392" t="b">
        <v>0</v>
      </c>
      <c r="N1392">
        <v>19</v>
      </c>
      <c r="O1392" t="b">
        <v>1</v>
      </c>
      <c r="P1392" t="s">
        <v>8274</v>
      </c>
      <c r="Q1392">
        <f t="shared" si="65"/>
        <v>109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1437620400</v>
      </c>
      <c r="J1393" s="10">
        <f t="shared" si="63"/>
        <v>42208.125</v>
      </c>
      <c r="L1393">
        <v>1436369818</v>
      </c>
      <c r="M1393" t="b">
        <v>0</v>
      </c>
      <c r="N1393">
        <v>13</v>
      </c>
      <c r="O1393" t="b">
        <v>1</v>
      </c>
      <c r="P1393" t="s">
        <v>8274</v>
      </c>
      <c r="Q1393">
        <f t="shared" si="65"/>
        <v>110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1437620400</v>
      </c>
      <c r="J1394" s="10">
        <f t="shared" si="63"/>
        <v>42208.125</v>
      </c>
      <c r="L1394">
        <v>1454298186</v>
      </c>
      <c r="M1394" t="b">
        <v>0</v>
      </c>
      <c r="N1394">
        <v>104</v>
      </c>
      <c r="O1394" t="b">
        <v>1</v>
      </c>
      <c r="P1394" t="s">
        <v>8274</v>
      </c>
      <c r="Q1394">
        <f t="shared" si="65"/>
        <v>114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1437620400</v>
      </c>
      <c r="J1395" s="10">
        <f t="shared" si="63"/>
        <v>42208.125</v>
      </c>
      <c r="L1395">
        <v>1467476523</v>
      </c>
      <c r="M1395" t="b">
        <v>0</v>
      </c>
      <c r="N1395">
        <v>52</v>
      </c>
      <c r="O1395" t="b">
        <v>1</v>
      </c>
      <c r="P1395" t="s">
        <v>8274</v>
      </c>
      <c r="Q1395">
        <f t="shared" si="65"/>
        <v>102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1437620400</v>
      </c>
      <c r="J1396" s="10">
        <f t="shared" si="63"/>
        <v>42208.125</v>
      </c>
      <c r="L1396">
        <v>1484623726</v>
      </c>
      <c r="M1396" t="b">
        <v>0</v>
      </c>
      <c r="N1396">
        <v>17</v>
      </c>
      <c r="O1396" t="b">
        <v>1</v>
      </c>
      <c r="P1396" t="s">
        <v>8274</v>
      </c>
      <c r="Q1396">
        <f t="shared" si="65"/>
        <v>122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1437620400</v>
      </c>
      <c r="J1397" s="10">
        <f t="shared" si="63"/>
        <v>42208.125</v>
      </c>
      <c r="L1397">
        <v>1481838481</v>
      </c>
      <c r="M1397" t="b">
        <v>0</v>
      </c>
      <c r="N1397">
        <v>82</v>
      </c>
      <c r="O1397" t="b">
        <v>1</v>
      </c>
      <c r="P1397" t="s">
        <v>8274</v>
      </c>
      <c r="Q1397">
        <f t="shared" si="65"/>
        <v>112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1437620400</v>
      </c>
      <c r="J1398" s="10">
        <f t="shared" si="63"/>
        <v>42208.125</v>
      </c>
      <c r="L1398">
        <v>1421279882</v>
      </c>
      <c r="M1398" t="b">
        <v>0</v>
      </c>
      <c r="N1398">
        <v>73</v>
      </c>
      <c r="O1398" t="b">
        <v>1</v>
      </c>
      <c r="P1398" t="s">
        <v>8274</v>
      </c>
      <c r="Q1398">
        <f t="shared" si="65"/>
        <v>107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1437620400</v>
      </c>
      <c r="J1399" s="10">
        <f t="shared" si="63"/>
        <v>42208.125</v>
      </c>
      <c r="L1399">
        <v>1475013710</v>
      </c>
      <c r="M1399" t="b">
        <v>0</v>
      </c>
      <c r="N1399">
        <v>158</v>
      </c>
      <c r="O1399" t="b">
        <v>1</v>
      </c>
      <c r="P1399" t="s">
        <v>8274</v>
      </c>
      <c r="Q1399">
        <f t="shared" si="65"/>
        <v>114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1437620400</v>
      </c>
      <c r="J1400" s="10">
        <f t="shared" si="63"/>
        <v>42208.125</v>
      </c>
      <c r="L1400">
        <v>1465160334</v>
      </c>
      <c r="M1400" t="b">
        <v>0</v>
      </c>
      <c r="N1400">
        <v>65</v>
      </c>
      <c r="O1400" t="b">
        <v>1</v>
      </c>
      <c r="P1400" t="s">
        <v>8274</v>
      </c>
      <c r="Q1400">
        <f t="shared" si="65"/>
        <v>110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1437620400</v>
      </c>
      <c r="J1401" s="10">
        <f t="shared" si="63"/>
        <v>42208.125</v>
      </c>
      <c r="L1401">
        <v>1410048373</v>
      </c>
      <c r="M1401" t="b">
        <v>0</v>
      </c>
      <c r="N1401">
        <v>184</v>
      </c>
      <c r="O1401" t="b">
        <v>1</v>
      </c>
      <c r="P1401" t="s">
        <v>8274</v>
      </c>
      <c r="Q1401">
        <f t="shared" si="65"/>
        <v>126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1437620400</v>
      </c>
      <c r="J1402" s="10">
        <f t="shared" si="63"/>
        <v>42208.125</v>
      </c>
      <c r="L1402">
        <v>1462695073</v>
      </c>
      <c r="M1402" t="b">
        <v>0</v>
      </c>
      <c r="N1402">
        <v>34</v>
      </c>
      <c r="O1402" t="b">
        <v>1</v>
      </c>
      <c r="P1402" t="s">
        <v>8274</v>
      </c>
      <c r="Q1402">
        <f t="shared" si="65"/>
        <v>167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1437620400</v>
      </c>
      <c r="J1403" s="10">
        <f t="shared" si="63"/>
        <v>42208.125</v>
      </c>
      <c r="L1403">
        <v>1367798074</v>
      </c>
      <c r="M1403" t="b">
        <v>0</v>
      </c>
      <c r="N1403">
        <v>240</v>
      </c>
      <c r="O1403" t="b">
        <v>1</v>
      </c>
      <c r="P1403" t="s">
        <v>8274</v>
      </c>
      <c r="Q1403">
        <f t="shared" si="65"/>
        <v>497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1437620400</v>
      </c>
      <c r="J1404" s="10">
        <f t="shared" si="63"/>
        <v>42208.125</v>
      </c>
      <c r="L1404">
        <v>1425259011</v>
      </c>
      <c r="M1404" t="b">
        <v>0</v>
      </c>
      <c r="N1404">
        <v>113</v>
      </c>
      <c r="O1404" t="b">
        <v>1</v>
      </c>
      <c r="P1404" t="s">
        <v>8274</v>
      </c>
      <c r="Q1404">
        <f t="shared" si="65"/>
        <v>109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1437620400</v>
      </c>
      <c r="J1405" s="10">
        <f t="shared" si="63"/>
        <v>42208.125</v>
      </c>
      <c r="L1405">
        <v>1372210235</v>
      </c>
      <c r="M1405" t="b">
        <v>0</v>
      </c>
      <c r="N1405">
        <v>66</v>
      </c>
      <c r="O1405" t="b">
        <v>1</v>
      </c>
      <c r="P1405" t="s">
        <v>8274</v>
      </c>
      <c r="Q1405">
        <f t="shared" si="65"/>
        <v>103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1437620400</v>
      </c>
      <c r="J1406" s="10">
        <f t="shared" si="63"/>
        <v>42208.125</v>
      </c>
      <c r="L1406">
        <v>1422447285</v>
      </c>
      <c r="M1406" t="b">
        <v>1</v>
      </c>
      <c r="N1406">
        <v>5</v>
      </c>
      <c r="O1406" t="b">
        <v>0</v>
      </c>
      <c r="P1406" t="s">
        <v>8285</v>
      </c>
      <c r="Q1406">
        <f t="shared" si="65"/>
        <v>2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1437620400</v>
      </c>
      <c r="J1407" s="10">
        <f t="shared" si="63"/>
        <v>42208.125</v>
      </c>
      <c r="L1407">
        <v>1414599601</v>
      </c>
      <c r="M1407" t="b">
        <v>1</v>
      </c>
      <c r="N1407">
        <v>17</v>
      </c>
      <c r="O1407" t="b">
        <v>0</v>
      </c>
      <c r="P1407" t="s">
        <v>8285</v>
      </c>
      <c r="Q1407">
        <f t="shared" si="65"/>
        <v>0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1437620400</v>
      </c>
      <c r="J1408" s="10">
        <f t="shared" si="63"/>
        <v>42208.125</v>
      </c>
      <c r="L1408">
        <v>1445336607</v>
      </c>
      <c r="M1408" t="b">
        <v>0</v>
      </c>
      <c r="N1408">
        <v>3</v>
      </c>
      <c r="O1408" t="b">
        <v>0</v>
      </c>
      <c r="P1408" t="s">
        <v>8285</v>
      </c>
      <c r="Q1408">
        <f t="shared" si="65"/>
        <v>0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1437620400</v>
      </c>
      <c r="J1409" s="10">
        <f t="shared" si="63"/>
        <v>42208.125</v>
      </c>
      <c r="L1409">
        <v>1405687978</v>
      </c>
      <c r="M1409" t="b">
        <v>0</v>
      </c>
      <c r="N1409">
        <v>2</v>
      </c>
      <c r="O1409" t="b">
        <v>0</v>
      </c>
      <c r="P1409" t="s">
        <v>8285</v>
      </c>
      <c r="Q1409">
        <f t="shared" si="65"/>
        <v>1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1437620400</v>
      </c>
      <c r="J1410" s="10">
        <f t="shared" si="63"/>
        <v>42208.125</v>
      </c>
      <c r="L1410">
        <v>1444856156</v>
      </c>
      <c r="M1410" t="b">
        <v>0</v>
      </c>
      <c r="N1410">
        <v>6</v>
      </c>
      <c r="O1410" t="b">
        <v>0</v>
      </c>
      <c r="P1410" t="s">
        <v>8285</v>
      </c>
      <c r="Q1410">
        <f t="shared" si="65"/>
        <v>7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1437620400</v>
      </c>
      <c r="J1411" s="10">
        <f t="shared" ref="J1411:J1474" si="66">(((I1411/60)/60)/24)+DATE(1970,1,1)</f>
        <v>42208.125</v>
      </c>
      <c r="L1411">
        <v>1414897935</v>
      </c>
      <c r="M1411" t="b">
        <v>0</v>
      </c>
      <c r="N1411">
        <v>0</v>
      </c>
      <c r="O1411" t="b">
        <v>0</v>
      </c>
      <c r="P1411" t="s">
        <v>8285</v>
      </c>
      <c r="Q1411">
        <f t="shared" ref="Q1411:Q1474" si="67">ROUND(E1411/D1411*100,0)</f>
        <v>0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1437620400</v>
      </c>
      <c r="J1412" s="10">
        <f t="shared" si="66"/>
        <v>42208.125</v>
      </c>
      <c r="L1412">
        <v>1461051520</v>
      </c>
      <c r="M1412" t="b">
        <v>0</v>
      </c>
      <c r="N1412">
        <v>1</v>
      </c>
      <c r="O1412" t="b">
        <v>0</v>
      </c>
      <c r="P1412" t="s">
        <v>8285</v>
      </c>
      <c r="Q1412">
        <f t="shared" si="67"/>
        <v>0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1437620400</v>
      </c>
      <c r="J1413" s="10">
        <f t="shared" si="66"/>
        <v>42208.125</v>
      </c>
      <c r="L1413">
        <v>1420766700</v>
      </c>
      <c r="M1413" t="b">
        <v>0</v>
      </c>
      <c r="N1413">
        <v>3</v>
      </c>
      <c r="O1413" t="b">
        <v>0</v>
      </c>
      <c r="P1413" t="s">
        <v>8285</v>
      </c>
      <c r="Q1413">
        <f t="shared" si="67"/>
        <v>0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1437620400</v>
      </c>
      <c r="J1414" s="10">
        <f t="shared" si="66"/>
        <v>42208.125</v>
      </c>
      <c r="L1414">
        <v>1415064699</v>
      </c>
      <c r="M1414" t="b">
        <v>0</v>
      </c>
      <c r="N1414">
        <v>13</v>
      </c>
      <c r="O1414" t="b">
        <v>0</v>
      </c>
      <c r="P1414" t="s">
        <v>8285</v>
      </c>
      <c r="Q1414">
        <f t="shared" si="67"/>
        <v>5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1437620400</v>
      </c>
      <c r="J1415" s="10">
        <f t="shared" si="66"/>
        <v>42208.125</v>
      </c>
      <c r="L1415">
        <v>1450780170</v>
      </c>
      <c r="M1415" t="b">
        <v>0</v>
      </c>
      <c r="N1415">
        <v>1</v>
      </c>
      <c r="O1415" t="b">
        <v>0</v>
      </c>
      <c r="P1415" t="s">
        <v>8285</v>
      </c>
      <c r="Q1415">
        <f t="shared" si="67"/>
        <v>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1437620400</v>
      </c>
      <c r="J1416" s="10">
        <f t="shared" si="66"/>
        <v>42208.125</v>
      </c>
      <c r="L1416">
        <v>1480831467</v>
      </c>
      <c r="M1416" t="b">
        <v>0</v>
      </c>
      <c r="N1416">
        <v>1</v>
      </c>
      <c r="O1416" t="b">
        <v>0</v>
      </c>
      <c r="P1416" t="s">
        <v>8285</v>
      </c>
      <c r="Q1416">
        <f t="shared" si="67"/>
        <v>0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1437620400</v>
      </c>
      <c r="J1417" s="10">
        <f t="shared" si="66"/>
        <v>42208.125</v>
      </c>
      <c r="L1417">
        <v>1436285591</v>
      </c>
      <c r="M1417" t="b">
        <v>0</v>
      </c>
      <c r="N1417">
        <v>9</v>
      </c>
      <c r="O1417" t="b">
        <v>0</v>
      </c>
      <c r="P1417" t="s">
        <v>8285</v>
      </c>
      <c r="Q1417">
        <f t="shared" si="67"/>
        <v>18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1437620400</v>
      </c>
      <c r="J1418" s="10">
        <f t="shared" si="66"/>
        <v>42208.125</v>
      </c>
      <c r="L1418">
        <v>1445552019</v>
      </c>
      <c r="M1418" t="b">
        <v>0</v>
      </c>
      <c r="N1418">
        <v>0</v>
      </c>
      <c r="O1418" t="b">
        <v>0</v>
      </c>
      <c r="P1418" t="s">
        <v>8285</v>
      </c>
      <c r="Q1418">
        <f t="shared" si="67"/>
        <v>0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1437620400</v>
      </c>
      <c r="J1419" s="10">
        <f t="shared" si="66"/>
        <v>42208.125</v>
      </c>
      <c r="L1419">
        <v>1439696174</v>
      </c>
      <c r="M1419" t="b">
        <v>0</v>
      </c>
      <c r="N1419">
        <v>2</v>
      </c>
      <c r="O1419" t="b">
        <v>0</v>
      </c>
      <c r="P1419" t="s">
        <v>8285</v>
      </c>
      <c r="Q1419">
        <f t="shared" si="67"/>
        <v>1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1437620400</v>
      </c>
      <c r="J1420" s="10">
        <f t="shared" si="66"/>
        <v>42208.125</v>
      </c>
      <c r="L1420">
        <v>1453805834</v>
      </c>
      <c r="M1420" t="b">
        <v>0</v>
      </c>
      <c r="N1420">
        <v>1</v>
      </c>
      <c r="O1420" t="b">
        <v>0</v>
      </c>
      <c r="P1420" t="s">
        <v>8285</v>
      </c>
      <c r="Q1420">
        <f t="shared" si="67"/>
        <v>0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1437620400</v>
      </c>
      <c r="J1421" s="10">
        <f t="shared" si="66"/>
        <v>42208.125</v>
      </c>
      <c r="L1421">
        <v>1473418619</v>
      </c>
      <c r="M1421" t="b">
        <v>0</v>
      </c>
      <c r="N1421">
        <v>10</v>
      </c>
      <c r="O1421" t="b">
        <v>0</v>
      </c>
      <c r="P1421" t="s">
        <v>8285</v>
      </c>
      <c r="Q1421">
        <f t="shared" si="67"/>
        <v>7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1437620400</v>
      </c>
      <c r="J1422" s="10">
        <f t="shared" si="66"/>
        <v>42208.125</v>
      </c>
      <c r="L1422">
        <v>1464969686</v>
      </c>
      <c r="M1422" t="b">
        <v>0</v>
      </c>
      <c r="N1422">
        <v>3</v>
      </c>
      <c r="O1422" t="b">
        <v>0</v>
      </c>
      <c r="P1422" t="s">
        <v>8285</v>
      </c>
      <c r="Q1422">
        <f t="shared" si="67"/>
        <v>3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1437620400</v>
      </c>
      <c r="J1423" s="10">
        <f t="shared" si="66"/>
        <v>42208.125</v>
      </c>
      <c r="L1423">
        <v>1420840709</v>
      </c>
      <c r="M1423" t="b">
        <v>0</v>
      </c>
      <c r="N1423">
        <v>2</v>
      </c>
      <c r="O1423" t="b">
        <v>0</v>
      </c>
      <c r="P1423" t="s">
        <v>8285</v>
      </c>
      <c r="Q1423">
        <f t="shared" si="67"/>
        <v>0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1437620400</v>
      </c>
      <c r="J1424" s="10">
        <f t="shared" si="66"/>
        <v>42208.125</v>
      </c>
      <c r="L1424">
        <v>1471844704</v>
      </c>
      <c r="M1424" t="b">
        <v>0</v>
      </c>
      <c r="N1424">
        <v>2</v>
      </c>
      <c r="O1424" t="b">
        <v>0</v>
      </c>
      <c r="P1424" t="s">
        <v>8285</v>
      </c>
      <c r="Q1424">
        <f t="shared" si="67"/>
        <v>0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1437620400</v>
      </c>
      <c r="J1425" s="10">
        <f t="shared" si="66"/>
        <v>42208.125</v>
      </c>
      <c r="L1425">
        <v>1449045531</v>
      </c>
      <c r="M1425" t="b">
        <v>0</v>
      </c>
      <c r="N1425">
        <v>1</v>
      </c>
      <c r="O1425" t="b">
        <v>0</v>
      </c>
      <c r="P1425" t="s">
        <v>8285</v>
      </c>
      <c r="Q1425">
        <f t="shared" si="67"/>
        <v>0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1437620400</v>
      </c>
      <c r="J1426" s="10">
        <f t="shared" si="66"/>
        <v>42208.125</v>
      </c>
      <c r="L1426">
        <v>1478106802</v>
      </c>
      <c r="M1426" t="b">
        <v>0</v>
      </c>
      <c r="N1426">
        <v>14</v>
      </c>
      <c r="O1426" t="b">
        <v>0</v>
      </c>
      <c r="P1426" t="s">
        <v>8285</v>
      </c>
      <c r="Q1426">
        <f t="shared" si="67"/>
        <v>20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1437620400</v>
      </c>
      <c r="J1427" s="10">
        <f t="shared" si="66"/>
        <v>42208.125</v>
      </c>
      <c r="L1427">
        <v>1427684959</v>
      </c>
      <c r="M1427" t="b">
        <v>0</v>
      </c>
      <c r="N1427">
        <v>0</v>
      </c>
      <c r="O1427" t="b">
        <v>0</v>
      </c>
      <c r="P1427" t="s">
        <v>8285</v>
      </c>
      <c r="Q1427">
        <f t="shared" si="67"/>
        <v>0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1437620400</v>
      </c>
      <c r="J1428" s="10">
        <f t="shared" si="66"/>
        <v>42208.125</v>
      </c>
      <c r="L1428">
        <v>1435224120</v>
      </c>
      <c r="M1428" t="b">
        <v>0</v>
      </c>
      <c r="N1428">
        <v>0</v>
      </c>
      <c r="O1428" t="b">
        <v>0</v>
      </c>
      <c r="P1428" t="s">
        <v>8285</v>
      </c>
      <c r="Q1428">
        <f t="shared" si="67"/>
        <v>0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1437620400</v>
      </c>
      <c r="J1429" s="10">
        <f t="shared" si="66"/>
        <v>42208.125</v>
      </c>
      <c r="L1429">
        <v>1471638385</v>
      </c>
      <c r="M1429" t="b">
        <v>0</v>
      </c>
      <c r="N1429">
        <v>4</v>
      </c>
      <c r="O1429" t="b">
        <v>0</v>
      </c>
      <c r="P1429" t="s">
        <v>8285</v>
      </c>
      <c r="Q1429">
        <f t="shared" si="67"/>
        <v>8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1437620400</v>
      </c>
      <c r="J1430" s="10">
        <f t="shared" si="66"/>
        <v>42208.125</v>
      </c>
      <c r="L1430">
        <v>1456996017</v>
      </c>
      <c r="M1430" t="b">
        <v>0</v>
      </c>
      <c r="N1430">
        <v>3</v>
      </c>
      <c r="O1430" t="b">
        <v>0</v>
      </c>
      <c r="P1430" t="s">
        <v>8285</v>
      </c>
      <c r="Q1430">
        <f t="shared" si="67"/>
        <v>5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1437620400</v>
      </c>
      <c r="J1431" s="10">
        <f t="shared" si="66"/>
        <v>42208.125</v>
      </c>
      <c r="L1431">
        <v>1426037242</v>
      </c>
      <c r="M1431" t="b">
        <v>0</v>
      </c>
      <c r="N1431">
        <v>0</v>
      </c>
      <c r="O1431" t="b">
        <v>0</v>
      </c>
      <c r="P1431" t="s">
        <v>8285</v>
      </c>
      <c r="Q1431">
        <f t="shared" si="67"/>
        <v>0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1437620400</v>
      </c>
      <c r="J1432" s="10">
        <f t="shared" si="66"/>
        <v>42208.125</v>
      </c>
      <c r="L1432">
        <v>1416339088</v>
      </c>
      <c r="M1432" t="b">
        <v>0</v>
      </c>
      <c r="N1432">
        <v>5</v>
      </c>
      <c r="O1432" t="b">
        <v>0</v>
      </c>
      <c r="P1432" t="s">
        <v>8285</v>
      </c>
      <c r="Q1432">
        <f t="shared" si="67"/>
        <v>8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1437620400</v>
      </c>
      <c r="J1433" s="10">
        <f t="shared" si="66"/>
        <v>42208.125</v>
      </c>
      <c r="L1433">
        <v>1445922216</v>
      </c>
      <c r="M1433" t="b">
        <v>0</v>
      </c>
      <c r="N1433">
        <v>47</v>
      </c>
      <c r="O1433" t="b">
        <v>0</v>
      </c>
      <c r="P1433" t="s">
        <v>8285</v>
      </c>
      <c r="Q1433">
        <f t="shared" si="67"/>
        <v>32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1437620400</v>
      </c>
      <c r="J1434" s="10">
        <f t="shared" si="66"/>
        <v>42208.125</v>
      </c>
      <c r="L1434">
        <v>1434825828</v>
      </c>
      <c r="M1434" t="b">
        <v>0</v>
      </c>
      <c r="N1434">
        <v>0</v>
      </c>
      <c r="O1434" t="b">
        <v>0</v>
      </c>
      <c r="P1434" t="s">
        <v>8285</v>
      </c>
      <c r="Q1434">
        <f t="shared" si="67"/>
        <v>0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1437620400</v>
      </c>
      <c r="J1435" s="10">
        <f t="shared" si="66"/>
        <v>42208.125</v>
      </c>
      <c r="L1435">
        <v>1477839675</v>
      </c>
      <c r="M1435" t="b">
        <v>0</v>
      </c>
      <c r="N1435">
        <v>10</v>
      </c>
      <c r="O1435" t="b">
        <v>0</v>
      </c>
      <c r="P1435" t="s">
        <v>8285</v>
      </c>
      <c r="Q1435">
        <f t="shared" si="67"/>
        <v>7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1437620400</v>
      </c>
      <c r="J1436" s="10">
        <f t="shared" si="66"/>
        <v>42208.125</v>
      </c>
      <c r="L1436">
        <v>1431973478</v>
      </c>
      <c r="M1436" t="b">
        <v>0</v>
      </c>
      <c r="N1436">
        <v>11</v>
      </c>
      <c r="O1436" t="b">
        <v>0</v>
      </c>
      <c r="P1436" t="s">
        <v>8285</v>
      </c>
      <c r="Q1436">
        <f t="shared" si="67"/>
        <v>10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1437620400</v>
      </c>
      <c r="J1437" s="10">
        <f t="shared" si="66"/>
        <v>42208.125</v>
      </c>
      <c r="L1437">
        <v>1441997020</v>
      </c>
      <c r="M1437" t="b">
        <v>0</v>
      </c>
      <c r="N1437">
        <v>2</v>
      </c>
      <c r="O1437" t="b">
        <v>0</v>
      </c>
      <c r="P1437" t="s">
        <v>8285</v>
      </c>
      <c r="Q1437">
        <f t="shared" si="67"/>
        <v>0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1437620400</v>
      </c>
      <c r="J1438" s="10">
        <f t="shared" si="66"/>
        <v>42208.125</v>
      </c>
      <c r="L1438">
        <v>1453451057</v>
      </c>
      <c r="M1438" t="b">
        <v>0</v>
      </c>
      <c r="N1438">
        <v>2</v>
      </c>
      <c r="O1438" t="b">
        <v>0</v>
      </c>
      <c r="P1438" t="s">
        <v>8285</v>
      </c>
      <c r="Q1438">
        <f t="shared" si="67"/>
        <v>1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1437620400</v>
      </c>
      <c r="J1439" s="10">
        <f t="shared" si="66"/>
        <v>42208.125</v>
      </c>
      <c r="L1439">
        <v>1402058739</v>
      </c>
      <c r="M1439" t="b">
        <v>0</v>
      </c>
      <c r="N1439">
        <v>22</v>
      </c>
      <c r="O1439" t="b">
        <v>0</v>
      </c>
      <c r="P1439" t="s">
        <v>8285</v>
      </c>
      <c r="Q1439">
        <f t="shared" si="67"/>
        <v>27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1437620400</v>
      </c>
      <c r="J1440" s="10">
        <f t="shared" si="66"/>
        <v>42208.125</v>
      </c>
      <c r="L1440">
        <v>1459198499</v>
      </c>
      <c r="M1440" t="b">
        <v>0</v>
      </c>
      <c r="N1440">
        <v>8</v>
      </c>
      <c r="O1440" t="b">
        <v>0</v>
      </c>
      <c r="P1440" t="s">
        <v>8285</v>
      </c>
      <c r="Q1440">
        <f t="shared" si="67"/>
        <v>3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1437620400</v>
      </c>
      <c r="J1441" s="10">
        <f t="shared" si="66"/>
        <v>42208.125</v>
      </c>
      <c r="L1441">
        <v>1423166101</v>
      </c>
      <c r="M1441" t="b">
        <v>0</v>
      </c>
      <c r="N1441">
        <v>6</v>
      </c>
      <c r="O1441" t="b">
        <v>0</v>
      </c>
      <c r="P1441" t="s">
        <v>8285</v>
      </c>
      <c r="Q1441">
        <f t="shared" si="67"/>
        <v>7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1437620400</v>
      </c>
      <c r="J1442" s="10">
        <f t="shared" si="66"/>
        <v>42208.125</v>
      </c>
      <c r="L1442">
        <v>1461693463</v>
      </c>
      <c r="M1442" t="b">
        <v>0</v>
      </c>
      <c r="N1442">
        <v>1</v>
      </c>
      <c r="O1442" t="b">
        <v>0</v>
      </c>
      <c r="P1442" t="s">
        <v>8285</v>
      </c>
      <c r="Q1442">
        <f t="shared" si="67"/>
        <v>0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1437620400</v>
      </c>
      <c r="J1443" s="10">
        <f t="shared" si="66"/>
        <v>42208.125</v>
      </c>
      <c r="L1443">
        <v>1436811769</v>
      </c>
      <c r="M1443" t="b">
        <v>0</v>
      </c>
      <c r="N1443">
        <v>3</v>
      </c>
      <c r="O1443" t="b">
        <v>0</v>
      </c>
      <c r="P1443" t="s">
        <v>8285</v>
      </c>
      <c r="Q1443">
        <f t="shared" si="67"/>
        <v>1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1437620400</v>
      </c>
      <c r="J1444" s="10">
        <f t="shared" si="66"/>
        <v>42208.125</v>
      </c>
      <c r="L1444">
        <v>1461598158</v>
      </c>
      <c r="M1444" t="b">
        <v>0</v>
      </c>
      <c r="N1444">
        <v>0</v>
      </c>
      <c r="O1444" t="b">
        <v>0</v>
      </c>
      <c r="P1444" t="s">
        <v>8285</v>
      </c>
      <c r="Q1444">
        <f t="shared" si="67"/>
        <v>0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1437620400</v>
      </c>
      <c r="J1445" s="10">
        <f t="shared" si="66"/>
        <v>42208.125</v>
      </c>
      <c r="L1445">
        <v>1480803209</v>
      </c>
      <c r="M1445" t="b">
        <v>0</v>
      </c>
      <c r="N1445">
        <v>0</v>
      </c>
      <c r="O1445" t="b">
        <v>0</v>
      </c>
      <c r="P1445" t="s">
        <v>8285</v>
      </c>
      <c r="Q1445">
        <f t="shared" si="67"/>
        <v>0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1437620400</v>
      </c>
      <c r="J1446" s="10">
        <f t="shared" si="66"/>
        <v>42208.125</v>
      </c>
      <c r="L1446">
        <v>1436907462</v>
      </c>
      <c r="M1446" t="b">
        <v>0</v>
      </c>
      <c r="N1446">
        <v>0</v>
      </c>
      <c r="O1446" t="b">
        <v>0</v>
      </c>
      <c r="P1446" t="s">
        <v>8285</v>
      </c>
      <c r="Q1446">
        <f t="shared" si="67"/>
        <v>0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1437620400</v>
      </c>
      <c r="J1447" s="10">
        <f t="shared" si="66"/>
        <v>42208.125</v>
      </c>
      <c r="L1447">
        <v>1431694855</v>
      </c>
      <c r="M1447" t="b">
        <v>0</v>
      </c>
      <c r="N1447">
        <v>0</v>
      </c>
      <c r="O1447" t="b">
        <v>0</v>
      </c>
      <c r="P1447" t="s">
        <v>8285</v>
      </c>
      <c r="Q1447">
        <f t="shared" si="67"/>
        <v>0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1437620400</v>
      </c>
      <c r="J1448" s="10">
        <f t="shared" si="66"/>
        <v>42208.125</v>
      </c>
      <c r="L1448">
        <v>1459507478</v>
      </c>
      <c r="M1448" t="b">
        <v>0</v>
      </c>
      <c r="N1448">
        <v>0</v>
      </c>
      <c r="O1448" t="b">
        <v>0</v>
      </c>
      <c r="P1448" t="s">
        <v>8285</v>
      </c>
      <c r="Q1448">
        <f t="shared" si="67"/>
        <v>0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1437620400</v>
      </c>
      <c r="J1449" s="10">
        <f t="shared" si="66"/>
        <v>42208.125</v>
      </c>
      <c r="L1449">
        <v>1465407134</v>
      </c>
      <c r="M1449" t="b">
        <v>0</v>
      </c>
      <c r="N1449">
        <v>3</v>
      </c>
      <c r="O1449" t="b">
        <v>0</v>
      </c>
      <c r="P1449" t="s">
        <v>8285</v>
      </c>
      <c r="Q1449">
        <f t="shared" si="67"/>
        <v>0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1437620400</v>
      </c>
      <c r="J1450" s="10">
        <f t="shared" si="66"/>
        <v>42208.125</v>
      </c>
      <c r="L1450">
        <v>1429655318</v>
      </c>
      <c r="M1450" t="b">
        <v>0</v>
      </c>
      <c r="N1450">
        <v>0</v>
      </c>
      <c r="O1450" t="b">
        <v>0</v>
      </c>
      <c r="P1450" t="s">
        <v>8285</v>
      </c>
      <c r="Q1450">
        <f t="shared" si="67"/>
        <v>0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1437620400</v>
      </c>
      <c r="J1451" s="10">
        <f t="shared" si="66"/>
        <v>42208.125</v>
      </c>
      <c r="L1451">
        <v>1427138905</v>
      </c>
      <c r="M1451" t="b">
        <v>0</v>
      </c>
      <c r="N1451">
        <v>0</v>
      </c>
      <c r="O1451" t="b">
        <v>0</v>
      </c>
      <c r="P1451" t="s">
        <v>8285</v>
      </c>
      <c r="Q1451">
        <f t="shared" si="67"/>
        <v>0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1437620400</v>
      </c>
      <c r="J1452" s="10">
        <f t="shared" si="66"/>
        <v>42208.125</v>
      </c>
      <c r="L1452">
        <v>1453349197</v>
      </c>
      <c r="M1452" t="b">
        <v>0</v>
      </c>
      <c r="N1452">
        <v>1</v>
      </c>
      <c r="O1452" t="b">
        <v>0</v>
      </c>
      <c r="P1452" t="s">
        <v>8285</v>
      </c>
      <c r="Q1452">
        <f t="shared" si="67"/>
        <v>0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1437620400</v>
      </c>
      <c r="J1453" s="10">
        <f t="shared" si="66"/>
        <v>42208.125</v>
      </c>
      <c r="L1453">
        <v>1413759659</v>
      </c>
      <c r="M1453" t="b">
        <v>0</v>
      </c>
      <c r="N1453">
        <v>2</v>
      </c>
      <c r="O1453" t="b">
        <v>0</v>
      </c>
      <c r="P1453" t="s">
        <v>8285</v>
      </c>
      <c r="Q1453">
        <f t="shared" si="67"/>
        <v>0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1437620400</v>
      </c>
      <c r="J1454" s="10">
        <f t="shared" si="66"/>
        <v>42208.125</v>
      </c>
      <c r="L1454">
        <v>1403974363</v>
      </c>
      <c r="M1454" t="b">
        <v>0</v>
      </c>
      <c r="N1454">
        <v>0</v>
      </c>
      <c r="O1454" t="b">
        <v>0</v>
      </c>
      <c r="P1454" t="s">
        <v>8285</v>
      </c>
      <c r="Q1454">
        <f t="shared" si="67"/>
        <v>0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1437620400</v>
      </c>
      <c r="J1455" s="10">
        <f t="shared" si="66"/>
        <v>42208.125</v>
      </c>
      <c r="L1455">
        <v>1488386547</v>
      </c>
      <c r="M1455" t="b">
        <v>0</v>
      </c>
      <c r="N1455">
        <v>0</v>
      </c>
      <c r="O1455" t="b">
        <v>0</v>
      </c>
      <c r="P1455" t="s">
        <v>8285</v>
      </c>
      <c r="Q1455">
        <f t="shared" si="67"/>
        <v>0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1437620400</v>
      </c>
      <c r="J1456" s="10">
        <f t="shared" si="66"/>
        <v>42208.125</v>
      </c>
      <c r="L1456">
        <v>1459716480</v>
      </c>
      <c r="M1456" t="b">
        <v>0</v>
      </c>
      <c r="N1456">
        <v>1</v>
      </c>
      <c r="O1456" t="b">
        <v>0</v>
      </c>
      <c r="P1456" t="s">
        <v>8285</v>
      </c>
      <c r="Q1456">
        <f t="shared" si="67"/>
        <v>1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1437620400</v>
      </c>
      <c r="J1457" s="10">
        <f t="shared" si="66"/>
        <v>42208.125</v>
      </c>
      <c r="L1457">
        <v>1405181320</v>
      </c>
      <c r="M1457" t="b">
        <v>0</v>
      </c>
      <c r="N1457">
        <v>7</v>
      </c>
      <c r="O1457" t="b">
        <v>0</v>
      </c>
      <c r="P1457" t="s">
        <v>8285</v>
      </c>
      <c r="Q1457">
        <f t="shared" si="67"/>
        <v>11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1437620400</v>
      </c>
      <c r="J1458" s="10">
        <f t="shared" si="66"/>
        <v>42208.125</v>
      </c>
      <c r="L1458">
        <v>1480867365</v>
      </c>
      <c r="M1458" t="b">
        <v>0</v>
      </c>
      <c r="N1458">
        <v>3</v>
      </c>
      <c r="O1458" t="b">
        <v>0</v>
      </c>
      <c r="P1458" t="s">
        <v>8285</v>
      </c>
      <c r="Q1458">
        <f t="shared" si="67"/>
        <v>3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1437620400</v>
      </c>
      <c r="J1459" s="10">
        <f t="shared" si="66"/>
        <v>42208.125</v>
      </c>
      <c r="L1459">
        <v>1444685444</v>
      </c>
      <c r="M1459" t="b">
        <v>0</v>
      </c>
      <c r="N1459">
        <v>0</v>
      </c>
      <c r="O1459" t="b">
        <v>0</v>
      </c>
      <c r="P1459" t="s">
        <v>8285</v>
      </c>
      <c r="Q1459">
        <f t="shared" si="67"/>
        <v>0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1437620400</v>
      </c>
      <c r="J1460" s="10">
        <f t="shared" si="66"/>
        <v>42208.125</v>
      </c>
      <c r="L1460">
        <v>1405097760</v>
      </c>
      <c r="M1460" t="b">
        <v>0</v>
      </c>
      <c r="N1460">
        <v>0</v>
      </c>
      <c r="O1460" t="b">
        <v>0</v>
      </c>
      <c r="P1460" t="s">
        <v>8285</v>
      </c>
      <c r="Q1460">
        <f t="shared" si="67"/>
        <v>0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1437620400</v>
      </c>
      <c r="J1461" s="10">
        <f t="shared" si="66"/>
        <v>42208.125</v>
      </c>
      <c r="L1461">
        <v>1446612896</v>
      </c>
      <c r="M1461" t="b">
        <v>0</v>
      </c>
      <c r="N1461">
        <v>0</v>
      </c>
      <c r="O1461" t="b">
        <v>0</v>
      </c>
      <c r="P1461" t="s">
        <v>8285</v>
      </c>
      <c r="Q1461">
        <f t="shared" si="67"/>
        <v>0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1437620400</v>
      </c>
      <c r="J1462" s="10">
        <f t="shared" si="66"/>
        <v>42208.125</v>
      </c>
      <c r="L1462">
        <v>1412371898</v>
      </c>
      <c r="M1462" t="b">
        <v>0</v>
      </c>
      <c r="N1462">
        <v>0</v>
      </c>
      <c r="O1462" t="b">
        <v>0</v>
      </c>
      <c r="P1462" t="s">
        <v>8285</v>
      </c>
      <c r="Q1462">
        <f t="shared" si="67"/>
        <v>0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1437620400</v>
      </c>
      <c r="J1463" s="10">
        <f t="shared" si="66"/>
        <v>42208.125</v>
      </c>
      <c r="L1463">
        <v>1410967754</v>
      </c>
      <c r="M1463" t="b">
        <v>1</v>
      </c>
      <c r="N1463">
        <v>340</v>
      </c>
      <c r="O1463" t="b">
        <v>1</v>
      </c>
      <c r="P1463" t="s">
        <v>8286</v>
      </c>
      <c r="Q1463">
        <f t="shared" si="67"/>
        <v>101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1437620400</v>
      </c>
      <c r="J1464" s="10">
        <f t="shared" si="66"/>
        <v>42208.125</v>
      </c>
      <c r="L1464">
        <v>1363017271</v>
      </c>
      <c r="M1464" t="b">
        <v>1</v>
      </c>
      <c r="N1464">
        <v>150</v>
      </c>
      <c r="O1464" t="b">
        <v>1</v>
      </c>
      <c r="P1464" t="s">
        <v>8286</v>
      </c>
      <c r="Q1464">
        <f t="shared" si="67"/>
        <v>109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1437620400</v>
      </c>
      <c r="J1465" s="10">
        <f t="shared" si="66"/>
        <v>42208.125</v>
      </c>
      <c r="L1465">
        <v>1361483538</v>
      </c>
      <c r="M1465" t="b">
        <v>1</v>
      </c>
      <c r="N1465">
        <v>25</v>
      </c>
      <c r="O1465" t="b">
        <v>1</v>
      </c>
      <c r="P1465" t="s">
        <v>8286</v>
      </c>
      <c r="Q1465">
        <f t="shared" si="67"/>
        <v>148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1437620400</v>
      </c>
      <c r="J1466" s="10">
        <f t="shared" si="66"/>
        <v>42208.125</v>
      </c>
      <c r="L1466">
        <v>1358437958</v>
      </c>
      <c r="M1466" t="b">
        <v>1</v>
      </c>
      <c r="N1466">
        <v>234</v>
      </c>
      <c r="O1466" t="b">
        <v>1</v>
      </c>
      <c r="P1466" t="s">
        <v>8286</v>
      </c>
      <c r="Q1466">
        <f t="shared" si="67"/>
        <v>163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1437620400</v>
      </c>
      <c r="J1467" s="10">
        <f t="shared" si="66"/>
        <v>42208.125</v>
      </c>
      <c r="L1467">
        <v>1329759452</v>
      </c>
      <c r="M1467" t="b">
        <v>1</v>
      </c>
      <c r="N1467">
        <v>2602</v>
      </c>
      <c r="O1467" t="b">
        <v>1</v>
      </c>
      <c r="P1467" t="s">
        <v>8286</v>
      </c>
      <c r="Q1467">
        <f t="shared" si="67"/>
        <v>456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1437620400</v>
      </c>
      <c r="J1468" s="10">
        <f t="shared" si="66"/>
        <v>42208.125</v>
      </c>
      <c r="L1468">
        <v>1449029266</v>
      </c>
      <c r="M1468" t="b">
        <v>1</v>
      </c>
      <c r="N1468">
        <v>248</v>
      </c>
      <c r="O1468" t="b">
        <v>1</v>
      </c>
      <c r="P1468" t="s">
        <v>8286</v>
      </c>
      <c r="Q1468">
        <f t="shared" si="67"/>
        <v>108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1437620400</v>
      </c>
      <c r="J1469" s="10">
        <f t="shared" si="66"/>
        <v>42208.125</v>
      </c>
      <c r="L1469">
        <v>1327518885</v>
      </c>
      <c r="M1469" t="b">
        <v>1</v>
      </c>
      <c r="N1469">
        <v>600</v>
      </c>
      <c r="O1469" t="b">
        <v>1</v>
      </c>
      <c r="P1469" t="s">
        <v>8286</v>
      </c>
      <c r="Q1469">
        <f t="shared" si="67"/>
        <v>115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1437620400</v>
      </c>
      <c r="J1470" s="10">
        <f t="shared" si="66"/>
        <v>42208.125</v>
      </c>
      <c r="L1470">
        <v>1302654049</v>
      </c>
      <c r="M1470" t="b">
        <v>1</v>
      </c>
      <c r="N1470">
        <v>293</v>
      </c>
      <c r="O1470" t="b">
        <v>1</v>
      </c>
      <c r="P1470" t="s">
        <v>8286</v>
      </c>
      <c r="Q1470">
        <f t="shared" si="67"/>
        <v>102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1437620400</v>
      </c>
      <c r="J1471" s="10">
        <f t="shared" si="66"/>
        <v>42208.125</v>
      </c>
      <c r="L1471">
        <v>1358346109</v>
      </c>
      <c r="M1471" t="b">
        <v>1</v>
      </c>
      <c r="N1471">
        <v>321</v>
      </c>
      <c r="O1471" t="b">
        <v>1</v>
      </c>
      <c r="P1471" t="s">
        <v>8286</v>
      </c>
      <c r="Q1471">
        <f t="shared" si="67"/>
        <v>108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1437620400</v>
      </c>
      <c r="J1472" s="10">
        <f t="shared" si="66"/>
        <v>42208.125</v>
      </c>
      <c r="L1472">
        <v>1354909863</v>
      </c>
      <c r="M1472" t="b">
        <v>1</v>
      </c>
      <c r="N1472">
        <v>81</v>
      </c>
      <c r="O1472" t="b">
        <v>1</v>
      </c>
      <c r="P1472" t="s">
        <v>8286</v>
      </c>
      <c r="Q1472">
        <f t="shared" si="67"/>
        <v>125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1437620400</v>
      </c>
      <c r="J1473" s="10">
        <f t="shared" si="66"/>
        <v>42208.125</v>
      </c>
      <c r="L1473">
        <v>1426028334</v>
      </c>
      <c r="M1473" t="b">
        <v>1</v>
      </c>
      <c r="N1473">
        <v>343</v>
      </c>
      <c r="O1473" t="b">
        <v>1</v>
      </c>
      <c r="P1473" t="s">
        <v>8286</v>
      </c>
      <c r="Q1473">
        <f t="shared" si="67"/>
        <v>104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1437620400</v>
      </c>
      <c r="J1474" s="10">
        <f t="shared" si="66"/>
        <v>42208.125</v>
      </c>
      <c r="L1474">
        <v>1379336503</v>
      </c>
      <c r="M1474" t="b">
        <v>1</v>
      </c>
      <c r="N1474">
        <v>336</v>
      </c>
      <c r="O1474" t="b">
        <v>1</v>
      </c>
      <c r="P1474" t="s">
        <v>8286</v>
      </c>
      <c r="Q1474">
        <f t="shared" si="67"/>
        <v>139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1437620400</v>
      </c>
      <c r="J1475" s="10">
        <f t="shared" ref="J1475:J1538" si="68">(((I1475/60)/60)/24)+DATE(1970,1,1)</f>
        <v>42208.125</v>
      </c>
      <c r="L1475">
        <v>1328052639</v>
      </c>
      <c r="M1475" t="b">
        <v>1</v>
      </c>
      <c r="N1475">
        <v>47</v>
      </c>
      <c r="O1475" t="b">
        <v>1</v>
      </c>
      <c r="P1475" t="s">
        <v>8286</v>
      </c>
      <c r="Q1475">
        <f t="shared" ref="Q1475:Q1538" si="69">ROUND(E1475/D1475*100,0)</f>
        <v>121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1437620400</v>
      </c>
      <c r="J1476" s="10">
        <f t="shared" si="68"/>
        <v>42208.125</v>
      </c>
      <c r="L1476">
        <v>1376501292</v>
      </c>
      <c r="M1476" t="b">
        <v>1</v>
      </c>
      <c r="N1476">
        <v>76</v>
      </c>
      <c r="O1476" t="b">
        <v>1</v>
      </c>
      <c r="P1476" t="s">
        <v>8286</v>
      </c>
      <c r="Q1476">
        <f t="shared" si="69"/>
        <v>112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1437620400</v>
      </c>
      <c r="J1477" s="10">
        <f t="shared" si="68"/>
        <v>42208.125</v>
      </c>
      <c r="L1477">
        <v>1416244863</v>
      </c>
      <c r="M1477" t="b">
        <v>1</v>
      </c>
      <c r="N1477">
        <v>441</v>
      </c>
      <c r="O1477" t="b">
        <v>1</v>
      </c>
      <c r="P1477" t="s">
        <v>8286</v>
      </c>
      <c r="Q1477">
        <f t="shared" si="69"/>
        <v>189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1437620400</v>
      </c>
      <c r="J1478" s="10">
        <f t="shared" si="68"/>
        <v>42208.125</v>
      </c>
      <c r="L1478">
        <v>1313024422</v>
      </c>
      <c r="M1478" t="b">
        <v>1</v>
      </c>
      <c r="N1478">
        <v>916</v>
      </c>
      <c r="O1478" t="b">
        <v>1</v>
      </c>
      <c r="P1478" t="s">
        <v>8286</v>
      </c>
      <c r="Q1478">
        <f t="shared" si="69"/>
        <v>662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1437620400</v>
      </c>
      <c r="J1479" s="10">
        <f t="shared" si="68"/>
        <v>42208.125</v>
      </c>
      <c r="L1479">
        <v>1319467604</v>
      </c>
      <c r="M1479" t="b">
        <v>1</v>
      </c>
      <c r="N1479">
        <v>369</v>
      </c>
      <c r="O1479" t="b">
        <v>1</v>
      </c>
      <c r="P1479" t="s">
        <v>8286</v>
      </c>
      <c r="Q1479">
        <f t="shared" si="69"/>
        <v>111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1437620400</v>
      </c>
      <c r="J1480" s="10">
        <f t="shared" si="68"/>
        <v>42208.125</v>
      </c>
      <c r="L1480">
        <v>1367355313</v>
      </c>
      <c r="M1480" t="b">
        <v>1</v>
      </c>
      <c r="N1480">
        <v>20242</v>
      </c>
      <c r="O1480" t="b">
        <v>1</v>
      </c>
      <c r="P1480" t="s">
        <v>8286</v>
      </c>
      <c r="Q1480">
        <f t="shared" si="69"/>
        <v>1182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1437620400</v>
      </c>
      <c r="J1481" s="10">
        <f t="shared" si="68"/>
        <v>42208.125</v>
      </c>
      <c r="L1481">
        <v>1398448389</v>
      </c>
      <c r="M1481" t="b">
        <v>1</v>
      </c>
      <c r="N1481">
        <v>71</v>
      </c>
      <c r="O1481" t="b">
        <v>1</v>
      </c>
      <c r="P1481" t="s">
        <v>8286</v>
      </c>
      <c r="Q1481">
        <f t="shared" si="69"/>
        <v>137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1437620400</v>
      </c>
      <c r="J1482" s="10">
        <f t="shared" si="68"/>
        <v>42208.125</v>
      </c>
      <c r="L1482">
        <v>1373408699</v>
      </c>
      <c r="M1482" t="b">
        <v>1</v>
      </c>
      <c r="N1482">
        <v>635</v>
      </c>
      <c r="O1482" t="b">
        <v>1</v>
      </c>
      <c r="P1482" t="s">
        <v>8286</v>
      </c>
      <c r="Q1482">
        <f t="shared" si="69"/>
        <v>117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1437620400</v>
      </c>
      <c r="J1483" s="10">
        <f t="shared" si="68"/>
        <v>42208.125</v>
      </c>
      <c r="L1483">
        <v>1380838145</v>
      </c>
      <c r="M1483" t="b">
        <v>0</v>
      </c>
      <c r="N1483">
        <v>6</v>
      </c>
      <c r="O1483" t="b">
        <v>0</v>
      </c>
      <c r="P1483" t="s">
        <v>8273</v>
      </c>
      <c r="Q1483">
        <f t="shared" si="69"/>
        <v>2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1437620400</v>
      </c>
      <c r="J1484" s="10">
        <f t="shared" si="68"/>
        <v>42208.125</v>
      </c>
      <c r="L1484">
        <v>1345062936</v>
      </c>
      <c r="M1484" t="b">
        <v>0</v>
      </c>
      <c r="N1484">
        <v>1</v>
      </c>
      <c r="O1484" t="b">
        <v>0</v>
      </c>
      <c r="P1484" t="s">
        <v>8273</v>
      </c>
      <c r="Q1484">
        <f t="shared" si="69"/>
        <v>0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1437620400</v>
      </c>
      <c r="J1485" s="10">
        <f t="shared" si="68"/>
        <v>42208.125</v>
      </c>
      <c r="L1485">
        <v>1467002275</v>
      </c>
      <c r="M1485" t="b">
        <v>0</v>
      </c>
      <c r="N1485">
        <v>2</v>
      </c>
      <c r="O1485" t="b">
        <v>0</v>
      </c>
      <c r="P1485" t="s">
        <v>8273</v>
      </c>
      <c r="Q1485">
        <f t="shared" si="69"/>
        <v>1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1437620400</v>
      </c>
      <c r="J1486" s="10">
        <f t="shared" si="68"/>
        <v>42208.125</v>
      </c>
      <c r="L1486">
        <v>1337834963</v>
      </c>
      <c r="M1486" t="b">
        <v>0</v>
      </c>
      <c r="N1486">
        <v>0</v>
      </c>
      <c r="O1486" t="b">
        <v>0</v>
      </c>
      <c r="P1486" t="s">
        <v>8273</v>
      </c>
      <c r="Q1486">
        <f t="shared" si="69"/>
        <v>0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1437620400</v>
      </c>
      <c r="J1487" s="10">
        <f t="shared" si="68"/>
        <v>42208.125</v>
      </c>
      <c r="L1487">
        <v>1430939173</v>
      </c>
      <c r="M1487" t="b">
        <v>0</v>
      </c>
      <c r="N1487">
        <v>3</v>
      </c>
      <c r="O1487" t="b">
        <v>0</v>
      </c>
      <c r="P1487" t="s">
        <v>8273</v>
      </c>
      <c r="Q1487">
        <f t="shared" si="69"/>
        <v>2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1437620400</v>
      </c>
      <c r="J1488" s="10">
        <f t="shared" si="68"/>
        <v>42208.125</v>
      </c>
      <c r="L1488">
        <v>1422417761</v>
      </c>
      <c r="M1488" t="b">
        <v>0</v>
      </c>
      <c r="N1488">
        <v>3</v>
      </c>
      <c r="O1488" t="b">
        <v>0</v>
      </c>
      <c r="P1488" t="s">
        <v>8273</v>
      </c>
      <c r="Q1488">
        <f t="shared" si="69"/>
        <v>0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1437620400</v>
      </c>
      <c r="J1489" s="10">
        <f t="shared" si="68"/>
        <v>42208.125</v>
      </c>
      <c r="L1489">
        <v>1467583271</v>
      </c>
      <c r="M1489" t="b">
        <v>0</v>
      </c>
      <c r="N1489">
        <v>0</v>
      </c>
      <c r="O1489" t="b">
        <v>0</v>
      </c>
      <c r="P1489" t="s">
        <v>8273</v>
      </c>
      <c r="Q1489">
        <f t="shared" si="69"/>
        <v>0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1437620400</v>
      </c>
      <c r="J1490" s="10">
        <f t="shared" si="68"/>
        <v>42208.125</v>
      </c>
      <c r="L1490">
        <v>1386336660</v>
      </c>
      <c r="M1490" t="b">
        <v>0</v>
      </c>
      <c r="N1490">
        <v>6</v>
      </c>
      <c r="O1490" t="b">
        <v>0</v>
      </c>
      <c r="P1490" t="s">
        <v>8273</v>
      </c>
      <c r="Q1490">
        <f t="shared" si="69"/>
        <v>2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1437620400</v>
      </c>
      <c r="J1491" s="10">
        <f t="shared" si="68"/>
        <v>42208.125</v>
      </c>
      <c r="L1491">
        <v>1350398452</v>
      </c>
      <c r="M1491" t="b">
        <v>0</v>
      </c>
      <c r="N1491">
        <v>0</v>
      </c>
      <c r="O1491" t="b">
        <v>0</v>
      </c>
      <c r="P1491" t="s">
        <v>8273</v>
      </c>
      <c r="Q1491">
        <f t="shared" si="69"/>
        <v>0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1437620400</v>
      </c>
      <c r="J1492" s="10">
        <f t="shared" si="68"/>
        <v>42208.125</v>
      </c>
      <c r="L1492">
        <v>1378214874</v>
      </c>
      <c r="M1492" t="b">
        <v>0</v>
      </c>
      <c r="N1492">
        <v>19</v>
      </c>
      <c r="O1492" t="b">
        <v>0</v>
      </c>
      <c r="P1492" t="s">
        <v>8273</v>
      </c>
      <c r="Q1492">
        <f t="shared" si="69"/>
        <v>31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1437620400</v>
      </c>
      <c r="J1493" s="10">
        <f t="shared" si="68"/>
        <v>42208.125</v>
      </c>
      <c r="L1493">
        <v>1418922443</v>
      </c>
      <c r="M1493" t="b">
        <v>0</v>
      </c>
      <c r="N1493">
        <v>1</v>
      </c>
      <c r="O1493" t="b">
        <v>0</v>
      </c>
      <c r="P1493" t="s">
        <v>8273</v>
      </c>
      <c r="Q1493">
        <f t="shared" si="69"/>
        <v>8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1437620400</v>
      </c>
      <c r="J1494" s="10">
        <f t="shared" si="68"/>
        <v>42208.125</v>
      </c>
      <c r="L1494">
        <v>1305839646</v>
      </c>
      <c r="M1494" t="b">
        <v>0</v>
      </c>
      <c r="N1494">
        <v>2</v>
      </c>
      <c r="O1494" t="b">
        <v>0</v>
      </c>
      <c r="P1494" t="s">
        <v>8273</v>
      </c>
      <c r="Q1494">
        <f t="shared" si="69"/>
        <v>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1437620400</v>
      </c>
      <c r="J1495" s="10">
        <f t="shared" si="68"/>
        <v>42208.125</v>
      </c>
      <c r="L1495">
        <v>1368823675</v>
      </c>
      <c r="M1495" t="b">
        <v>0</v>
      </c>
      <c r="N1495">
        <v>0</v>
      </c>
      <c r="O1495" t="b">
        <v>0</v>
      </c>
      <c r="P1495" t="s">
        <v>8273</v>
      </c>
      <c r="Q1495">
        <f t="shared" si="69"/>
        <v>0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1437620400</v>
      </c>
      <c r="J1496" s="10">
        <f t="shared" si="68"/>
        <v>42208.125</v>
      </c>
      <c r="L1496">
        <v>1425489613</v>
      </c>
      <c r="M1496" t="b">
        <v>0</v>
      </c>
      <c r="N1496">
        <v>11</v>
      </c>
      <c r="O1496" t="b">
        <v>0</v>
      </c>
      <c r="P1496" t="s">
        <v>8273</v>
      </c>
      <c r="Q1496">
        <f t="shared" si="69"/>
        <v>9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1437620400</v>
      </c>
      <c r="J1497" s="10">
        <f t="shared" si="68"/>
        <v>42208.125</v>
      </c>
      <c r="L1497">
        <v>1311879431</v>
      </c>
      <c r="M1497" t="b">
        <v>0</v>
      </c>
      <c r="N1497">
        <v>0</v>
      </c>
      <c r="O1497" t="b">
        <v>0</v>
      </c>
      <c r="P1497" t="s">
        <v>8273</v>
      </c>
      <c r="Q1497">
        <f t="shared" si="69"/>
        <v>0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1437620400</v>
      </c>
      <c r="J1498" s="10">
        <f t="shared" si="68"/>
        <v>42208.125</v>
      </c>
      <c r="L1498">
        <v>1405682659</v>
      </c>
      <c r="M1498" t="b">
        <v>0</v>
      </c>
      <c r="N1498">
        <v>0</v>
      </c>
      <c r="O1498" t="b">
        <v>0</v>
      </c>
      <c r="P1498" t="s">
        <v>8273</v>
      </c>
      <c r="Q1498">
        <f t="shared" si="69"/>
        <v>0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1437620400</v>
      </c>
      <c r="J1499" s="10">
        <f t="shared" si="68"/>
        <v>42208.125</v>
      </c>
      <c r="L1499">
        <v>1371655522</v>
      </c>
      <c r="M1499" t="b">
        <v>0</v>
      </c>
      <c r="N1499">
        <v>1</v>
      </c>
      <c r="O1499" t="b">
        <v>0</v>
      </c>
      <c r="P1499" t="s">
        <v>8273</v>
      </c>
      <c r="Q1499">
        <f t="shared" si="69"/>
        <v>0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1437620400</v>
      </c>
      <c r="J1500" s="10">
        <f t="shared" si="68"/>
        <v>42208.125</v>
      </c>
      <c r="L1500">
        <v>1405899378</v>
      </c>
      <c r="M1500" t="b">
        <v>0</v>
      </c>
      <c r="N1500">
        <v>3</v>
      </c>
      <c r="O1500" t="b">
        <v>0</v>
      </c>
      <c r="P1500" t="s">
        <v>8273</v>
      </c>
      <c r="Q1500">
        <f t="shared" si="69"/>
        <v>2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1437620400</v>
      </c>
      <c r="J1501" s="10">
        <f t="shared" si="68"/>
        <v>42208.125</v>
      </c>
      <c r="L1501">
        <v>1465171833</v>
      </c>
      <c r="M1501" t="b">
        <v>0</v>
      </c>
      <c r="N1501">
        <v>1</v>
      </c>
      <c r="O1501" t="b">
        <v>0</v>
      </c>
      <c r="P1501" t="s">
        <v>8273</v>
      </c>
      <c r="Q1501">
        <f t="shared" si="69"/>
        <v>0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1437620400</v>
      </c>
      <c r="J1502" s="10">
        <f t="shared" si="68"/>
        <v>42208.125</v>
      </c>
      <c r="L1502">
        <v>1364852557</v>
      </c>
      <c r="M1502" t="b">
        <v>0</v>
      </c>
      <c r="N1502">
        <v>15</v>
      </c>
      <c r="O1502" t="b">
        <v>0</v>
      </c>
      <c r="P1502" t="s">
        <v>8273</v>
      </c>
      <c r="Q1502">
        <f t="shared" si="69"/>
        <v>25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1437620400</v>
      </c>
      <c r="J1503" s="10">
        <f t="shared" si="68"/>
        <v>42208.125</v>
      </c>
      <c r="L1503">
        <v>1433772023</v>
      </c>
      <c r="M1503" t="b">
        <v>1</v>
      </c>
      <c r="N1503">
        <v>885</v>
      </c>
      <c r="O1503" t="b">
        <v>1</v>
      </c>
      <c r="P1503" t="s">
        <v>8283</v>
      </c>
      <c r="Q1503">
        <f t="shared" si="69"/>
        <v>166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1437620400</v>
      </c>
      <c r="J1504" s="10">
        <f t="shared" si="68"/>
        <v>42208.125</v>
      </c>
      <c r="L1504">
        <v>1456491680</v>
      </c>
      <c r="M1504" t="b">
        <v>1</v>
      </c>
      <c r="N1504">
        <v>329</v>
      </c>
      <c r="O1504" t="b">
        <v>1</v>
      </c>
      <c r="P1504" t="s">
        <v>8283</v>
      </c>
      <c r="Q1504">
        <f t="shared" si="69"/>
        <v>101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1437620400</v>
      </c>
      <c r="J1505" s="10">
        <f t="shared" si="68"/>
        <v>42208.125</v>
      </c>
      <c r="L1505">
        <v>1472026801</v>
      </c>
      <c r="M1505" t="b">
        <v>1</v>
      </c>
      <c r="N1505">
        <v>71</v>
      </c>
      <c r="O1505" t="b">
        <v>1</v>
      </c>
      <c r="P1505" t="s">
        <v>8283</v>
      </c>
      <c r="Q1505">
        <f t="shared" si="69"/>
        <v>108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1437620400</v>
      </c>
      <c r="J1506" s="10">
        <f t="shared" si="68"/>
        <v>42208.125</v>
      </c>
      <c r="L1506">
        <v>1399996024</v>
      </c>
      <c r="M1506" t="b">
        <v>1</v>
      </c>
      <c r="N1506">
        <v>269</v>
      </c>
      <c r="O1506" t="b">
        <v>1</v>
      </c>
      <c r="P1506" t="s">
        <v>8283</v>
      </c>
      <c r="Q1506">
        <f t="shared" si="69"/>
        <v>278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1437620400</v>
      </c>
      <c r="J1507" s="10">
        <f t="shared" si="68"/>
        <v>42208.125</v>
      </c>
      <c r="L1507">
        <v>1455446303</v>
      </c>
      <c r="M1507" t="b">
        <v>1</v>
      </c>
      <c r="N1507">
        <v>345</v>
      </c>
      <c r="O1507" t="b">
        <v>1</v>
      </c>
      <c r="P1507" t="s">
        <v>8283</v>
      </c>
      <c r="Q1507">
        <f t="shared" si="69"/>
        <v>104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1437620400</v>
      </c>
      <c r="J1508" s="10">
        <f t="shared" si="68"/>
        <v>42208.125</v>
      </c>
      <c r="L1508">
        <v>1403635904</v>
      </c>
      <c r="M1508" t="b">
        <v>1</v>
      </c>
      <c r="N1508">
        <v>43</v>
      </c>
      <c r="O1508" t="b">
        <v>1</v>
      </c>
      <c r="P1508" t="s">
        <v>8283</v>
      </c>
      <c r="Q1508">
        <f t="shared" si="69"/>
        <v>111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1437620400</v>
      </c>
      <c r="J1509" s="10">
        <f t="shared" si="68"/>
        <v>42208.125</v>
      </c>
      <c r="L1509">
        <v>1268822909</v>
      </c>
      <c r="M1509" t="b">
        <v>1</v>
      </c>
      <c r="N1509">
        <v>33</v>
      </c>
      <c r="O1509" t="b">
        <v>1</v>
      </c>
      <c r="P1509" t="s">
        <v>8283</v>
      </c>
      <c r="Q1509">
        <f t="shared" si="69"/>
        <v>215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1437620400</v>
      </c>
      <c r="J1510" s="10">
        <f t="shared" si="68"/>
        <v>42208.125</v>
      </c>
      <c r="L1510">
        <v>1401201881</v>
      </c>
      <c r="M1510" t="b">
        <v>1</v>
      </c>
      <c r="N1510">
        <v>211</v>
      </c>
      <c r="O1510" t="b">
        <v>1</v>
      </c>
      <c r="P1510" t="s">
        <v>8283</v>
      </c>
      <c r="Q1510">
        <f t="shared" si="69"/>
        <v>111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1437620400</v>
      </c>
      <c r="J1511" s="10">
        <f t="shared" si="68"/>
        <v>42208.125</v>
      </c>
      <c r="L1511">
        <v>1484570885</v>
      </c>
      <c r="M1511" t="b">
        <v>1</v>
      </c>
      <c r="N1511">
        <v>196</v>
      </c>
      <c r="O1511" t="b">
        <v>1</v>
      </c>
      <c r="P1511" t="s">
        <v>8283</v>
      </c>
      <c r="Q1511">
        <f t="shared" si="69"/>
        <v>124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1437620400</v>
      </c>
      <c r="J1512" s="10">
        <f t="shared" si="68"/>
        <v>42208.125</v>
      </c>
      <c r="L1512">
        <v>1403169278</v>
      </c>
      <c r="M1512" t="b">
        <v>1</v>
      </c>
      <c r="N1512">
        <v>405</v>
      </c>
      <c r="O1512" t="b">
        <v>1</v>
      </c>
      <c r="P1512" t="s">
        <v>8283</v>
      </c>
      <c r="Q1512">
        <f t="shared" si="69"/>
        <v>101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1437620400</v>
      </c>
      <c r="J1513" s="10">
        <f t="shared" si="68"/>
        <v>42208.125</v>
      </c>
      <c r="L1513">
        <v>1445263204</v>
      </c>
      <c r="M1513" t="b">
        <v>1</v>
      </c>
      <c r="N1513">
        <v>206</v>
      </c>
      <c r="O1513" t="b">
        <v>1</v>
      </c>
      <c r="P1513" t="s">
        <v>8283</v>
      </c>
      <c r="Q1513">
        <f t="shared" si="69"/>
        <v>112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1437620400</v>
      </c>
      <c r="J1514" s="10">
        <f t="shared" si="68"/>
        <v>42208.125</v>
      </c>
      <c r="L1514">
        <v>1483719939</v>
      </c>
      <c r="M1514" t="b">
        <v>1</v>
      </c>
      <c r="N1514">
        <v>335</v>
      </c>
      <c r="O1514" t="b">
        <v>1</v>
      </c>
      <c r="P1514" t="s">
        <v>8283</v>
      </c>
      <c r="Q1514">
        <f t="shared" si="69"/>
        <v>559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1437620400</v>
      </c>
      <c r="J1515" s="10">
        <f t="shared" si="68"/>
        <v>42208.125</v>
      </c>
      <c r="L1515">
        <v>1402931866</v>
      </c>
      <c r="M1515" t="b">
        <v>1</v>
      </c>
      <c r="N1515">
        <v>215</v>
      </c>
      <c r="O1515" t="b">
        <v>1</v>
      </c>
      <c r="P1515" t="s">
        <v>8283</v>
      </c>
      <c r="Q1515">
        <f t="shared" si="69"/>
        <v>150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1437620400</v>
      </c>
      <c r="J1516" s="10">
        <f t="shared" si="68"/>
        <v>42208.125</v>
      </c>
      <c r="L1516">
        <v>1439907640</v>
      </c>
      <c r="M1516" t="b">
        <v>1</v>
      </c>
      <c r="N1516">
        <v>176</v>
      </c>
      <c r="O1516" t="b">
        <v>1</v>
      </c>
      <c r="P1516" t="s">
        <v>8283</v>
      </c>
      <c r="Q1516">
        <f t="shared" si="69"/>
        <v>106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1437620400</v>
      </c>
      <c r="J1517" s="10">
        <f t="shared" si="68"/>
        <v>42208.125</v>
      </c>
      <c r="L1517">
        <v>1455516297</v>
      </c>
      <c r="M1517" t="b">
        <v>1</v>
      </c>
      <c r="N1517">
        <v>555</v>
      </c>
      <c r="O1517" t="b">
        <v>1</v>
      </c>
      <c r="P1517" t="s">
        <v>8283</v>
      </c>
      <c r="Q1517">
        <f t="shared" si="69"/>
        <v>157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1437620400</v>
      </c>
      <c r="J1518" s="10">
        <f t="shared" si="68"/>
        <v>42208.125</v>
      </c>
      <c r="L1518">
        <v>1473160292</v>
      </c>
      <c r="M1518" t="b">
        <v>1</v>
      </c>
      <c r="N1518">
        <v>116</v>
      </c>
      <c r="O1518" t="b">
        <v>1</v>
      </c>
      <c r="P1518" t="s">
        <v>8283</v>
      </c>
      <c r="Q1518">
        <f t="shared" si="69"/>
        <v>109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1437620400</v>
      </c>
      <c r="J1519" s="10">
        <f t="shared" si="68"/>
        <v>42208.125</v>
      </c>
      <c r="L1519">
        <v>1415194553</v>
      </c>
      <c r="M1519" t="b">
        <v>1</v>
      </c>
      <c r="N1519">
        <v>615</v>
      </c>
      <c r="O1519" t="b">
        <v>1</v>
      </c>
      <c r="P1519" t="s">
        <v>8283</v>
      </c>
      <c r="Q1519">
        <f t="shared" si="69"/>
        <v>162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1437620400</v>
      </c>
      <c r="J1520" s="10">
        <f t="shared" si="68"/>
        <v>42208.125</v>
      </c>
      <c r="L1520">
        <v>1398973252</v>
      </c>
      <c r="M1520" t="b">
        <v>1</v>
      </c>
      <c r="N1520">
        <v>236</v>
      </c>
      <c r="O1520" t="b">
        <v>1</v>
      </c>
      <c r="P1520" t="s">
        <v>8283</v>
      </c>
      <c r="Q1520">
        <f t="shared" si="69"/>
        <v>205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1437620400</v>
      </c>
      <c r="J1521" s="10">
        <f t="shared" si="68"/>
        <v>42208.125</v>
      </c>
      <c r="L1521">
        <v>1400867283</v>
      </c>
      <c r="M1521" t="b">
        <v>1</v>
      </c>
      <c r="N1521">
        <v>145</v>
      </c>
      <c r="O1521" t="b">
        <v>1</v>
      </c>
      <c r="P1521" t="s">
        <v>8283</v>
      </c>
      <c r="Q1521">
        <f t="shared" si="69"/>
        <v>103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1437620400</v>
      </c>
      <c r="J1522" s="10">
        <f t="shared" si="68"/>
        <v>42208.125</v>
      </c>
      <c r="L1522">
        <v>1415824513</v>
      </c>
      <c r="M1522" t="b">
        <v>1</v>
      </c>
      <c r="N1522">
        <v>167</v>
      </c>
      <c r="O1522" t="b">
        <v>1</v>
      </c>
      <c r="P1522" t="s">
        <v>8283</v>
      </c>
      <c r="Q1522">
        <f t="shared" si="69"/>
        <v>103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1437620400</v>
      </c>
      <c r="J1523" s="10">
        <f t="shared" si="68"/>
        <v>42208.125</v>
      </c>
      <c r="L1523">
        <v>1462248091</v>
      </c>
      <c r="M1523" t="b">
        <v>1</v>
      </c>
      <c r="N1523">
        <v>235</v>
      </c>
      <c r="O1523" t="b">
        <v>1</v>
      </c>
      <c r="P1523" t="s">
        <v>8283</v>
      </c>
      <c r="Q1523">
        <f t="shared" si="69"/>
        <v>107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1437620400</v>
      </c>
      <c r="J1524" s="10">
        <f t="shared" si="68"/>
        <v>42208.125</v>
      </c>
      <c r="L1524">
        <v>1410983739</v>
      </c>
      <c r="M1524" t="b">
        <v>1</v>
      </c>
      <c r="N1524">
        <v>452</v>
      </c>
      <c r="O1524" t="b">
        <v>1</v>
      </c>
      <c r="P1524" t="s">
        <v>8283</v>
      </c>
      <c r="Q1524">
        <f t="shared" si="69"/>
        <v>139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1437620400</v>
      </c>
      <c r="J1525" s="10">
        <f t="shared" si="68"/>
        <v>42208.125</v>
      </c>
      <c r="L1525">
        <v>1416592916</v>
      </c>
      <c r="M1525" t="b">
        <v>1</v>
      </c>
      <c r="N1525">
        <v>241</v>
      </c>
      <c r="O1525" t="b">
        <v>1</v>
      </c>
      <c r="P1525" t="s">
        <v>8283</v>
      </c>
      <c r="Q1525">
        <f t="shared" si="69"/>
        <v>125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1437620400</v>
      </c>
      <c r="J1526" s="10">
        <f t="shared" si="68"/>
        <v>42208.125</v>
      </c>
      <c r="L1526">
        <v>1485000090</v>
      </c>
      <c r="M1526" t="b">
        <v>1</v>
      </c>
      <c r="N1526">
        <v>28</v>
      </c>
      <c r="O1526" t="b">
        <v>1</v>
      </c>
      <c r="P1526" t="s">
        <v>8283</v>
      </c>
      <c r="Q1526">
        <f t="shared" si="69"/>
        <v>207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1437620400</v>
      </c>
      <c r="J1527" s="10">
        <f t="shared" si="68"/>
        <v>42208.125</v>
      </c>
      <c r="L1527">
        <v>1468947138</v>
      </c>
      <c r="M1527" t="b">
        <v>1</v>
      </c>
      <c r="N1527">
        <v>140</v>
      </c>
      <c r="O1527" t="b">
        <v>1</v>
      </c>
      <c r="P1527" t="s">
        <v>8283</v>
      </c>
      <c r="Q1527">
        <f t="shared" si="69"/>
        <v>174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1437620400</v>
      </c>
      <c r="J1528" s="10">
        <f t="shared" si="68"/>
        <v>42208.125</v>
      </c>
      <c r="L1528">
        <v>1448951847</v>
      </c>
      <c r="M1528" t="b">
        <v>1</v>
      </c>
      <c r="N1528">
        <v>280</v>
      </c>
      <c r="O1528" t="b">
        <v>1</v>
      </c>
      <c r="P1528" t="s">
        <v>8283</v>
      </c>
      <c r="Q1528">
        <f t="shared" si="69"/>
        <v>120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1437620400</v>
      </c>
      <c r="J1529" s="10">
        <f t="shared" si="68"/>
        <v>42208.125</v>
      </c>
      <c r="L1529">
        <v>1487082286</v>
      </c>
      <c r="M1529" t="b">
        <v>1</v>
      </c>
      <c r="N1529">
        <v>70</v>
      </c>
      <c r="O1529" t="b">
        <v>1</v>
      </c>
      <c r="P1529" t="s">
        <v>8283</v>
      </c>
      <c r="Q1529">
        <f t="shared" si="69"/>
        <v>110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1437620400</v>
      </c>
      <c r="J1530" s="10">
        <f t="shared" si="68"/>
        <v>42208.125</v>
      </c>
      <c r="L1530">
        <v>1483292122</v>
      </c>
      <c r="M1530" t="b">
        <v>1</v>
      </c>
      <c r="N1530">
        <v>160</v>
      </c>
      <c r="O1530" t="b">
        <v>1</v>
      </c>
      <c r="P1530" t="s">
        <v>8283</v>
      </c>
      <c r="Q1530">
        <f t="shared" si="69"/>
        <v>282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1437620400</v>
      </c>
      <c r="J1531" s="10">
        <f t="shared" si="68"/>
        <v>42208.125</v>
      </c>
      <c r="L1531">
        <v>1424185520</v>
      </c>
      <c r="M1531" t="b">
        <v>1</v>
      </c>
      <c r="N1531">
        <v>141</v>
      </c>
      <c r="O1531" t="b">
        <v>1</v>
      </c>
      <c r="P1531" t="s">
        <v>8283</v>
      </c>
      <c r="Q1531">
        <f t="shared" si="69"/>
        <v>101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1437620400</v>
      </c>
      <c r="J1532" s="10">
        <f t="shared" si="68"/>
        <v>42208.125</v>
      </c>
      <c r="L1532">
        <v>1443464695</v>
      </c>
      <c r="M1532" t="b">
        <v>1</v>
      </c>
      <c r="N1532">
        <v>874</v>
      </c>
      <c r="O1532" t="b">
        <v>1</v>
      </c>
      <c r="P1532" t="s">
        <v>8283</v>
      </c>
      <c r="Q1532">
        <f t="shared" si="69"/>
        <v>135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1437620400</v>
      </c>
      <c r="J1533" s="10">
        <f t="shared" si="68"/>
        <v>42208.125</v>
      </c>
      <c r="L1533">
        <v>1414610126</v>
      </c>
      <c r="M1533" t="b">
        <v>1</v>
      </c>
      <c r="N1533">
        <v>73</v>
      </c>
      <c r="O1533" t="b">
        <v>1</v>
      </c>
      <c r="P1533" t="s">
        <v>8283</v>
      </c>
      <c r="Q1533">
        <f t="shared" si="69"/>
        <v>176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1437620400</v>
      </c>
      <c r="J1534" s="10">
        <f t="shared" si="68"/>
        <v>42208.125</v>
      </c>
      <c r="L1534">
        <v>1453461865</v>
      </c>
      <c r="M1534" t="b">
        <v>1</v>
      </c>
      <c r="N1534">
        <v>294</v>
      </c>
      <c r="O1534" t="b">
        <v>1</v>
      </c>
      <c r="P1534" t="s">
        <v>8283</v>
      </c>
      <c r="Q1534">
        <f t="shared" si="69"/>
        <v>484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1437620400</v>
      </c>
      <c r="J1535" s="10">
        <f t="shared" si="68"/>
        <v>42208.125</v>
      </c>
      <c r="L1535">
        <v>1457913777</v>
      </c>
      <c r="M1535" t="b">
        <v>1</v>
      </c>
      <c r="N1535">
        <v>740</v>
      </c>
      <c r="O1535" t="b">
        <v>1</v>
      </c>
      <c r="P1535" t="s">
        <v>8283</v>
      </c>
      <c r="Q1535">
        <f t="shared" si="69"/>
        <v>145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1437620400</v>
      </c>
      <c r="J1536" s="10">
        <f t="shared" si="68"/>
        <v>42208.125</v>
      </c>
      <c r="L1536">
        <v>1438791062</v>
      </c>
      <c r="M1536" t="b">
        <v>1</v>
      </c>
      <c r="N1536">
        <v>369</v>
      </c>
      <c r="O1536" t="b">
        <v>1</v>
      </c>
      <c r="P1536" t="s">
        <v>8283</v>
      </c>
      <c r="Q1536">
        <f t="shared" si="69"/>
        <v>418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1437620400</v>
      </c>
      <c r="J1537" s="10">
        <f t="shared" si="68"/>
        <v>42208.125</v>
      </c>
      <c r="L1537">
        <v>1461527631</v>
      </c>
      <c r="M1537" t="b">
        <v>1</v>
      </c>
      <c r="N1537">
        <v>110</v>
      </c>
      <c r="O1537" t="b">
        <v>1</v>
      </c>
      <c r="P1537" t="s">
        <v>8283</v>
      </c>
      <c r="Q1537">
        <f t="shared" si="69"/>
        <v>132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1437620400</v>
      </c>
      <c r="J1538" s="10">
        <f t="shared" si="68"/>
        <v>42208.125</v>
      </c>
      <c r="L1538">
        <v>1438110910</v>
      </c>
      <c r="M1538" t="b">
        <v>1</v>
      </c>
      <c r="N1538">
        <v>455</v>
      </c>
      <c r="O1538" t="b">
        <v>1</v>
      </c>
      <c r="P1538" t="s">
        <v>8283</v>
      </c>
      <c r="Q1538">
        <f t="shared" si="69"/>
        <v>250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1437620400</v>
      </c>
      <c r="J1539" s="10">
        <f t="shared" ref="J1539:J1602" si="70">(((I1539/60)/60)/24)+DATE(1970,1,1)</f>
        <v>42208.125</v>
      </c>
      <c r="L1539">
        <v>1467358427</v>
      </c>
      <c r="M1539" t="b">
        <v>1</v>
      </c>
      <c r="N1539">
        <v>224</v>
      </c>
      <c r="O1539" t="b">
        <v>1</v>
      </c>
      <c r="P1539" t="s">
        <v>8283</v>
      </c>
      <c r="Q1539">
        <f t="shared" ref="Q1539:Q1602" si="71">ROUND(E1539/D1539*100,0)</f>
        <v>180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1437620400</v>
      </c>
      <c r="J1540" s="10">
        <f t="shared" si="70"/>
        <v>42208.125</v>
      </c>
      <c r="L1540">
        <v>1418064370</v>
      </c>
      <c r="M1540" t="b">
        <v>1</v>
      </c>
      <c r="N1540">
        <v>46</v>
      </c>
      <c r="O1540" t="b">
        <v>1</v>
      </c>
      <c r="P1540" t="s">
        <v>8283</v>
      </c>
      <c r="Q1540">
        <f t="shared" si="71"/>
        <v>103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1437620400</v>
      </c>
      <c r="J1541" s="10">
        <f t="shared" si="70"/>
        <v>42208.125</v>
      </c>
      <c r="L1541">
        <v>1480629819</v>
      </c>
      <c r="M1541" t="b">
        <v>0</v>
      </c>
      <c r="N1541">
        <v>284</v>
      </c>
      <c r="O1541" t="b">
        <v>1</v>
      </c>
      <c r="P1541" t="s">
        <v>8283</v>
      </c>
      <c r="Q1541">
        <f t="shared" si="71"/>
        <v>136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1437620400</v>
      </c>
      <c r="J1542" s="10">
        <f t="shared" si="70"/>
        <v>42208.125</v>
      </c>
      <c r="L1542">
        <v>1414368616</v>
      </c>
      <c r="M1542" t="b">
        <v>1</v>
      </c>
      <c r="N1542">
        <v>98</v>
      </c>
      <c r="O1542" t="b">
        <v>1</v>
      </c>
      <c r="P1542" t="s">
        <v>8283</v>
      </c>
      <c r="Q1542">
        <f t="shared" si="71"/>
        <v>118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1437620400</v>
      </c>
      <c r="J1543" s="10">
        <f t="shared" si="70"/>
        <v>42208.125</v>
      </c>
      <c r="L1543">
        <v>1417453538</v>
      </c>
      <c r="M1543" t="b">
        <v>0</v>
      </c>
      <c r="N1543">
        <v>2</v>
      </c>
      <c r="O1543" t="b">
        <v>0</v>
      </c>
      <c r="P1543" t="s">
        <v>8287</v>
      </c>
      <c r="Q1543">
        <f t="shared" si="71"/>
        <v>0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1437620400</v>
      </c>
      <c r="J1544" s="10">
        <f t="shared" si="70"/>
        <v>42208.125</v>
      </c>
      <c r="L1544">
        <v>1434412500</v>
      </c>
      <c r="M1544" t="b">
        <v>0</v>
      </c>
      <c r="N1544">
        <v>1</v>
      </c>
      <c r="O1544" t="b">
        <v>0</v>
      </c>
      <c r="P1544" t="s">
        <v>8287</v>
      </c>
      <c r="Q1544">
        <f t="shared" si="71"/>
        <v>4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1437620400</v>
      </c>
      <c r="J1545" s="10">
        <f t="shared" si="70"/>
        <v>42208.125</v>
      </c>
      <c r="L1545">
        <v>1414066434</v>
      </c>
      <c r="M1545" t="b">
        <v>0</v>
      </c>
      <c r="N1545">
        <v>1</v>
      </c>
      <c r="O1545" t="b">
        <v>0</v>
      </c>
      <c r="P1545" t="s">
        <v>8287</v>
      </c>
      <c r="Q1545">
        <f t="shared" si="71"/>
        <v>0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1437620400</v>
      </c>
      <c r="J1546" s="10">
        <f t="shared" si="70"/>
        <v>42208.125</v>
      </c>
      <c r="L1546">
        <v>1424222024</v>
      </c>
      <c r="M1546" t="b">
        <v>0</v>
      </c>
      <c r="N1546">
        <v>0</v>
      </c>
      <c r="O1546" t="b">
        <v>0</v>
      </c>
      <c r="P1546" t="s">
        <v>8287</v>
      </c>
      <c r="Q1546">
        <f t="shared" si="71"/>
        <v>0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1437620400</v>
      </c>
      <c r="J1547" s="10">
        <f t="shared" si="70"/>
        <v>42208.125</v>
      </c>
      <c r="L1547">
        <v>1422393234</v>
      </c>
      <c r="M1547" t="b">
        <v>0</v>
      </c>
      <c r="N1547">
        <v>1</v>
      </c>
      <c r="O1547" t="b">
        <v>0</v>
      </c>
      <c r="P1547" t="s">
        <v>8287</v>
      </c>
      <c r="Q1547">
        <f t="shared" si="71"/>
        <v>0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1437620400</v>
      </c>
      <c r="J1548" s="10">
        <f t="shared" si="70"/>
        <v>42208.125</v>
      </c>
      <c r="L1548">
        <v>1405746399</v>
      </c>
      <c r="M1548" t="b">
        <v>0</v>
      </c>
      <c r="N1548">
        <v>11</v>
      </c>
      <c r="O1548" t="b">
        <v>0</v>
      </c>
      <c r="P1548" t="s">
        <v>8287</v>
      </c>
      <c r="Q1548">
        <f t="shared" si="71"/>
        <v>29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1437620400</v>
      </c>
      <c r="J1549" s="10">
        <f t="shared" si="70"/>
        <v>42208.125</v>
      </c>
      <c r="L1549">
        <v>1487240082</v>
      </c>
      <c r="M1549" t="b">
        <v>0</v>
      </c>
      <c r="N1549">
        <v>0</v>
      </c>
      <c r="O1549" t="b">
        <v>0</v>
      </c>
      <c r="P1549" t="s">
        <v>8287</v>
      </c>
      <c r="Q1549">
        <f t="shared" si="71"/>
        <v>0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1437620400</v>
      </c>
      <c r="J1550" s="10">
        <f t="shared" si="70"/>
        <v>42208.125</v>
      </c>
      <c r="L1550">
        <v>1444425020</v>
      </c>
      <c r="M1550" t="b">
        <v>0</v>
      </c>
      <c r="N1550">
        <v>1</v>
      </c>
      <c r="O1550" t="b">
        <v>0</v>
      </c>
      <c r="P1550" t="s">
        <v>8287</v>
      </c>
      <c r="Q1550">
        <f t="shared" si="71"/>
        <v>9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1437620400</v>
      </c>
      <c r="J1551" s="10">
        <f t="shared" si="70"/>
        <v>42208.125</v>
      </c>
      <c r="L1551">
        <v>1443928559</v>
      </c>
      <c r="M1551" t="b">
        <v>0</v>
      </c>
      <c r="N1551">
        <v>6</v>
      </c>
      <c r="O1551" t="b">
        <v>0</v>
      </c>
      <c r="P1551" t="s">
        <v>8287</v>
      </c>
      <c r="Q1551">
        <f t="shared" si="71"/>
        <v>34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1437620400</v>
      </c>
      <c r="J1552" s="10">
        <f t="shared" si="70"/>
        <v>42208.125</v>
      </c>
      <c r="L1552">
        <v>1460458034</v>
      </c>
      <c r="M1552" t="b">
        <v>0</v>
      </c>
      <c r="N1552">
        <v>7</v>
      </c>
      <c r="O1552" t="b">
        <v>0</v>
      </c>
      <c r="P1552" t="s">
        <v>8287</v>
      </c>
      <c r="Q1552">
        <f t="shared" si="71"/>
        <v>13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1437620400</v>
      </c>
      <c r="J1553" s="10">
        <f t="shared" si="70"/>
        <v>42208.125</v>
      </c>
      <c r="L1553">
        <v>1430164039</v>
      </c>
      <c r="M1553" t="b">
        <v>0</v>
      </c>
      <c r="N1553">
        <v>0</v>
      </c>
      <c r="O1553" t="b">
        <v>0</v>
      </c>
      <c r="P1553" t="s">
        <v>8287</v>
      </c>
      <c r="Q1553">
        <f t="shared" si="71"/>
        <v>0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1437620400</v>
      </c>
      <c r="J1554" s="10">
        <f t="shared" si="70"/>
        <v>42208.125</v>
      </c>
      <c r="L1554">
        <v>1410366708</v>
      </c>
      <c r="M1554" t="b">
        <v>0</v>
      </c>
      <c r="N1554">
        <v>16</v>
      </c>
      <c r="O1554" t="b">
        <v>0</v>
      </c>
      <c r="P1554" t="s">
        <v>8287</v>
      </c>
      <c r="Q1554">
        <f t="shared" si="71"/>
        <v>49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1437620400</v>
      </c>
      <c r="J1555" s="10">
        <f t="shared" si="70"/>
        <v>42208.125</v>
      </c>
      <c r="L1555">
        <v>1438584447</v>
      </c>
      <c r="M1555" t="b">
        <v>0</v>
      </c>
      <c r="N1555">
        <v>0</v>
      </c>
      <c r="O1555" t="b">
        <v>0</v>
      </c>
      <c r="P1555" t="s">
        <v>8287</v>
      </c>
      <c r="Q1555">
        <f t="shared" si="71"/>
        <v>0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1437620400</v>
      </c>
      <c r="J1556" s="10">
        <f t="shared" si="70"/>
        <v>42208.125</v>
      </c>
      <c r="L1556">
        <v>1435903390</v>
      </c>
      <c r="M1556" t="b">
        <v>0</v>
      </c>
      <c r="N1556">
        <v>0</v>
      </c>
      <c r="O1556" t="b">
        <v>0</v>
      </c>
      <c r="P1556" t="s">
        <v>8287</v>
      </c>
      <c r="Q1556">
        <f t="shared" si="71"/>
        <v>0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1437620400</v>
      </c>
      <c r="J1557" s="10">
        <f t="shared" si="70"/>
        <v>42208.125</v>
      </c>
      <c r="L1557">
        <v>1440513832</v>
      </c>
      <c r="M1557" t="b">
        <v>0</v>
      </c>
      <c r="N1557">
        <v>0</v>
      </c>
      <c r="O1557" t="b">
        <v>0</v>
      </c>
      <c r="P1557" t="s">
        <v>8287</v>
      </c>
      <c r="Q1557">
        <f t="shared" si="71"/>
        <v>0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1437620400</v>
      </c>
      <c r="J1558" s="10">
        <f t="shared" si="70"/>
        <v>42208.125</v>
      </c>
      <c r="L1558">
        <v>1465011624</v>
      </c>
      <c r="M1558" t="b">
        <v>0</v>
      </c>
      <c r="N1558">
        <v>12</v>
      </c>
      <c r="O1558" t="b">
        <v>0</v>
      </c>
      <c r="P1558" t="s">
        <v>8287</v>
      </c>
      <c r="Q1558">
        <f t="shared" si="71"/>
        <v>45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1437620400</v>
      </c>
      <c r="J1559" s="10">
        <f t="shared" si="70"/>
        <v>42208.125</v>
      </c>
      <c r="L1559">
        <v>1408549233</v>
      </c>
      <c r="M1559" t="b">
        <v>0</v>
      </c>
      <c r="N1559">
        <v>1</v>
      </c>
      <c r="O1559" t="b">
        <v>0</v>
      </c>
      <c r="P1559" t="s">
        <v>8287</v>
      </c>
      <c r="Q1559">
        <f t="shared" si="71"/>
        <v>4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1437620400</v>
      </c>
      <c r="J1560" s="10">
        <f t="shared" si="70"/>
        <v>42208.125</v>
      </c>
      <c r="L1560">
        <v>1435656759</v>
      </c>
      <c r="M1560" t="b">
        <v>0</v>
      </c>
      <c r="N1560">
        <v>3</v>
      </c>
      <c r="O1560" t="b">
        <v>0</v>
      </c>
      <c r="P1560" t="s">
        <v>8287</v>
      </c>
      <c r="Q1560">
        <f t="shared" si="71"/>
        <v>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1437620400</v>
      </c>
      <c r="J1561" s="10">
        <f t="shared" si="70"/>
        <v>42208.125</v>
      </c>
      <c r="L1561">
        <v>1428974199</v>
      </c>
      <c r="M1561" t="b">
        <v>0</v>
      </c>
      <c r="N1561">
        <v>1</v>
      </c>
      <c r="O1561" t="b">
        <v>0</v>
      </c>
      <c r="P1561" t="s">
        <v>8287</v>
      </c>
      <c r="Q1561">
        <f t="shared" si="71"/>
        <v>0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1437620400</v>
      </c>
      <c r="J1562" s="10">
        <f t="shared" si="70"/>
        <v>42208.125</v>
      </c>
      <c r="L1562">
        <v>1414110593</v>
      </c>
      <c r="M1562" t="b">
        <v>0</v>
      </c>
      <c r="N1562">
        <v>4</v>
      </c>
      <c r="O1562" t="b">
        <v>0</v>
      </c>
      <c r="P1562" t="s">
        <v>8287</v>
      </c>
      <c r="Q1562">
        <f t="shared" si="71"/>
        <v>4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1437620400</v>
      </c>
      <c r="J1563" s="10">
        <f t="shared" si="70"/>
        <v>42208.125</v>
      </c>
      <c r="L1563">
        <v>1381194003</v>
      </c>
      <c r="M1563" t="b">
        <v>0</v>
      </c>
      <c r="N1563">
        <v>1</v>
      </c>
      <c r="O1563" t="b">
        <v>0</v>
      </c>
      <c r="P1563" t="s">
        <v>8288</v>
      </c>
      <c r="Q1563">
        <f t="shared" si="71"/>
        <v>1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1437620400</v>
      </c>
      <c r="J1564" s="10">
        <f t="shared" si="70"/>
        <v>42208.125</v>
      </c>
      <c r="L1564">
        <v>1253712916</v>
      </c>
      <c r="M1564" t="b">
        <v>0</v>
      </c>
      <c r="N1564">
        <v>0</v>
      </c>
      <c r="O1564" t="b">
        <v>0</v>
      </c>
      <c r="P1564" t="s">
        <v>8288</v>
      </c>
      <c r="Q1564">
        <f t="shared" si="71"/>
        <v>0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1437620400</v>
      </c>
      <c r="J1565" s="10">
        <f t="shared" si="70"/>
        <v>42208.125</v>
      </c>
      <c r="L1565">
        <v>1389635351</v>
      </c>
      <c r="M1565" t="b">
        <v>0</v>
      </c>
      <c r="N1565">
        <v>2</v>
      </c>
      <c r="O1565" t="b">
        <v>0</v>
      </c>
      <c r="P1565" t="s">
        <v>8288</v>
      </c>
      <c r="Q1565">
        <f t="shared" si="71"/>
        <v>1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1437620400</v>
      </c>
      <c r="J1566" s="10">
        <f t="shared" si="70"/>
        <v>42208.125</v>
      </c>
      <c r="L1566">
        <v>1430124509</v>
      </c>
      <c r="M1566" t="b">
        <v>0</v>
      </c>
      <c r="N1566">
        <v>1</v>
      </c>
      <c r="O1566" t="b">
        <v>0</v>
      </c>
      <c r="P1566" t="s">
        <v>8288</v>
      </c>
      <c r="Q1566">
        <f t="shared" si="71"/>
        <v>0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1437620400</v>
      </c>
      <c r="J1567" s="10">
        <f t="shared" si="70"/>
        <v>42208.125</v>
      </c>
      <c r="L1567">
        <v>1304962261</v>
      </c>
      <c r="M1567" t="b">
        <v>0</v>
      </c>
      <c r="N1567">
        <v>1</v>
      </c>
      <c r="O1567" t="b">
        <v>0</v>
      </c>
      <c r="P1567" t="s">
        <v>8288</v>
      </c>
      <c r="Q1567">
        <f t="shared" si="71"/>
        <v>3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1437620400</v>
      </c>
      <c r="J1568" s="10">
        <f t="shared" si="70"/>
        <v>42208.125</v>
      </c>
      <c r="L1568">
        <v>1467151204</v>
      </c>
      <c r="M1568" t="b">
        <v>0</v>
      </c>
      <c r="N1568">
        <v>59</v>
      </c>
      <c r="O1568" t="b">
        <v>0</v>
      </c>
      <c r="P1568" t="s">
        <v>8288</v>
      </c>
      <c r="Q1568">
        <f t="shared" si="71"/>
        <v>21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1437620400</v>
      </c>
      <c r="J1569" s="10">
        <f t="shared" si="70"/>
        <v>42208.125</v>
      </c>
      <c r="L1569">
        <v>1391293745</v>
      </c>
      <c r="M1569" t="b">
        <v>0</v>
      </c>
      <c r="N1569">
        <v>13</v>
      </c>
      <c r="O1569" t="b">
        <v>0</v>
      </c>
      <c r="P1569" t="s">
        <v>8288</v>
      </c>
      <c r="Q1569">
        <f t="shared" si="71"/>
        <v>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1437620400</v>
      </c>
      <c r="J1570" s="10">
        <f t="shared" si="70"/>
        <v>42208.125</v>
      </c>
      <c r="L1570">
        <v>1416360585</v>
      </c>
      <c r="M1570" t="b">
        <v>0</v>
      </c>
      <c r="N1570">
        <v>22</v>
      </c>
      <c r="O1570" t="b">
        <v>0</v>
      </c>
      <c r="P1570" t="s">
        <v>8288</v>
      </c>
      <c r="Q1570">
        <f t="shared" si="71"/>
        <v>14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1437620400</v>
      </c>
      <c r="J1571" s="10">
        <f t="shared" si="70"/>
        <v>42208.125</v>
      </c>
      <c r="L1571">
        <v>1366906714</v>
      </c>
      <c r="M1571" t="b">
        <v>0</v>
      </c>
      <c r="N1571">
        <v>0</v>
      </c>
      <c r="O1571" t="b">
        <v>0</v>
      </c>
      <c r="P1571" t="s">
        <v>8288</v>
      </c>
      <c r="Q1571">
        <f t="shared" si="71"/>
        <v>0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1437620400</v>
      </c>
      <c r="J1572" s="10">
        <f t="shared" si="70"/>
        <v>42208.125</v>
      </c>
      <c r="L1572">
        <v>1457551882</v>
      </c>
      <c r="M1572" t="b">
        <v>0</v>
      </c>
      <c r="N1572">
        <v>52</v>
      </c>
      <c r="O1572" t="b">
        <v>0</v>
      </c>
      <c r="P1572" t="s">
        <v>8288</v>
      </c>
      <c r="Q1572">
        <f t="shared" si="71"/>
        <v>41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1437620400</v>
      </c>
      <c r="J1573" s="10">
        <f t="shared" si="70"/>
        <v>42208.125</v>
      </c>
      <c r="L1573">
        <v>1432146483</v>
      </c>
      <c r="M1573" t="b">
        <v>0</v>
      </c>
      <c r="N1573">
        <v>4</v>
      </c>
      <c r="O1573" t="b">
        <v>0</v>
      </c>
      <c r="P1573" t="s">
        <v>8288</v>
      </c>
      <c r="Q1573">
        <f t="shared" si="71"/>
        <v>1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1437620400</v>
      </c>
      <c r="J1574" s="10">
        <f t="shared" si="70"/>
        <v>42208.125</v>
      </c>
      <c r="L1574">
        <v>1454546859</v>
      </c>
      <c r="M1574" t="b">
        <v>0</v>
      </c>
      <c r="N1574">
        <v>3</v>
      </c>
      <c r="O1574" t="b">
        <v>0</v>
      </c>
      <c r="P1574" t="s">
        <v>8288</v>
      </c>
      <c r="Q1574">
        <f t="shared" si="71"/>
        <v>5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1437620400</v>
      </c>
      <c r="J1575" s="10">
        <f t="shared" si="70"/>
        <v>42208.125</v>
      </c>
      <c r="L1575">
        <v>1487548802</v>
      </c>
      <c r="M1575" t="b">
        <v>0</v>
      </c>
      <c r="N1575">
        <v>3</v>
      </c>
      <c r="O1575" t="b">
        <v>0</v>
      </c>
      <c r="P1575" t="s">
        <v>8288</v>
      </c>
      <c r="Q1575">
        <f t="shared" si="71"/>
        <v>2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1437620400</v>
      </c>
      <c r="J1576" s="10">
        <f t="shared" si="70"/>
        <v>42208.125</v>
      </c>
      <c r="L1576">
        <v>1421187329</v>
      </c>
      <c r="M1576" t="b">
        <v>0</v>
      </c>
      <c r="N1576">
        <v>6</v>
      </c>
      <c r="O1576" t="b">
        <v>0</v>
      </c>
      <c r="P1576" t="s">
        <v>8288</v>
      </c>
      <c r="Q1576">
        <f t="shared" si="71"/>
        <v>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1437620400</v>
      </c>
      <c r="J1577" s="10">
        <f t="shared" si="70"/>
        <v>42208.125</v>
      </c>
      <c r="L1577">
        <v>1402317296</v>
      </c>
      <c r="M1577" t="b">
        <v>0</v>
      </c>
      <c r="N1577">
        <v>35</v>
      </c>
      <c r="O1577" t="b">
        <v>0</v>
      </c>
      <c r="P1577" t="s">
        <v>8288</v>
      </c>
      <c r="Q1577">
        <f t="shared" si="71"/>
        <v>23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1437620400</v>
      </c>
      <c r="J1578" s="10">
        <f t="shared" si="70"/>
        <v>42208.125</v>
      </c>
      <c r="L1578">
        <v>1431810368</v>
      </c>
      <c r="M1578" t="b">
        <v>0</v>
      </c>
      <c r="N1578">
        <v>10</v>
      </c>
      <c r="O1578" t="b">
        <v>0</v>
      </c>
      <c r="P1578" t="s">
        <v>8288</v>
      </c>
      <c r="Q1578">
        <f t="shared" si="71"/>
        <v>13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1437620400</v>
      </c>
      <c r="J1579" s="10">
        <f t="shared" si="70"/>
        <v>42208.125</v>
      </c>
      <c r="L1579">
        <v>1337977248</v>
      </c>
      <c r="M1579" t="b">
        <v>0</v>
      </c>
      <c r="N1579">
        <v>2</v>
      </c>
      <c r="O1579" t="b">
        <v>0</v>
      </c>
      <c r="P1579" t="s">
        <v>8288</v>
      </c>
      <c r="Q1579">
        <f t="shared" si="71"/>
        <v>1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1437620400</v>
      </c>
      <c r="J1580" s="10">
        <f t="shared" si="70"/>
        <v>42208.125</v>
      </c>
      <c r="L1580">
        <v>1281317691</v>
      </c>
      <c r="M1580" t="b">
        <v>0</v>
      </c>
      <c r="N1580">
        <v>4</v>
      </c>
      <c r="O1580" t="b">
        <v>0</v>
      </c>
      <c r="P1580" t="s">
        <v>8288</v>
      </c>
      <c r="Q1580">
        <f t="shared" si="71"/>
        <v>11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1437620400</v>
      </c>
      <c r="J1581" s="10">
        <f t="shared" si="70"/>
        <v>42208.125</v>
      </c>
      <c r="L1581">
        <v>1374882891</v>
      </c>
      <c r="M1581" t="b">
        <v>0</v>
      </c>
      <c r="N1581">
        <v>2</v>
      </c>
      <c r="O1581" t="b">
        <v>0</v>
      </c>
      <c r="P1581" t="s">
        <v>8288</v>
      </c>
      <c r="Q1581">
        <f t="shared" si="71"/>
        <v>1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1437620400</v>
      </c>
      <c r="J1582" s="10">
        <f t="shared" si="70"/>
        <v>42208.125</v>
      </c>
      <c r="L1582">
        <v>1332378726</v>
      </c>
      <c r="M1582" t="b">
        <v>0</v>
      </c>
      <c r="N1582">
        <v>0</v>
      </c>
      <c r="O1582" t="b">
        <v>0</v>
      </c>
      <c r="P1582" t="s">
        <v>8288</v>
      </c>
      <c r="Q1582">
        <f t="shared" si="71"/>
        <v>0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1437620400</v>
      </c>
      <c r="J1583" s="10">
        <f t="shared" si="70"/>
        <v>42208.125</v>
      </c>
      <c r="L1583">
        <v>1447757190</v>
      </c>
      <c r="M1583" t="b">
        <v>0</v>
      </c>
      <c r="N1583">
        <v>1</v>
      </c>
      <c r="O1583" t="b">
        <v>0</v>
      </c>
      <c r="P1583" t="s">
        <v>8289</v>
      </c>
      <c r="Q1583">
        <f t="shared" si="71"/>
        <v>1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1437620400</v>
      </c>
      <c r="J1584" s="10">
        <f t="shared" si="70"/>
        <v>42208.125</v>
      </c>
      <c r="L1584">
        <v>1440961053</v>
      </c>
      <c r="M1584" t="b">
        <v>0</v>
      </c>
      <c r="N1584">
        <v>3</v>
      </c>
      <c r="O1584" t="b">
        <v>0</v>
      </c>
      <c r="P1584" t="s">
        <v>8289</v>
      </c>
      <c r="Q1584">
        <f t="shared" si="71"/>
        <v>9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1437620400</v>
      </c>
      <c r="J1585" s="10">
        <f t="shared" si="70"/>
        <v>42208.125</v>
      </c>
      <c r="L1585">
        <v>1409089391</v>
      </c>
      <c r="M1585" t="b">
        <v>0</v>
      </c>
      <c r="N1585">
        <v>1</v>
      </c>
      <c r="O1585" t="b">
        <v>0</v>
      </c>
      <c r="P1585" t="s">
        <v>8289</v>
      </c>
      <c r="Q1585">
        <f t="shared" si="71"/>
        <v>0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1437620400</v>
      </c>
      <c r="J1586" s="10">
        <f t="shared" si="70"/>
        <v>42208.125</v>
      </c>
      <c r="L1586">
        <v>1400600101</v>
      </c>
      <c r="M1586" t="b">
        <v>0</v>
      </c>
      <c r="N1586">
        <v>0</v>
      </c>
      <c r="O1586" t="b">
        <v>0</v>
      </c>
      <c r="P1586" t="s">
        <v>8289</v>
      </c>
      <c r="Q1586">
        <f t="shared" si="71"/>
        <v>0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1437620400</v>
      </c>
      <c r="J1587" s="10">
        <f t="shared" si="70"/>
        <v>42208.125</v>
      </c>
      <c r="L1587">
        <v>1480800568</v>
      </c>
      <c r="M1587" t="b">
        <v>0</v>
      </c>
      <c r="N1587">
        <v>12</v>
      </c>
      <c r="O1587" t="b">
        <v>0</v>
      </c>
      <c r="P1587" t="s">
        <v>8289</v>
      </c>
      <c r="Q1587">
        <f t="shared" si="71"/>
        <v>79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1437620400</v>
      </c>
      <c r="J1588" s="10">
        <f t="shared" si="70"/>
        <v>42208.125</v>
      </c>
      <c r="L1588">
        <v>1425609022</v>
      </c>
      <c r="M1588" t="b">
        <v>0</v>
      </c>
      <c r="N1588">
        <v>0</v>
      </c>
      <c r="O1588" t="b">
        <v>0</v>
      </c>
      <c r="P1588" t="s">
        <v>8289</v>
      </c>
      <c r="Q1588">
        <f t="shared" si="71"/>
        <v>0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1437620400</v>
      </c>
      <c r="J1589" s="10">
        <f t="shared" si="70"/>
        <v>42208.125</v>
      </c>
      <c r="L1589">
        <v>1415918965</v>
      </c>
      <c r="M1589" t="b">
        <v>0</v>
      </c>
      <c r="N1589">
        <v>1</v>
      </c>
      <c r="O1589" t="b">
        <v>0</v>
      </c>
      <c r="P1589" t="s">
        <v>8289</v>
      </c>
      <c r="Q1589">
        <f t="shared" si="71"/>
        <v>0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1437620400</v>
      </c>
      <c r="J1590" s="10">
        <f t="shared" si="70"/>
        <v>42208.125</v>
      </c>
      <c r="L1590">
        <v>1420091999</v>
      </c>
      <c r="M1590" t="b">
        <v>0</v>
      </c>
      <c r="N1590">
        <v>0</v>
      </c>
      <c r="O1590" t="b">
        <v>0</v>
      </c>
      <c r="P1590" t="s">
        <v>8289</v>
      </c>
      <c r="Q1590">
        <f t="shared" si="71"/>
        <v>0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1437620400</v>
      </c>
      <c r="J1591" s="10">
        <f t="shared" si="70"/>
        <v>42208.125</v>
      </c>
      <c r="L1591">
        <v>1441841886</v>
      </c>
      <c r="M1591" t="b">
        <v>0</v>
      </c>
      <c r="N1591">
        <v>0</v>
      </c>
      <c r="O1591" t="b">
        <v>0</v>
      </c>
      <c r="P1591" t="s">
        <v>8289</v>
      </c>
      <c r="Q1591">
        <f t="shared" si="71"/>
        <v>0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1437620400</v>
      </c>
      <c r="J1592" s="10">
        <f t="shared" si="70"/>
        <v>42208.125</v>
      </c>
      <c r="L1592">
        <v>1440448464</v>
      </c>
      <c r="M1592" t="b">
        <v>0</v>
      </c>
      <c r="N1592">
        <v>2</v>
      </c>
      <c r="O1592" t="b">
        <v>0</v>
      </c>
      <c r="P1592" t="s">
        <v>8289</v>
      </c>
      <c r="Q1592">
        <f t="shared" si="71"/>
        <v>2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1437620400</v>
      </c>
      <c r="J1593" s="10">
        <f t="shared" si="70"/>
        <v>42208.125</v>
      </c>
      <c r="L1593">
        <v>1457112341</v>
      </c>
      <c r="M1593" t="b">
        <v>0</v>
      </c>
      <c r="N1593">
        <v>92</v>
      </c>
      <c r="O1593" t="b">
        <v>0</v>
      </c>
      <c r="P1593" t="s">
        <v>8289</v>
      </c>
      <c r="Q1593">
        <f t="shared" si="71"/>
        <v>29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1437620400</v>
      </c>
      <c r="J1594" s="10">
        <f t="shared" si="70"/>
        <v>42208.125</v>
      </c>
      <c r="L1594">
        <v>1423619085</v>
      </c>
      <c r="M1594" t="b">
        <v>0</v>
      </c>
      <c r="N1594">
        <v>0</v>
      </c>
      <c r="O1594" t="b">
        <v>0</v>
      </c>
      <c r="P1594" t="s">
        <v>8289</v>
      </c>
      <c r="Q1594">
        <f t="shared" si="71"/>
        <v>0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1437620400</v>
      </c>
      <c r="J1595" s="10">
        <f t="shared" si="70"/>
        <v>42208.125</v>
      </c>
      <c r="L1595">
        <v>1422562655</v>
      </c>
      <c r="M1595" t="b">
        <v>0</v>
      </c>
      <c r="N1595">
        <v>3</v>
      </c>
      <c r="O1595" t="b">
        <v>0</v>
      </c>
      <c r="P1595" t="s">
        <v>8289</v>
      </c>
      <c r="Q1595">
        <f t="shared" si="71"/>
        <v>0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1437620400</v>
      </c>
      <c r="J1596" s="10">
        <f t="shared" si="70"/>
        <v>42208.125</v>
      </c>
      <c r="L1596">
        <v>1458147982</v>
      </c>
      <c r="M1596" t="b">
        <v>0</v>
      </c>
      <c r="N1596">
        <v>10</v>
      </c>
      <c r="O1596" t="b">
        <v>0</v>
      </c>
      <c r="P1596" t="s">
        <v>8289</v>
      </c>
      <c r="Q1596">
        <f t="shared" si="71"/>
        <v>21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1437620400</v>
      </c>
      <c r="J1597" s="10">
        <f t="shared" si="70"/>
        <v>42208.125</v>
      </c>
      <c r="L1597">
        <v>1400634728</v>
      </c>
      <c r="M1597" t="b">
        <v>0</v>
      </c>
      <c r="N1597">
        <v>7</v>
      </c>
      <c r="O1597" t="b">
        <v>0</v>
      </c>
      <c r="P1597" t="s">
        <v>8289</v>
      </c>
      <c r="Q1597">
        <f t="shared" si="71"/>
        <v>0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1437620400</v>
      </c>
      <c r="J1598" s="10">
        <f t="shared" si="70"/>
        <v>42208.125</v>
      </c>
      <c r="L1598">
        <v>1414577969</v>
      </c>
      <c r="M1598" t="b">
        <v>0</v>
      </c>
      <c r="N1598">
        <v>3</v>
      </c>
      <c r="O1598" t="b">
        <v>0</v>
      </c>
      <c r="P1598" t="s">
        <v>8289</v>
      </c>
      <c r="Q1598">
        <f t="shared" si="71"/>
        <v>2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1437620400</v>
      </c>
      <c r="J1599" s="10">
        <f t="shared" si="70"/>
        <v>42208.125</v>
      </c>
      <c r="L1599">
        <v>1471768197</v>
      </c>
      <c r="M1599" t="b">
        <v>0</v>
      </c>
      <c r="N1599">
        <v>0</v>
      </c>
      <c r="O1599" t="b">
        <v>0</v>
      </c>
      <c r="P1599" t="s">
        <v>8289</v>
      </c>
      <c r="Q1599">
        <f t="shared" si="71"/>
        <v>0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1437620400</v>
      </c>
      <c r="J1600" s="10">
        <f t="shared" si="70"/>
        <v>42208.125</v>
      </c>
      <c r="L1600">
        <v>1432742458</v>
      </c>
      <c r="M1600" t="b">
        <v>0</v>
      </c>
      <c r="N1600">
        <v>1</v>
      </c>
      <c r="O1600" t="b">
        <v>0</v>
      </c>
      <c r="P1600" t="s">
        <v>8289</v>
      </c>
      <c r="Q1600">
        <f t="shared" si="71"/>
        <v>0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1437620400</v>
      </c>
      <c r="J1601" s="10">
        <f t="shared" si="70"/>
        <v>42208.125</v>
      </c>
      <c r="L1601">
        <v>1457528176</v>
      </c>
      <c r="M1601" t="b">
        <v>0</v>
      </c>
      <c r="N1601">
        <v>0</v>
      </c>
      <c r="O1601" t="b">
        <v>0</v>
      </c>
      <c r="P1601" t="s">
        <v>8289</v>
      </c>
      <c r="Q1601">
        <f t="shared" si="71"/>
        <v>0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1437620400</v>
      </c>
      <c r="J1602" s="10">
        <f t="shared" si="70"/>
        <v>42208.125</v>
      </c>
      <c r="L1602">
        <v>1401585752</v>
      </c>
      <c r="M1602" t="b">
        <v>0</v>
      </c>
      <c r="N1602">
        <v>9</v>
      </c>
      <c r="O1602" t="b">
        <v>0</v>
      </c>
      <c r="P1602" t="s">
        <v>8289</v>
      </c>
      <c r="Q1602">
        <f t="shared" si="71"/>
        <v>7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1437620400</v>
      </c>
      <c r="J1603" s="10">
        <f t="shared" ref="J1603:J1666" si="72">(((I1603/60)/60)/24)+DATE(1970,1,1)</f>
        <v>42208.125</v>
      </c>
      <c r="L1603">
        <v>1301969633</v>
      </c>
      <c r="M1603" t="b">
        <v>0</v>
      </c>
      <c r="N1603">
        <v>56</v>
      </c>
      <c r="O1603" t="b">
        <v>1</v>
      </c>
      <c r="P1603" t="s">
        <v>8274</v>
      </c>
      <c r="Q1603">
        <f t="shared" ref="Q1603:Q1666" si="73">ROUND(E1603/D1603*100,0)</f>
        <v>108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1437620400</v>
      </c>
      <c r="J1604" s="10">
        <f t="shared" si="72"/>
        <v>42208.125</v>
      </c>
      <c r="L1604">
        <v>1314947317</v>
      </c>
      <c r="M1604" t="b">
        <v>0</v>
      </c>
      <c r="N1604">
        <v>32</v>
      </c>
      <c r="O1604" t="b">
        <v>1</v>
      </c>
      <c r="P1604" t="s">
        <v>8274</v>
      </c>
      <c r="Q1604">
        <f t="shared" si="73"/>
        <v>100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1437620400</v>
      </c>
      <c r="J1605" s="10">
        <f t="shared" si="72"/>
        <v>42208.125</v>
      </c>
      <c r="L1605">
        <v>1322539459</v>
      </c>
      <c r="M1605" t="b">
        <v>0</v>
      </c>
      <c r="N1605">
        <v>30</v>
      </c>
      <c r="O1605" t="b">
        <v>1</v>
      </c>
      <c r="P1605" t="s">
        <v>8274</v>
      </c>
      <c r="Q1605">
        <f t="shared" si="73"/>
        <v>100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1437620400</v>
      </c>
      <c r="J1606" s="10">
        <f t="shared" si="72"/>
        <v>42208.125</v>
      </c>
      <c r="L1606">
        <v>1328559435</v>
      </c>
      <c r="M1606" t="b">
        <v>0</v>
      </c>
      <c r="N1606">
        <v>70</v>
      </c>
      <c r="O1606" t="b">
        <v>1</v>
      </c>
      <c r="P1606" t="s">
        <v>8274</v>
      </c>
      <c r="Q1606">
        <f t="shared" si="73"/>
        <v>122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1437620400</v>
      </c>
      <c r="J1607" s="10">
        <f t="shared" si="72"/>
        <v>42208.125</v>
      </c>
      <c r="L1607">
        <v>1311380313</v>
      </c>
      <c r="M1607" t="b">
        <v>0</v>
      </c>
      <c r="N1607">
        <v>44</v>
      </c>
      <c r="O1607" t="b">
        <v>1</v>
      </c>
      <c r="P1607" t="s">
        <v>8274</v>
      </c>
      <c r="Q1607">
        <f t="shared" si="73"/>
        <v>101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1437620400</v>
      </c>
      <c r="J1608" s="10">
        <f t="shared" si="72"/>
        <v>42208.125</v>
      </c>
      <c r="L1608">
        <v>1293158438</v>
      </c>
      <c r="M1608" t="b">
        <v>0</v>
      </c>
      <c r="N1608">
        <v>92</v>
      </c>
      <c r="O1608" t="b">
        <v>1</v>
      </c>
      <c r="P1608" t="s">
        <v>8274</v>
      </c>
      <c r="Q1608">
        <f t="shared" si="73"/>
        <v>101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1437620400</v>
      </c>
      <c r="J1609" s="10">
        <f t="shared" si="72"/>
        <v>42208.125</v>
      </c>
      <c r="L1609">
        <v>1337887451</v>
      </c>
      <c r="M1609" t="b">
        <v>0</v>
      </c>
      <c r="N1609">
        <v>205</v>
      </c>
      <c r="O1609" t="b">
        <v>1</v>
      </c>
      <c r="P1609" t="s">
        <v>8274</v>
      </c>
      <c r="Q1609">
        <f t="shared" si="73"/>
        <v>145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1437620400</v>
      </c>
      <c r="J1610" s="10">
        <f t="shared" si="72"/>
        <v>42208.125</v>
      </c>
      <c r="L1610">
        <v>1385754986</v>
      </c>
      <c r="M1610" t="b">
        <v>0</v>
      </c>
      <c r="N1610">
        <v>23</v>
      </c>
      <c r="O1610" t="b">
        <v>1</v>
      </c>
      <c r="P1610" t="s">
        <v>8274</v>
      </c>
      <c r="Q1610">
        <f t="shared" si="73"/>
        <v>101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1437620400</v>
      </c>
      <c r="J1611" s="10">
        <f t="shared" si="72"/>
        <v>42208.125</v>
      </c>
      <c r="L1611">
        <v>1315612909</v>
      </c>
      <c r="M1611" t="b">
        <v>0</v>
      </c>
      <c r="N1611">
        <v>4</v>
      </c>
      <c r="O1611" t="b">
        <v>1</v>
      </c>
      <c r="P1611" t="s">
        <v>8274</v>
      </c>
      <c r="Q1611">
        <f t="shared" si="73"/>
        <v>118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1437620400</v>
      </c>
      <c r="J1612" s="10">
        <f t="shared" si="72"/>
        <v>42208.125</v>
      </c>
      <c r="L1612">
        <v>1353017510</v>
      </c>
      <c r="M1612" t="b">
        <v>0</v>
      </c>
      <c r="N1612">
        <v>112</v>
      </c>
      <c r="O1612" t="b">
        <v>1</v>
      </c>
      <c r="P1612" t="s">
        <v>8274</v>
      </c>
      <c r="Q1612">
        <f t="shared" si="73"/>
        <v>272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1437620400</v>
      </c>
      <c r="J1613" s="10">
        <f t="shared" si="72"/>
        <v>42208.125</v>
      </c>
      <c r="L1613">
        <v>1368576032</v>
      </c>
      <c r="M1613" t="b">
        <v>0</v>
      </c>
      <c r="N1613">
        <v>27</v>
      </c>
      <c r="O1613" t="b">
        <v>1</v>
      </c>
      <c r="P1613" t="s">
        <v>8274</v>
      </c>
      <c r="Q1613">
        <f t="shared" si="73"/>
        <v>125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1437620400</v>
      </c>
      <c r="J1614" s="10">
        <f t="shared" si="72"/>
        <v>42208.125</v>
      </c>
      <c r="L1614">
        <v>1354568384</v>
      </c>
      <c r="M1614" t="b">
        <v>0</v>
      </c>
      <c r="N1614">
        <v>11</v>
      </c>
      <c r="O1614" t="b">
        <v>1</v>
      </c>
      <c r="P1614" t="s">
        <v>8274</v>
      </c>
      <c r="Q1614">
        <f t="shared" si="73"/>
        <v>110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1437620400</v>
      </c>
      <c r="J1615" s="10">
        <f t="shared" si="72"/>
        <v>42208.125</v>
      </c>
      <c r="L1615">
        <v>1340329202</v>
      </c>
      <c r="M1615" t="b">
        <v>0</v>
      </c>
      <c r="N1615">
        <v>26</v>
      </c>
      <c r="O1615" t="b">
        <v>1</v>
      </c>
      <c r="P1615" t="s">
        <v>8274</v>
      </c>
      <c r="Q1615">
        <f t="shared" si="73"/>
        <v>102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1437620400</v>
      </c>
      <c r="J1616" s="10">
        <f t="shared" si="72"/>
        <v>42208.125</v>
      </c>
      <c r="L1616">
        <v>1401924769</v>
      </c>
      <c r="M1616" t="b">
        <v>0</v>
      </c>
      <c r="N1616">
        <v>77</v>
      </c>
      <c r="O1616" t="b">
        <v>1</v>
      </c>
      <c r="P1616" t="s">
        <v>8274</v>
      </c>
      <c r="Q1616">
        <f t="shared" si="73"/>
        <v>103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1437620400</v>
      </c>
      <c r="J1617" s="10">
        <f t="shared" si="72"/>
        <v>42208.125</v>
      </c>
      <c r="L1617">
        <v>1319850796</v>
      </c>
      <c r="M1617" t="b">
        <v>0</v>
      </c>
      <c r="N1617">
        <v>136</v>
      </c>
      <c r="O1617" t="b">
        <v>1</v>
      </c>
      <c r="P1617" t="s">
        <v>8274</v>
      </c>
      <c r="Q1617">
        <f t="shared" si="73"/>
        <v>114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1437620400</v>
      </c>
      <c r="J1618" s="10">
        <f t="shared" si="72"/>
        <v>42208.125</v>
      </c>
      <c r="L1618">
        <v>1350061821</v>
      </c>
      <c r="M1618" t="b">
        <v>0</v>
      </c>
      <c r="N1618">
        <v>157</v>
      </c>
      <c r="O1618" t="b">
        <v>1</v>
      </c>
      <c r="P1618" t="s">
        <v>8274</v>
      </c>
      <c r="Q1618">
        <f t="shared" si="73"/>
        <v>104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1437620400</v>
      </c>
      <c r="J1619" s="10">
        <f t="shared" si="72"/>
        <v>42208.125</v>
      </c>
      <c r="L1619">
        <v>1380470188</v>
      </c>
      <c r="M1619" t="b">
        <v>0</v>
      </c>
      <c r="N1619">
        <v>158</v>
      </c>
      <c r="O1619" t="b">
        <v>1</v>
      </c>
      <c r="P1619" t="s">
        <v>8274</v>
      </c>
      <c r="Q1619">
        <f t="shared" si="73"/>
        <v>146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1437620400</v>
      </c>
      <c r="J1620" s="10">
        <f t="shared" si="72"/>
        <v>42208.125</v>
      </c>
      <c r="L1620">
        <v>1359301335</v>
      </c>
      <c r="M1620" t="b">
        <v>0</v>
      </c>
      <c r="N1620">
        <v>27</v>
      </c>
      <c r="O1620" t="b">
        <v>1</v>
      </c>
      <c r="P1620" t="s">
        <v>8274</v>
      </c>
      <c r="Q1620">
        <f t="shared" si="73"/>
        <v>105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1437620400</v>
      </c>
      <c r="J1621" s="10">
        <f t="shared" si="72"/>
        <v>42208.125</v>
      </c>
      <c r="L1621">
        <v>1408940886</v>
      </c>
      <c r="M1621" t="b">
        <v>0</v>
      </c>
      <c r="N1621">
        <v>23</v>
      </c>
      <c r="O1621" t="b">
        <v>1</v>
      </c>
      <c r="P1621" t="s">
        <v>8274</v>
      </c>
      <c r="Q1621">
        <f t="shared" si="73"/>
        <v>133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1437620400</v>
      </c>
      <c r="J1622" s="10">
        <f t="shared" si="72"/>
        <v>42208.125</v>
      </c>
      <c r="L1622">
        <v>1361002140</v>
      </c>
      <c r="M1622" t="b">
        <v>0</v>
      </c>
      <c r="N1622">
        <v>17</v>
      </c>
      <c r="O1622" t="b">
        <v>1</v>
      </c>
      <c r="P1622" t="s">
        <v>8274</v>
      </c>
      <c r="Q1622">
        <f t="shared" si="73"/>
        <v>113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1437620400</v>
      </c>
      <c r="J1623" s="10">
        <f t="shared" si="72"/>
        <v>42208.125</v>
      </c>
      <c r="L1623">
        <v>1333550015</v>
      </c>
      <c r="M1623" t="b">
        <v>0</v>
      </c>
      <c r="N1623">
        <v>37</v>
      </c>
      <c r="O1623" t="b">
        <v>1</v>
      </c>
      <c r="P1623" t="s">
        <v>8274</v>
      </c>
      <c r="Q1623">
        <f t="shared" si="73"/>
        <v>121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1437620400</v>
      </c>
      <c r="J1624" s="10">
        <f t="shared" si="72"/>
        <v>42208.125</v>
      </c>
      <c r="L1624">
        <v>1415343874</v>
      </c>
      <c r="M1624" t="b">
        <v>0</v>
      </c>
      <c r="N1624">
        <v>65</v>
      </c>
      <c r="O1624" t="b">
        <v>1</v>
      </c>
      <c r="P1624" t="s">
        <v>8274</v>
      </c>
      <c r="Q1624">
        <f t="shared" si="73"/>
        <v>102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1437620400</v>
      </c>
      <c r="J1625" s="10">
        <f t="shared" si="72"/>
        <v>42208.125</v>
      </c>
      <c r="L1625">
        <v>1372437089</v>
      </c>
      <c r="M1625" t="b">
        <v>0</v>
      </c>
      <c r="N1625">
        <v>18</v>
      </c>
      <c r="O1625" t="b">
        <v>1</v>
      </c>
      <c r="P1625" t="s">
        <v>8274</v>
      </c>
      <c r="Q1625">
        <f t="shared" si="73"/>
        <v>101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1437620400</v>
      </c>
      <c r="J1626" s="10">
        <f t="shared" si="72"/>
        <v>42208.125</v>
      </c>
      <c r="L1626">
        <v>1354265335</v>
      </c>
      <c r="M1626" t="b">
        <v>0</v>
      </c>
      <c r="N1626">
        <v>25</v>
      </c>
      <c r="O1626" t="b">
        <v>1</v>
      </c>
      <c r="P1626" t="s">
        <v>8274</v>
      </c>
      <c r="Q1626">
        <f t="shared" si="73"/>
        <v>118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1437620400</v>
      </c>
      <c r="J1627" s="10">
        <f t="shared" si="72"/>
        <v>42208.125</v>
      </c>
      <c r="L1627">
        <v>1344962853</v>
      </c>
      <c r="M1627" t="b">
        <v>0</v>
      </c>
      <c r="N1627">
        <v>104</v>
      </c>
      <c r="O1627" t="b">
        <v>1</v>
      </c>
      <c r="P1627" t="s">
        <v>8274</v>
      </c>
      <c r="Q1627">
        <f t="shared" si="73"/>
        <v>155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1437620400</v>
      </c>
      <c r="J1628" s="10">
        <f t="shared" si="72"/>
        <v>42208.125</v>
      </c>
      <c r="L1628">
        <v>1383337267</v>
      </c>
      <c r="M1628" t="b">
        <v>0</v>
      </c>
      <c r="N1628">
        <v>108</v>
      </c>
      <c r="O1628" t="b">
        <v>1</v>
      </c>
      <c r="P1628" t="s">
        <v>8274</v>
      </c>
      <c r="Q1628">
        <f t="shared" si="73"/>
        <v>101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1437620400</v>
      </c>
      <c r="J1629" s="10">
        <f t="shared" si="72"/>
        <v>42208.125</v>
      </c>
      <c r="L1629">
        <v>1351011489</v>
      </c>
      <c r="M1629" t="b">
        <v>0</v>
      </c>
      <c r="N1629">
        <v>38</v>
      </c>
      <c r="O1629" t="b">
        <v>1</v>
      </c>
      <c r="P1629" t="s">
        <v>8274</v>
      </c>
      <c r="Q1629">
        <f t="shared" si="73"/>
        <v>117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1437620400</v>
      </c>
      <c r="J1630" s="10">
        <f t="shared" si="72"/>
        <v>42208.125</v>
      </c>
      <c r="L1630">
        <v>1400175682</v>
      </c>
      <c r="M1630" t="b">
        <v>0</v>
      </c>
      <c r="N1630">
        <v>88</v>
      </c>
      <c r="O1630" t="b">
        <v>1</v>
      </c>
      <c r="P1630" t="s">
        <v>8274</v>
      </c>
      <c r="Q1630">
        <f t="shared" si="73"/>
        <v>101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1437620400</v>
      </c>
      <c r="J1631" s="10">
        <f t="shared" si="72"/>
        <v>42208.125</v>
      </c>
      <c r="L1631">
        <v>1389041333</v>
      </c>
      <c r="M1631" t="b">
        <v>0</v>
      </c>
      <c r="N1631">
        <v>82</v>
      </c>
      <c r="O1631" t="b">
        <v>1</v>
      </c>
      <c r="P1631" t="s">
        <v>8274</v>
      </c>
      <c r="Q1631">
        <f t="shared" si="73"/>
        <v>104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1437620400</v>
      </c>
      <c r="J1632" s="10">
        <f t="shared" si="72"/>
        <v>42208.125</v>
      </c>
      <c r="L1632">
        <v>1328040375</v>
      </c>
      <c r="M1632" t="b">
        <v>0</v>
      </c>
      <c r="N1632">
        <v>126</v>
      </c>
      <c r="O1632" t="b">
        <v>1</v>
      </c>
      <c r="P1632" t="s">
        <v>8274</v>
      </c>
      <c r="Q1632">
        <f t="shared" si="73"/>
        <v>265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1437620400</v>
      </c>
      <c r="J1633" s="10">
        <f t="shared" si="72"/>
        <v>42208.125</v>
      </c>
      <c r="L1633">
        <v>1347482261</v>
      </c>
      <c r="M1633" t="b">
        <v>0</v>
      </c>
      <c r="N1633">
        <v>133</v>
      </c>
      <c r="O1633" t="b">
        <v>1</v>
      </c>
      <c r="P1633" t="s">
        <v>8274</v>
      </c>
      <c r="Q1633">
        <f t="shared" si="73"/>
        <v>156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1437620400</v>
      </c>
      <c r="J1634" s="10">
        <f t="shared" si="72"/>
        <v>42208.125</v>
      </c>
      <c r="L1634">
        <v>1311667854</v>
      </c>
      <c r="M1634" t="b">
        <v>0</v>
      </c>
      <c r="N1634">
        <v>47</v>
      </c>
      <c r="O1634" t="b">
        <v>1</v>
      </c>
      <c r="P1634" t="s">
        <v>8274</v>
      </c>
      <c r="Q1634">
        <f t="shared" si="73"/>
        <v>102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1437620400</v>
      </c>
      <c r="J1635" s="10">
        <f t="shared" si="72"/>
        <v>42208.125</v>
      </c>
      <c r="L1635">
        <v>1324329156</v>
      </c>
      <c r="M1635" t="b">
        <v>0</v>
      </c>
      <c r="N1635">
        <v>58</v>
      </c>
      <c r="O1635" t="b">
        <v>1</v>
      </c>
      <c r="P1635" t="s">
        <v>8274</v>
      </c>
      <c r="Q1635">
        <f t="shared" si="73"/>
        <v>100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1437620400</v>
      </c>
      <c r="J1636" s="10">
        <f t="shared" si="72"/>
        <v>42208.125</v>
      </c>
      <c r="L1636">
        <v>1303706001</v>
      </c>
      <c r="M1636" t="b">
        <v>0</v>
      </c>
      <c r="N1636">
        <v>32</v>
      </c>
      <c r="O1636" t="b">
        <v>1</v>
      </c>
      <c r="P1636" t="s">
        <v>8274</v>
      </c>
      <c r="Q1636">
        <f t="shared" si="73"/>
        <v>101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1437620400</v>
      </c>
      <c r="J1637" s="10">
        <f t="shared" si="72"/>
        <v>42208.125</v>
      </c>
      <c r="L1637">
        <v>1463086261</v>
      </c>
      <c r="M1637" t="b">
        <v>0</v>
      </c>
      <c r="N1637">
        <v>37</v>
      </c>
      <c r="O1637" t="b">
        <v>1</v>
      </c>
      <c r="P1637" t="s">
        <v>8274</v>
      </c>
      <c r="Q1637">
        <f t="shared" si="73"/>
        <v>125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1437620400</v>
      </c>
      <c r="J1638" s="10">
        <f t="shared" si="72"/>
        <v>42208.125</v>
      </c>
      <c r="L1638">
        <v>1304129088</v>
      </c>
      <c r="M1638" t="b">
        <v>0</v>
      </c>
      <c r="N1638">
        <v>87</v>
      </c>
      <c r="O1638" t="b">
        <v>1</v>
      </c>
      <c r="P1638" t="s">
        <v>8274</v>
      </c>
      <c r="Q1638">
        <f t="shared" si="73"/>
        <v>104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1437620400</v>
      </c>
      <c r="J1639" s="10">
        <f t="shared" si="72"/>
        <v>42208.125</v>
      </c>
      <c r="L1639">
        <v>1257444140</v>
      </c>
      <c r="M1639" t="b">
        <v>0</v>
      </c>
      <c r="N1639">
        <v>15</v>
      </c>
      <c r="O1639" t="b">
        <v>1</v>
      </c>
      <c r="P1639" t="s">
        <v>8274</v>
      </c>
      <c r="Q1639">
        <f t="shared" si="73"/>
        <v>104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1437620400</v>
      </c>
      <c r="J1640" s="10">
        <f t="shared" si="72"/>
        <v>42208.125</v>
      </c>
      <c r="L1640">
        <v>1358180968</v>
      </c>
      <c r="M1640" t="b">
        <v>0</v>
      </c>
      <c r="N1640">
        <v>27</v>
      </c>
      <c r="O1640" t="b">
        <v>1</v>
      </c>
      <c r="P1640" t="s">
        <v>8274</v>
      </c>
      <c r="Q1640">
        <f t="shared" si="73"/>
        <v>105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1437620400</v>
      </c>
      <c r="J1641" s="10">
        <f t="shared" si="72"/>
        <v>42208.125</v>
      </c>
      <c r="L1641">
        <v>1328197165</v>
      </c>
      <c r="M1641" t="b">
        <v>0</v>
      </c>
      <c r="N1641">
        <v>19</v>
      </c>
      <c r="O1641" t="b">
        <v>1</v>
      </c>
      <c r="P1641" t="s">
        <v>8274</v>
      </c>
      <c r="Q1641">
        <f t="shared" si="73"/>
        <v>100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1437620400</v>
      </c>
      <c r="J1642" s="10">
        <f t="shared" si="72"/>
        <v>42208.125</v>
      </c>
      <c r="L1642">
        <v>1279603955</v>
      </c>
      <c r="M1642" t="b">
        <v>0</v>
      </c>
      <c r="N1642">
        <v>17</v>
      </c>
      <c r="O1642" t="b">
        <v>1</v>
      </c>
      <c r="P1642" t="s">
        <v>8274</v>
      </c>
      <c r="Q1642">
        <f t="shared" si="73"/>
        <v>170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1437620400</v>
      </c>
      <c r="J1643" s="10">
        <f t="shared" si="72"/>
        <v>42208.125</v>
      </c>
      <c r="L1643">
        <v>1416406744</v>
      </c>
      <c r="M1643" t="b">
        <v>0</v>
      </c>
      <c r="N1643">
        <v>26</v>
      </c>
      <c r="O1643" t="b">
        <v>1</v>
      </c>
      <c r="P1643" t="s">
        <v>8290</v>
      </c>
      <c r="Q1643">
        <f t="shared" si="73"/>
        <v>101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1437620400</v>
      </c>
      <c r="J1644" s="10">
        <f t="shared" si="72"/>
        <v>42208.125</v>
      </c>
      <c r="L1644">
        <v>1306283727</v>
      </c>
      <c r="M1644" t="b">
        <v>0</v>
      </c>
      <c r="N1644">
        <v>28</v>
      </c>
      <c r="O1644" t="b">
        <v>1</v>
      </c>
      <c r="P1644" t="s">
        <v>8290</v>
      </c>
      <c r="Q1644">
        <f t="shared" si="73"/>
        <v>100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1437620400</v>
      </c>
      <c r="J1645" s="10">
        <f t="shared" si="72"/>
        <v>42208.125</v>
      </c>
      <c r="L1645">
        <v>1345924012</v>
      </c>
      <c r="M1645" t="b">
        <v>0</v>
      </c>
      <c r="N1645">
        <v>37</v>
      </c>
      <c r="O1645" t="b">
        <v>1</v>
      </c>
      <c r="P1645" t="s">
        <v>8290</v>
      </c>
      <c r="Q1645">
        <f t="shared" si="73"/>
        <v>125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1437620400</v>
      </c>
      <c r="J1646" s="10">
        <f t="shared" si="72"/>
        <v>42208.125</v>
      </c>
      <c r="L1646">
        <v>1348363560</v>
      </c>
      <c r="M1646" t="b">
        <v>0</v>
      </c>
      <c r="N1646">
        <v>128</v>
      </c>
      <c r="O1646" t="b">
        <v>1</v>
      </c>
      <c r="P1646" t="s">
        <v>8290</v>
      </c>
      <c r="Q1646">
        <f t="shared" si="73"/>
        <v>110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1437620400</v>
      </c>
      <c r="J1647" s="10">
        <f t="shared" si="72"/>
        <v>42208.125</v>
      </c>
      <c r="L1647">
        <v>1378306140</v>
      </c>
      <c r="M1647" t="b">
        <v>0</v>
      </c>
      <c r="N1647">
        <v>10</v>
      </c>
      <c r="O1647" t="b">
        <v>1</v>
      </c>
      <c r="P1647" t="s">
        <v>8290</v>
      </c>
      <c r="Q1647">
        <f t="shared" si="73"/>
        <v>111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1437620400</v>
      </c>
      <c r="J1648" s="10">
        <f t="shared" si="72"/>
        <v>42208.125</v>
      </c>
      <c r="L1648">
        <v>1405248503</v>
      </c>
      <c r="M1648" t="b">
        <v>0</v>
      </c>
      <c r="N1648">
        <v>83</v>
      </c>
      <c r="O1648" t="b">
        <v>1</v>
      </c>
      <c r="P1648" t="s">
        <v>8290</v>
      </c>
      <c r="Q1648">
        <f t="shared" si="73"/>
        <v>110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1437620400</v>
      </c>
      <c r="J1649" s="10">
        <f t="shared" si="72"/>
        <v>42208.125</v>
      </c>
      <c r="L1649">
        <v>1336643377</v>
      </c>
      <c r="M1649" t="b">
        <v>0</v>
      </c>
      <c r="N1649">
        <v>46</v>
      </c>
      <c r="O1649" t="b">
        <v>1</v>
      </c>
      <c r="P1649" t="s">
        <v>8290</v>
      </c>
      <c r="Q1649">
        <f t="shared" si="73"/>
        <v>105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1437620400</v>
      </c>
      <c r="J1650" s="10">
        <f t="shared" si="72"/>
        <v>42208.125</v>
      </c>
      <c r="L1650">
        <v>1298048082</v>
      </c>
      <c r="M1650" t="b">
        <v>0</v>
      </c>
      <c r="N1650">
        <v>90</v>
      </c>
      <c r="O1650" t="b">
        <v>1</v>
      </c>
      <c r="P1650" t="s">
        <v>8290</v>
      </c>
      <c r="Q1650">
        <f t="shared" si="73"/>
        <v>125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1437620400</v>
      </c>
      <c r="J1651" s="10">
        <f t="shared" si="72"/>
        <v>42208.125</v>
      </c>
      <c r="L1651">
        <v>1396974355</v>
      </c>
      <c r="M1651" t="b">
        <v>0</v>
      </c>
      <c r="N1651">
        <v>81</v>
      </c>
      <c r="O1651" t="b">
        <v>1</v>
      </c>
      <c r="P1651" t="s">
        <v>8290</v>
      </c>
      <c r="Q1651">
        <f t="shared" si="73"/>
        <v>101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1437620400</v>
      </c>
      <c r="J1652" s="10">
        <f t="shared" si="72"/>
        <v>42208.125</v>
      </c>
      <c r="L1652">
        <v>1378722437</v>
      </c>
      <c r="M1652" t="b">
        <v>0</v>
      </c>
      <c r="N1652">
        <v>32</v>
      </c>
      <c r="O1652" t="b">
        <v>1</v>
      </c>
      <c r="P1652" t="s">
        <v>8290</v>
      </c>
      <c r="Q1652">
        <f t="shared" si="73"/>
        <v>142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1437620400</v>
      </c>
      <c r="J1653" s="10">
        <f t="shared" si="72"/>
        <v>42208.125</v>
      </c>
      <c r="L1653">
        <v>1300916220</v>
      </c>
      <c r="M1653" t="b">
        <v>0</v>
      </c>
      <c r="N1653">
        <v>20</v>
      </c>
      <c r="O1653" t="b">
        <v>1</v>
      </c>
      <c r="P1653" t="s">
        <v>8290</v>
      </c>
      <c r="Q1653">
        <f t="shared" si="73"/>
        <v>101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1437620400</v>
      </c>
      <c r="J1654" s="10">
        <f t="shared" si="72"/>
        <v>42208.125</v>
      </c>
      <c r="L1654">
        <v>1382701793</v>
      </c>
      <c r="M1654" t="b">
        <v>0</v>
      </c>
      <c r="N1654">
        <v>70</v>
      </c>
      <c r="O1654" t="b">
        <v>1</v>
      </c>
      <c r="P1654" t="s">
        <v>8290</v>
      </c>
      <c r="Q1654">
        <f t="shared" si="73"/>
        <v>101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1437620400</v>
      </c>
      <c r="J1655" s="10">
        <f t="shared" si="72"/>
        <v>42208.125</v>
      </c>
      <c r="L1655">
        <v>1300996896</v>
      </c>
      <c r="M1655" t="b">
        <v>0</v>
      </c>
      <c r="N1655">
        <v>168</v>
      </c>
      <c r="O1655" t="b">
        <v>1</v>
      </c>
      <c r="P1655" t="s">
        <v>8290</v>
      </c>
      <c r="Q1655">
        <f t="shared" si="73"/>
        <v>174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1437620400</v>
      </c>
      <c r="J1656" s="10">
        <f t="shared" si="72"/>
        <v>42208.125</v>
      </c>
      <c r="L1656">
        <v>1332192160</v>
      </c>
      <c r="M1656" t="b">
        <v>0</v>
      </c>
      <c r="N1656">
        <v>34</v>
      </c>
      <c r="O1656" t="b">
        <v>1</v>
      </c>
      <c r="P1656" t="s">
        <v>8290</v>
      </c>
      <c r="Q1656">
        <f t="shared" si="73"/>
        <v>120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1437620400</v>
      </c>
      <c r="J1657" s="10">
        <f t="shared" si="72"/>
        <v>42208.125</v>
      </c>
      <c r="L1657">
        <v>1331060420</v>
      </c>
      <c r="M1657" t="b">
        <v>0</v>
      </c>
      <c r="N1657">
        <v>48</v>
      </c>
      <c r="O1657" t="b">
        <v>1</v>
      </c>
      <c r="P1657" t="s">
        <v>8290</v>
      </c>
      <c r="Q1657">
        <f t="shared" si="73"/>
        <v>143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1437620400</v>
      </c>
      <c r="J1658" s="10">
        <f t="shared" si="72"/>
        <v>42208.125</v>
      </c>
      <c r="L1658">
        <v>1352845052</v>
      </c>
      <c r="M1658" t="b">
        <v>0</v>
      </c>
      <c r="N1658">
        <v>48</v>
      </c>
      <c r="O1658" t="b">
        <v>1</v>
      </c>
      <c r="P1658" t="s">
        <v>8290</v>
      </c>
      <c r="Q1658">
        <f t="shared" si="73"/>
        <v>100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1437620400</v>
      </c>
      <c r="J1659" s="10">
        <f t="shared" si="72"/>
        <v>42208.125</v>
      </c>
      <c r="L1659">
        <v>1335293168</v>
      </c>
      <c r="M1659" t="b">
        <v>0</v>
      </c>
      <c r="N1659">
        <v>221</v>
      </c>
      <c r="O1659" t="b">
        <v>1</v>
      </c>
      <c r="P1659" t="s">
        <v>8290</v>
      </c>
      <c r="Q1659">
        <f t="shared" si="73"/>
        <v>105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1437620400</v>
      </c>
      <c r="J1660" s="10">
        <f t="shared" si="72"/>
        <v>42208.125</v>
      </c>
      <c r="L1660">
        <v>1352524767</v>
      </c>
      <c r="M1660" t="b">
        <v>0</v>
      </c>
      <c r="N1660">
        <v>107</v>
      </c>
      <c r="O1660" t="b">
        <v>1</v>
      </c>
      <c r="P1660" t="s">
        <v>8290</v>
      </c>
      <c r="Q1660">
        <f t="shared" si="73"/>
        <v>132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1437620400</v>
      </c>
      <c r="J1661" s="10">
        <f t="shared" si="72"/>
        <v>42208.125</v>
      </c>
      <c r="L1661">
        <v>1384811721</v>
      </c>
      <c r="M1661" t="b">
        <v>0</v>
      </c>
      <c r="N1661">
        <v>45</v>
      </c>
      <c r="O1661" t="b">
        <v>1</v>
      </c>
      <c r="P1661" t="s">
        <v>8290</v>
      </c>
      <c r="Q1661">
        <f t="shared" si="73"/>
        <v>113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1437620400</v>
      </c>
      <c r="J1662" s="10">
        <f t="shared" si="72"/>
        <v>42208.125</v>
      </c>
      <c r="L1662">
        <v>1459355950</v>
      </c>
      <c r="M1662" t="b">
        <v>0</v>
      </c>
      <c r="N1662">
        <v>36</v>
      </c>
      <c r="O1662" t="b">
        <v>1</v>
      </c>
      <c r="P1662" t="s">
        <v>8290</v>
      </c>
      <c r="Q1662">
        <f t="shared" si="73"/>
        <v>1254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1437620400</v>
      </c>
      <c r="J1663" s="10">
        <f t="shared" si="72"/>
        <v>42208.125</v>
      </c>
      <c r="L1663">
        <v>1449359831</v>
      </c>
      <c r="M1663" t="b">
        <v>0</v>
      </c>
      <c r="N1663">
        <v>101</v>
      </c>
      <c r="O1663" t="b">
        <v>1</v>
      </c>
      <c r="P1663" t="s">
        <v>8290</v>
      </c>
      <c r="Q1663">
        <f t="shared" si="73"/>
        <v>103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1437620400</v>
      </c>
      <c r="J1664" s="10">
        <f t="shared" si="72"/>
        <v>42208.125</v>
      </c>
      <c r="L1664">
        <v>1320122736</v>
      </c>
      <c r="M1664" t="b">
        <v>0</v>
      </c>
      <c r="N1664">
        <v>62</v>
      </c>
      <c r="O1664" t="b">
        <v>1</v>
      </c>
      <c r="P1664" t="s">
        <v>8290</v>
      </c>
      <c r="Q1664">
        <f t="shared" si="73"/>
        <v>103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1437620400</v>
      </c>
      <c r="J1665" s="10">
        <f t="shared" si="72"/>
        <v>42208.125</v>
      </c>
      <c r="L1665">
        <v>1420158707</v>
      </c>
      <c r="M1665" t="b">
        <v>0</v>
      </c>
      <c r="N1665">
        <v>32</v>
      </c>
      <c r="O1665" t="b">
        <v>1</v>
      </c>
      <c r="P1665" t="s">
        <v>8290</v>
      </c>
      <c r="Q1665">
        <f t="shared" si="73"/>
        <v>108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1437620400</v>
      </c>
      <c r="J1666" s="10">
        <f t="shared" si="72"/>
        <v>42208.125</v>
      </c>
      <c r="L1666">
        <v>1328033818</v>
      </c>
      <c r="M1666" t="b">
        <v>0</v>
      </c>
      <c r="N1666">
        <v>89</v>
      </c>
      <c r="O1666" t="b">
        <v>1</v>
      </c>
      <c r="P1666" t="s">
        <v>8290</v>
      </c>
      <c r="Q1666">
        <f t="shared" si="73"/>
        <v>122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1437620400</v>
      </c>
      <c r="J1667" s="10">
        <f t="shared" ref="J1667:J1730" si="74">(((I1667/60)/60)/24)+DATE(1970,1,1)</f>
        <v>42208.125</v>
      </c>
      <c r="L1667">
        <v>1295624113</v>
      </c>
      <c r="M1667" t="b">
        <v>0</v>
      </c>
      <c r="N1667">
        <v>93</v>
      </c>
      <c r="O1667" t="b">
        <v>1</v>
      </c>
      <c r="P1667" t="s">
        <v>8290</v>
      </c>
      <c r="Q1667">
        <f t="shared" ref="Q1667:Q1730" si="75">ROUND(E1667/D1667*100,0)</f>
        <v>119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1437620400</v>
      </c>
      <c r="J1668" s="10">
        <f t="shared" si="74"/>
        <v>42208.125</v>
      </c>
      <c r="L1668">
        <v>1361858673</v>
      </c>
      <c r="M1668" t="b">
        <v>0</v>
      </c>
      <c r="N1668">
        <v>98</v>
      </c>
      <c r="O1668" t="b">
        <v>1</v>
      </c>
      <c r="P1668" t="s">
        <v>8290</v>
      </c>
      <c r="Q1668">
        <f t="shared" si="75"/>
        <v>161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1437620400</v>
      </c>
      <c r="J1669" s="10">
        <f t="shared" si="74"/>
        <v>42208.125</v>
      </c>
      <c r="L1669">
        <v>1392169298</v>
      </c>
      <c r="M1669" t="b">
        <v>0</v>
      </c>
      <c r="N1669">
        <v>82</v>
      </c>
      <c r="O1669" t="b">
        <v>1</v>
      </c>
      <c r="P1669" t="s">
        <v>8290</v>
      </c>
      <c r="Q1669">
        <f t="shared" si="75"/>
        <v>127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1437620400</v>
      </c>
      <c r="J1670" s="10">
        <f t="shared" si="74"/>
        <v>42208.125</v>
      </c>
      <c r="L1670">
        <v>1319859339</v>
      </c>
      <c r="M1670" t="b">
        <v>0</v>
      </c>
      <c r="N1670">
        <v>116</v>
      </c>
      <c r="O1670" t="b">
        <v>1</v>
      </c>
      <c r="P1670" t="s">
        <v>8290</v>
      </c>
      <c r="Q1670">
        <f t="shared" si="75"/>
        <v>103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1437620400</v>
      </c>
      <c r="J1671" s="10">
        <f t="shared" si="74"/>
        <v>42208.125</v>
      </c>
      <c r="L1671">
        <v>1459545276</v>
      </c>
      <c r="M1671" t="b">
        <v>0</v>
      </c>
      <c r="N1671">
        <v>52</v>
      </c>
      <c r="O1671" t="b">
        <v>1</v>
      </c>
      <c r="P1671" t="s">
        <v>8290</v>
      </c>
      <c r="Q1671">
        <f t="shared" si="75"/>
        <v>140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1437620400</v>
      </c>
      <c r="J1672" s="10">
        <f t="shared" si="74"/>
        <v>42208.125</v>
      </c>
      <c r="L1672">
        <v>1273961999</v>
      </c>
      <c r="M1672" t="b">
        <v>0</v>
      </c>
      <c r="N1672">
        <v>23</v>
      </c>
      <c r="O1672" t="b">
        <v>1</v>
      </c>
      <c r="P1672" t="s">
        <v>8290</v>
      </c>
      <c r="Q1672">
        <f t="shared" si="75"/>
        <v>103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1437620400</v>
      </c>
      <c r="J1673" s="10">
        <f t="shared" si="74"/>
        <v>42208.125</v>
      </c>
      <c r="L1673">
        <v>1467464614</v>
      </c>
      <c r="M1673" t="b">
        <v>0</v>
      </c>
      <c r="N1673">
        <v>77</v>
      </c>
      <c r="O1673" t="b">
        <v>1</v>
      </c>
      <c r="P1673" t="s">
        <v>8290</v>
      </c>
      <c r="Q1673">
        <f t="shared" si="75"/>
        <v>101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1437620400</v>
      </c>
      <c r="J1674" s="10">
        <f t="shared" si="74"/>
        <v>42208.125</v>
      </c>
      <c r="L1674">
        <v>1336232730</v>
      </c>
      <c r="M1674" t="b">
        <v>0</v>
      </c>
      <c r="N1674">
        <v>49</v>
      </c>
      <c r="O1674" t="b">
        <v>1</v>
      </c>
      <c r="P1674" t="s">
        <v>8290</v>
      </c>
      <c r="Q1674">
        <f t="shared" si="75"/>
        <v>113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1437620400</v>
      </c>
      <c r="J1675" s="10">
        <f t="shared" si="74"/>
        <v>42208.125</v>
      </c>
      <c r="L1675">
        <v>1423083892</v>
      </c>
      <c r="M1675" t="b">
        <v>0</v>
      </c>
      <c r="N1675">
        <v>59</v>
      </c>
      <c r="O1675" t="b">
        <v>1</v>
      </c>
      <c r="P1675" t="s">
        <v>8290</v>
      </c>
      <c r="Q1675">
        <f t="shared" si="75"/>
        <v>128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1437620400</v>
      </c>
      <c r="J1676" s="10">
        <f t="shared" si="74"/>
        <v>42208.125</v>
      </c>
      <c r="L1676">
        <v>1468852306</v>
      </c>
      <c r="M1676" t="b">
        <v>0</v>
      </c>
      <c r="N1676">
        <v>113</v>
      </c>
      <c r="O1676" t="b">
        <v>1</v>
      </c>
      <c r="P1676" t="s">
        <v>8290</v>
      </c>
      <c r="Q1676">
        <f t="shared" si="75"/>
        <v>202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1437620400</v>
      </c>
      <c r="J1677" s="10">
        <f t="shared" si="74"/>
        <v>42208.125</v>
      </c>
      <c r="L1677">
        <v>1316194540</v>
      </c>
      <c r="M1677" t="b">
        <v>0</v>
      </c>
      <c r="N1677">
        <v>34</v>
      </c>
      <c r="O1677" t="b">
        <v>1</v>
      </c>
      <c r="P1677" t="s">
        <v>8290</v>
      </c>
      <c r="Q1677">
        <f t="shared" si="75"/>
        <v>137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1437620400</v>
      </c>
      <c r="J1678" s="10">
        <f t="shared" si="74"/>
        <v>42208.125</v>
      </c>
      <c r="L1678">
        <v>1330968347</v>
      </c>
      <c r="M1678" t="b">
        <v>0</v>
      </c>
      <c r="N1678">
        <v>42</v>
      </c>
      <c r="O1678" t="b">
        <v>1</v>
      </c>
      <c r="P1678" t="s">
        <v>8290</v>
      </c>
      <c r="Q1678">
        <f t="shared" si="75"/>
        <v>115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1437620400</v>
      </c>
      <c r="J1679" s="10">
        <f t="shared" si="74"/>
        <v>42208.125</v>
      </c>
      <c r="L1679">
        <v>1455615976</v>
      </c>
      <c r="M1679" t="b">
        <v>0</v>
      </c>
      <c r="N1679">
        <v>42</v>
      </c>
      <c r="O1679" t="b">
        <v>1</v>
      </c>
      <c r="P1679" t="s">
        <v>8290</v>
      </c>
      <c r="Q1679">
        <f t="shared" si="75"/>
        <v>112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1437620400</v>
      </c>
      <c r="J1680" s="10">
        <f t="shared" si="74"/>
        <v>42208.125</v>
      </c>
      <c r="L1680">
        <v>1390509071</v>
      </c>
      <c r="M1680" t="b">
        <v>0</v>
      </c>
      <c r="N1680">
        <v>49</v>
      </c>
      <c r="O1680" t="b">
        <v>1</v>
      </c>
      <c r="P1680" t="s">
        <v>8290</v>
      </c>
      <c r="Q1680">
        <f t="shared" si="75"/>
        <v>118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1437620400</v>
      </c>
      <c r="J1681" s="10">
        <f t="shared" si="74"/>
        <v>42208.125</v>
      </c>
      <c r="L1681">
        <v>1309311545</v>
      </c>
      <c r="M1681" t="b">
        <v>0</v>
      </c>
      <c r="N1681">
        <v>56</v>
      </c>
      <c r="O1681" t="b">
        <v>1</v>
      </c>
      <c r="P1681" t="s">
        <v>8290</v>
      </c>
      <c r="Q1681">
        <f t="shared" si="75"/>
        <v>175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1437620400</v>
      </c>
      <c r="J1682" s="10">
        <f t="shared" si="74"/>
        <v>42208.125</v>
      </c>
      <c r="L1682">
        <v>1402596667</v>
      </c>
      <c r="M1682" t="b">
        <v>0</v>
      </c>
      <c r="N1682">
        <v>25</v>
      </c>
      <c r="O1682" t="b">
        <v>1</v>
      </c>
      <c r="P1682" t="s">
        <v>8290</v>
      </c>
      <c r="Q1682">
        <f t="shared" si="75"/>
        <v>118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1437620400</v>
      </c>
      <c r="J1683" s="10">
        <f t="shared" si="74"/>
        <v>42208.125</v>
      </c>
      <c r="L1683">
        <v>1486522484</v>
      </c>
      <c r="M1683" t="b">
        <v>0</v>
      </c>
      <c r="N1683">
        <v>884</v>
      </c>
      <c r="O1683" t="b">
        <v>0</v>
      </c>
      <c r="P1683" t="s">
        <v>8291</v>
      </c>
      <c r="Q1683">
        <f t="shared" si="75"/>
        <v>101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1437620400</v>
      </c>
      <c r="J1684" s="10">
        <f t="shared" si="74"/>
        <v>42208.125</v>
      </c>
      <c r="L1684">
        <v>1486962460</v>
      </c>
      <c r="M1684" t="b">
        <v>0</v>
      </c>
      <c r="N1684">
        <v>0</v>
      </c>
      <c r="O1684" t="b">
        <v>0</v>
      </c>
      <c r="P1684" t="s">
        <v>8291</v>
      </c>
      <c r="Q1684">
        <f t="shared" si="75"/>
        <v>0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1437620400</v>
      </c>
      <c r="J1685" s="10">
        <f t="shared" si="74"/>
        <v>42208.125</v>
      </c>
      <c r="L1685">
        <v>1489517138</v>
      </c>
      <c r="M1685" t="b">
        <v>0</v>
      </c>
      <c r="N1685">
        <v>10</v>
      </c>
      <c r="O1685" t="b">
        <v>0</v>
      </c>
      <c r="P1685" t="s">
        <v>8291</v>
      </c>
      <c r="Q1685">
        <f t="shared" si="75"/>
        <v>22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1437620400</v>
      </c>
      <c r="J1686" s="10">
        <f t="shared" si="74"/>
        <v>42208.125</v>
      </c>
      <c r="L1686">
        <v>1487360041</v>
      </c>
      <c r="M1686" t="b">
        <v>0</v>
      </c>
      <c r="N1686">
        <v>101</v>
      </c>
      <c r="O1686" t="b">
        <v>0</v>
      </c>
      <c r="P1686" t="s">
        <v>8291</v>
      </c>
      <c r="Q1686">
        <f t="shared" si="75"/>
        <v>109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1437620400</v>
      </c>
      <c r="J1687" s="10">
        <f t="shared" si="74"/>
        <v>42208.125</v>
      </c>
      <c r="L1687">
        <v>1487743223</v>
      </c>
      <c r="M1687" t="b">
        <v>0</v>
      </c>
      <c r="N1687">
        <v>15</v>
      </c>
      <c r="O1687" t="b">
        <v>0</v>
      </c>
      <c r="P1687" t="s">
        <v>8291</v>
      </c>
      <c r="Q1687">
        <f t="shared" si="75"/>
        <v>103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1437620400</v>
      </c>
      <c r="J1688" s="10">
        <f t="shared" si="74"/>
        <v>42208.125</v>
      </c>
      <c r="L1688">
        <v>1488140119</v>
      </c>
      <c r="M1688" t="b">
        <v>0</v>
      </c>
      <c r="N1688">
        <v>1</v>
      </c>
      <c r="O1688" t="b">
        <v>0</v>
      </c>
      <c r="P1688" t="s">
        <v>8291</v>
      </c>
      <c r="Q1688">
        <f t="shared" si="75"/>
        <v>0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1437620400</v>
      </c>
      <c r="J1689" s="10">
        <f t="shared" si="74"/>
        <v>42208.125</v>
      </c>
      <c r="L1689">
        <v>1488935245</v>
      </c>
      <c r="M1689" t="b">
        <v>0</v>
      </c>
      <c r="N1689">
        <v>39</v>
      </c>
      <c r="O1689" t="b">
        <v>0</v>
      </c>
      <c r="P1689" t="s">
        <v>8291</v>
      </c>
      <c r="Q1689">
        <f t="shared" si="75"/>
        <v>31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1437620400</v>
      </c>
      <c r="J1690" s="10">
        <f t="shared" si="74"/>
        <v>42208.125</v>
      </c>
      <c r="L1690">
        <v>1489150194</v>
      </c>
      <c r="M1690" t="b">
        <v>0</v>
      </c>
      <c r="N1690">
        <v>7</v>
      </c>
      <c r="O1690" t="b">
        <v>0</v>
      </c>
      <c r="P1690" t="s">
        <v>8291</v>
      </c>
      <c r="Q1690">
        <f t="shared" si="75"/>
        <v>44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1437620400</v>
      </c>
      <c r="J1691" s="10">
        <f t="shared" si="74"/>
        <v>42208.125</v>
      </c>
      <c r="L1691">
        <v>1487111830</v>
      </c>
      <c r="M1691" t="b">
        <v>0</v>
      </c>
      <c r="N1691">
        <v>14</v>
      </c>
      <c r="O1691" t="b">
        <v>0</v>
      </c>
      <c r="P1691" t="s">
        <v>8291</v>
      </c>
      <c r="Q1691">
        <f t="shared" si="75"/>
        <v>100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1437620400</v>
      </c>
      <c r="J1692" s="10">
        <f t="shared" si="74"/>
        <v>42208.125</v>
      </c>
      <c r="L1692">
        <v>1488882042</v>
      </c>
      <c r="M1692" t="b">
        <v>0</v>
      </c>
      <c r="N1692">
        <v>11</v>
      </c>
      <c r="O1692" t="b">
        <v>0</v>
      </c>
      <c r="P1692" t="s">
        <v>8291</v>
      </c>
      <c r="Q1692">
        <f t="shared" si="75"/>
        <v>25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1437620400</v>
      </c>
      <c r="J1693" s="10">
        <f t="shared" si="74"/>
        <v>42208.125</v>
      </c>
      <c r="L1693">
        <v>1488387008</v>
      </c>
      <c r="M1693" t="b">
        <v>0</v>
      </c>
      <c r="N1693">
        <v>38</v>
      </c>
      <c r="O1693" t="b">
        <v>0</v>
      </c>
      <c r="P1693" t="s">
        <v>8291</v>
      </c>
      <c r="Q1693">
        <f t="shared" si="75"/>
        <v>33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1437620400</v>
      </c>
      <c r="J1694" s="10">
        <f t="shared" si="74"/>
        <v>42208.125</v>
      </c>
      <c r="L1694">
        <v>1487734667</v>
      </c>
      <c r="M1694" t="b">
        <v>0</v>
      </c>
      <c r="N1694">
        <v>15</v>
      </c>
      <c r="O1694" t="b">
        <v>0</v>
      </c>
      <c r="P1694" t="s">
        <v>8291</v>
      </c>
      <c r="Q1694">
        <f t="shared" si="75"/>
        <v>48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1437620400</v>
      </c>
      <c r="J1695" s="10">
        <f t="shared" si="74"/>
        <v>42208.125</v>
      </c>
      <c r="L1695">
        <v>1489097112</v>
      </c>
      <c r="M1695" t="b">
        <v>0</v>
      </c>
      <c r="N1695">
        <v>8</v>
      </c>
      <c r="O1695" t="b">
        <v>0</v>
      </c>
      <c r="P1695" t="s">
        <v>8291</v>
      </c>
      <c r="Q1695">
        <f t="shared" si="75"/>
        <v>9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1437620400</v>
      </c>
      <c r="J1696" s="10">
        <f t="shared" si="74"/>
        <v>42208.125</v>
      </c>
      <c r="L1696">
        <v>1488038674</v>
      </c>
      <c r="M1696" t="b">
        <v>0</v>
      </c>
      <c r="N1696">
        <v>1</v>
      </c>
      <c r="O1696" t="b">
        <v>0</v>
      </c>
      <c r="P1696" t="s">
        <v>8291</v>
      </c>
      <c r="Q1696">
        <f t="shared" si="75"/>
        <v>0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1437620400</v>
      </c>
      <c r="J1697" s="10">
        <f t="shared" si="74"/>
        <v>42208.125</v>
      </c>
      <c r="L1697">
        <v>1488847514</v>
      </c>
      <c r="M1697" t="b">
        <v>0</v>
      </c>
      <c r="N1697">
        <v>23</v>
      </c>
      <c r="O1697" t="b">
        <v>0</v>
      </c>
      <c r="P1697" t="s">
        <v>8291</v>
      </c>
      <c r="Q1697">
        <f t="shared" si="75"/>
        <v>12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1437620400</v>
      </c>
      <c r="J1698" s="10">
        <f t="shared" si="74"/>
        <v>42208.125</v>
      </c>
      <c r="L1698">
        <v>1488418811</v>
      </c>
      <c r="M1698" t="b">
        <v>0</v>
      </c>
      <c r="N1698">
        <v>0</v>
      </c>
      <c r="O1698" t="b">
        <v>0</v>
      </c>
      <c r="P1698" t="s">
        <v>8291</v>
      </c>
      <c r="Q1698">
        <f t="shared" si="75"/>
        <v>0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1437620400</v>
      </c>
      <c r="J1699" s="10">
        <f t="shared" si="74"/>
        <v>42208.125</v>
      </c>
      <c r="L1699">
        <v>1489193248</v>
      </c>
      <c r="M1699" t="b">
        <v>0</v>
      </c>
      <c r="N1699">
        <v>22</v>
      </c>
      <c r="O1699" t="b">
        <v>0</v>
      </c>
      <c r="P1699" t="s">
        <v>8291</v>
      </c>
      <c r="Q1699">
        <f t="shared" si="75"/>
        <v>20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1437620400</v>
      </c>
      <c r="J1700" s="10">
        <f t="shared" si="74"/>
        <v>42208.125</v>
      </c>
      <c r="L1700">
        <v>1488430760</v>
      </c>
      <c r="M1700" t="b">
        <v>0</v>
      </c>
      <c r="N1700">
        <v>0</v>
      </c>
      <c r="O1700" t="b">
        <v>0</v>
      </c>
      <c r="P1700" t="s">
        <v>8291</v>
      </c>
      <c r="Q1700">
        <f t="shared" si="75"/>
        <v>0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1437620400</v>
      </c>
      <c r="J1701" s="10">
        <f t="shared" si="74"/>
        <v>42208.125</v>
      </c>
      <c r="L1701">
        <v>1489351445</v>
      </c>
      <c r="M1701" t="b">
        <v>0</v>
      </c>
      <c r="N1701">
        <v>4</v>
      </c>
      <c r="O1701" t="b">
        <v>0</v>
      </c>
      <c r="P1701" t="s">
        <v>8291</v>
      </c>
      <c r="Q1701">
        <f t="shared" si="75"/>
        <v>4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1437620400</v>
      </c>
      <c r="J1702" s="10">
        <f t="shared" si="74"/>
        <v>42208.125</v>
      </c>
      <c r="L1702">
        <v>1488418990</v>
      </c>
      <c r="M1702" t="b">
        <v>0</v>
      </c>
      <c r="N1702">
        <v>79</v>
      </c>
      <c r="O1702" t="b">
        <v>0</v>
      </c>
      <c r="P1702" t="s">
        <v>8291</v>
      </c>
      <c r="Q1702">
        <f t="shared" si="75"/>
        <v>26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1437620400</v>
      </c>
      <c r="J1703" s="10">
        <f t="shared" si="74"/>
        <v>42208.125</v>
      </c>
      <c r="L1703">
        <v>1418745405</v>
      </c>
      <c r="M1703" t="b">
        <v>0</v>
      </c>
      <c r="N1703">
        <v>2</v>
      </c>
      <c r="O1703" t="b">
        <v>0</v>
      </c>
      <c r="P1703" t="s">
        <v>8291</v>
      </c>
      <c r="Q1703">
        <f t="shared" si="75"/>
        <v>0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1437620400</v>
      </c>
      <c r="J1704" s="10">
        <f t="shared" si="74"/>
        <v>42208.125</v>
      </c>
      <c r="L1704">
        <v>1425156750</v>
      </c>
      <c r="M1704" t="b">
        <v>0</v>
      </c>
      <c r="N1704">
        <v>1</v>
      </c>
      <c r="O1704" t="b">
        <v>0</v>
      </c>
      <c r="P1704" t="s">
        <v>8291</v>
      </c>
      <c r="Q1704">
        <f t="shared" si="75"/>
        <v>0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1437620400</v>
      </c>
      <c r="J1705" s="10">
        <f t="shared" si="74"/>
        <v>42208.125</v>
      </c>
      <c r="L1705">
        <v>1435819537</v>
      </c>
      <c r="M1705" t="b">
        <v>0</v>
      </c>
      <c r="N1705">
        <v>2</v>
      </c>
      <c r="O1705" t="b">
        <v>0</v>
      </c>
      <c r="P1705" t="s">
        <v>8291</v>
      </c>
      <c r="Q1705">
        <f t="shared" si="75"/>
        <v>1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1437620400</v>
      </c>
      <c r="J1706" s="10">
        <f t="shared" si="74"/>
        <v>42208.125</v>
      </c>
      <c r="L1706">
        <v>1421464873</v>
      </c>
      <c r="M1706" t="b">
        <v>0</v>
      </c>
      <c r="N1706">
        <v>11</v>
      </c>
      <c r="O1706" t="b">
        <v>0</v>
      </c>
      <c r="P1706" t="s">
        <v>8291</v>
      </c>
      <c r="Q1706">
        <f t="shared" si="75"/>
        <v>65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1437620400</v>
      </c>
      <c r="J1707" s="10">
        <f t="shared" si="74"/>
        <v>42208.125</v>
      </c>
      <c r="L1707">
        <v>1440807846</v>
      </c>
      <c r="M1707" t="b">
        <v>0</v>
      </c>
      <c r="N1707">
        <v>0</v>
      </c>
      <c r="O1707" t="b">
        <v>0</v>
      </c>
      <c r="P1707" t="s">
        <v>8291</v>
      </c>
      <c r="Q1707">
        <f t="shared" si="75"/>
        <v>0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1437620400</v>
      </c>
      <c r="J1708" s="10">
        <f t="shared" si="74"/>
        <v>42208.125</v>
      </c>
      <c r="L1708">
        <v>1435130472</v>
      </c>
      <c r="M1708" t="b">
        <v>0</v>
      </c>
      <c r="N1708">
        <v>0</v>
      </c>
      <c r="O1708" t="b">
        <v>0</v>
      </c>
      <c r="P1708" t="s">
        <v>8291</v>
      </c>
      <c r="Q1708">
        <f t="shared" si="75"/>
        <v>0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1437620400</v>
      </c>
      <c r="J1709" s="10">
        <f t="shared" si="74"/>
        <v>42208.125</v>
      </c>
      <c r="L1709">
        <v>1456593495</v>
      </c>
      <c r="M1709" t="b">
        <v>0</v>
      </c>
      <c r="N1709">
        <v>9</v>
      </c>
      <c r="O1709" t="b">
        <v>0</v>
      </c>
      <c r="P1709" t="s">
        <v>8291</v>
      </c>
      <c r="Q1709">
        <f t="shared" si="75"/>
        <v>10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1437620400</v>
      </c>
      <c r="J1710" s="10">
        <f t="shared" si="74"/>
        <v>42208.125</v>
      </c>
      <c r="L1710">
        <v>1458679706</v>
      </c>
      <c r="M1710" t="b">
        <v>0</v>
      </c>
      <c r="N1710">
        <v>0</v>
      </c>
      <c r="O1710" t="b">
        <v>0</v>
      </c>
      <c r="P1710" t="s">
        <v>8291</v>
      </c>
      <c r="Q1710">
        <f t="shared" si="75"/>
        <v>0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1437620400</v>
      </c>
      <c r="J1711" s="10">
        <f t="shared" si="74"/>
        <v>42208.125</v>
      </c>
      <c r="L1711">
        <v>1405949514</v>
      </c>
      <c r="M1711" t="b">
        <v>0</v>
      </c>
      <c r="N1711">
        <v>4</v>
      </c>
      <c r="O1711" t="b">
        <v>0</v>
      </c>
      <c r="P1711" t="s">
        <v>8291</v>
      </c>
      <c r="Q1711">
        <f t="shared" si="75"/>
        <v>5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1437620400</v>
      </c>
      <c r="J1712" s="10">
        <f t="shared" si="74"/>
        <v>42208.125</v>
      </c>
      <c r="L1712">
        <v>1449151888</v>
      </c>
      <c r="M1712" t="b">
        <v>0</v>
      </c>
      <c r="N1712">
        <v>1</v>
      </c>
      <c r="O1712" t="b">
        <v>0</v>
      </c>
      <c r="P1712" t="s">
        <v>8291</v>
      </c>
      <c r="Q1712">
        <f t="shared" si="75"/>
        <v>1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1437620400</v>
      </c>
      <c r="J1713" s="10">
        <f t="shared" si="74"/>
        <v>42208.125</v>
      </c>
      <c r="L1713">
        <v>1406907034</v>
      </c>
      <c r="M1713" t="b">
        <v>0</v>
      </c>
      <c r="N1713">
        <v>2</v>
      </c>
      <c r="O1713" t="b">
        <v>0</v>
      </c>
      <c r="P1713" t="s">
        <v>8291</v>
      </c>
      <c r="Q1713">
        <f t="shared" si="75"/>
        <v>11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1437620400</v>
      </c>
      <c r="J1714" s="10">
        <f t="shared" si="74"/>
        <v>42208.125</v>
      </c>
      <c r="L1714">
        <v>1430517353</v>
      </c>
      <c r="M1714" t="b">
        <v>0</v>
      </c>
      <c r="N1714">
        <v>0</v>
      </c>
      <c r="O1714" t="b">
        <v>0</v>
      </c>
      <c r="P1714" t="s">
        <v>8291</v>
      </c>
      <c r="Q1714">
        <f t="shared" si="75"/>
        <v>0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1437620400</v>
      </c>
      <c r="J1715" s="10">
        <f t="shared" si="74"/>
        <v>42208.125</v>
      </c>
      <c r="L1715">
        <v>1409944412</v>
      </c>
      <c r="M1715" t="b">
        <v>0</v>
      </c>
      <c r="N1715">
        <v>1</v>
      </c>
      <c r="O1715" t="b">
        <v>0</v>
      </c>
      <c r="P1715" t="s">
        <v>8291</v>
      </c>
      <c r="Q1715">
        <f t="shared" si="75"/>
        <v>2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1437620400</v>
      </c>
      <c r="J1716" s="10">
        <f t="shared" si="74"/>
        <v>42208.125</v>
      </c>
      <c r="L1716">
        <v>1427925761</v>
      </c>
      <c r="M1716" t="b">
        <v>0</v>
      </c>
      <c r="N1716">
        <v>17</v>
      </c>
      <c r="O1716" t="b">
        <v>0</v>
      </c>
      <c r="P1716" t="s">
        <v>8291</v>
      </c>
      <c r="Q1716">
        <f t="shared" si="75"/>
        <v>8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1437620400</v>
      </c>
      <c r="J1717" s="10">
        <f t="shared" si="74"/>
        <v>42208.125</v>
      </c>
      <c r="L1717">
        <v>1425186785</v>
      </c>
      <c r="M1717" t="b">
        <v>0</v>
      </c>
      <c r="N1717">
        <v>2</v>
      </c>
      <c r="O1717" t="b">
        <v>0</v>
      </c>
      <c r="P1717" t="s">
        <v>8291</v>
      </c>
      <c r="Q1717">
        <f t="shared" si="75"/>
        <v>0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1437620400</v>
      </c>
      <c r="J1718" s="10">
        <f t="shared" si="74"/>
        <v>42208.125</v>
      </c>
      <c r="L1718">
        <v>1477835499</v>
      </c>
      <c r="M1718" t="b">
        <v>0</v>
      </c>
      <c r="N1718">
        <v>3</v>
      </c>
      <c r="O1718" t="b">
        <v>0</v>
      </c>
      <c r="P1718" t="s">
        <v>8291</v>
      </c>
      <c r="Q1718">
        <f t="shared" si="75"/>
        <v>8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1437620400</v>
      </c>
      <c r="J1719" s="10">
        <f t="shared" si="74"/>
        <v>42208.125</v>
      </c>
      <c r="L1719">
        <v>1459467238</v>
      </c>
      <c r="M1719" t="b">
        <v>0</v>
      </c>
      <c r="N1719">
        <v>41</v>
      </c>
      <c r="O1719" t="b">
        <v>0</v>
      </c>
      <c r="P1719" t="s">
        <v>8291</v>
      </c>
      <c r="Q1719">
        <f t="shared" si="75"/>
        <v>43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1437620400</v>
      </c>
      <c r="J1720" s="10">
        <f t="shared" si="74"/>
        <v>42208.125</v>
      </c>
      <c r="L1720">
        <v>1459435149</v>
      </c>
      <c r="M1720" t="b">
        <v>0</v>
      </c>
      <c r="N1720">
        <v>2</v>
      </c>
      <c r="O1720" t="b">
        <v>0</v>
      </c>
      <c r="P1720" t="s">
        <v>8291</v>
      </c>
      <c r="Q1720">
        <f t="shared" si="75"/>
        <v>0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1437620400</v>
      </c>
      <c r="J1721" s="10">
        <f t="shared" si="74"/>
        <v>42208.125</v>
      </c>
      <c r="L1721">
        <v>1408366191</v>
      </c>
      <c r="M1721" t="b">
        <v>0</v>
      </c>
      <c r="N1721">
        <v>3</v>
      </c>
      <c r="O1721" t="b">
        <v>0</v>
      </c>
      <c r="P1721" t="s">
        <v>8291</v>
      </c>
      <c r="Q1721">
        <f t="shared" si="75"/>
        <v>1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1437620400</v>
      </c>
      <c r="J1722" s="10">
        <f t="shared" si="74"/>
        <v>42208.125</v>
      </c>
      <c r="L1722">
        <v>1412966871</v>
      </c>
      <c r="M1722" t="b">
        <v>0</v>
      </c>
      <c r="N1722">
        <v>8</v>
      </c>
      <c r="O1722" t="b">
        <v>0</v>
      </c>
      <c r="P1722" t="s">
        <v>8291</v>
      </c>
      <c r="Q1722">
        <f t="shared" si="75"/>
        <v>6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1437620400</v>
      </c>
      <c r="J1723" s="10">
        <f t="shared" si="74"/>
        <v>42208.125</v>
      </c>
      <c r="L1723">
        <v>1447239863</v>
      </c>
      <c r="M1723" t="b">
        <v>0</v>
      </c>
      <c r="N1723">
        <v>0</v>
      </c>
      <c r="O1723" t="b">
        <v>0</v>
      </c>
      <c r="P1723" t="s">
        <v>8291</v>
      </c>
      <c r="Q1723">
        <f t="shared" si="75"/>
        <v>0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1437620400</v>
      </c>
      <c r="J1724" s="10">
        <f t="shared" si="74"/>
        <v>42208.125</v>
      </c>
      <c r="L1724">
        <v>1456441429</v>
      </c>
      <c r="M1724" t="b">
        <v>0</v>
      </c>
      <c r="N1724">
        <v>1</v>
      </c>
      <c r="O1724" t="b">
        <v>0</v>
      </c>
      <c r="P1724" t="s">
        <v>8291</v>
      </c>
      <c r="Q1724">
        <f t="shared" si="75"/>
        <v>0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1437620400</v>
      </c>
      <c r="J1725" s="10">
        <f t="shared" si="74"/>
        <v>42208.125</v>
      </c>
      <c r="L1725">
        <v>1430855315</v>
      </c>
      <c r="M1725" t="b">
        <v>0</v>
      </c>
      <c r="N1725">
        <v>3</v>
      </c>
      <c r="O1725" t="b">
        <v>0</v>
      </c>
      <c r="P1725" t="s">
        <v>8291</v>
      </c>
      <c r="Q1725">
        <f t="shared" si="75"/>
        <v>7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1437620400</v>
      </c>
      <c r="J1726" s="10">
        <f t="shared" si="74"/>
        <v>42208.125</v>
      </c>
      <c r="L1726">
        <v>1412115762</v>
      </c>
      <c r="M1726" t="b">
        <v>0</v>
      </c>
      <c r="N1726">
        <v>4</v>
      </c>
      <c r="O1726" t="b">
        <v>0</v>
      </c>
      <c r="P1726" t="s">
        <v>8291</v>
      </c>
      <c r="Q1726">
        <f t="shared" si="75"/>
        <v>1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1437620400</v>
      </c>
      <c r="J1727" s="10">
        <f t="shared" si="74"/>
        <v>42208.125</v>
      </c>
      <c r="L1727">
        <v>1406330049</v>
      </c>
      <c r="M1727" t="b">
        <v>0</v>
      </c>
      <c r="N1727">
        <v>9</v>
      </c>
      <c r="O1727" t="b">
        <v>0</v>
      </c>
      <c r="P1727" t="s">
        <v>8291</v>
      </c>
      <c r="Q1727">
        <f t="shared" si="75"/>
        <v>10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1437620400</v>
      </c>
      <c r="J1728" s="10">
        <f t="shared" si="74"/>
        <v>42208.125</v>
      </c>
      <c r="L1728">
        <v>1401401064</v>
      </c>
      <c r="M1728" t="b">
        <v>0</v>
      </c>
      <c r="N1728">
        <v>16</v>
      </c>
      <c r="O1728" t="b">
        <v>0</v>
      </c>
      <c r="P1728" t="s">
        <v>8291</v>
      </c>
      <c r="Q1728">
        <f t="shared" si="75"/>
        <v>34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1437620400</v>
      </c>
      <c r="J1729" s="10">
        <f t="shared" si="74"/>
        <v>42208.125</v>
      </c>
      <c r="L1729">
        <v>1423520177</v>
      </c>
      <c r="M1729" t="b">
        <v>0</v>
      </c>
      <c r="N1729">
        <v>1</v>
      </c>
      <c r="O1729" t="b">
        <v>0</v>
      </c>
      <c r="P1729" t="s">
        <v>8291</v>
      </c>
      <c r="Q1729">
        <f t="shared" si="75"/>
        <v>0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1437620400</v>
      </c>
      <c r="J1730" s="10">
        <f t="shared" si="74"/>
        <v>42208.125</v>
      </c>
      <c r="L1730">
        <v>1442847674</v>
      </c>
      <c r="M1730" t="b">
        <v>0</v>
      </c>
      <c r="N1730">
        <v>7</v>
      </c>
      <c r="O1730" t="b">
        <v>0</v>
      </c>
      <c r="P1730" t="s">
        <v>8291</v>
      </c>
      <c r="Q1730">
        <f t="shared" si="75"/>
        <v>68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1437620400</v>
      </c>
      <c r="J1731" s="10">
        <f t="shared" ref="J1731:J1794" si="76">(((I1731/60)/60)/24)+DATE(1970,1,1)</f>
        <v>42208.125</v>
      </c>
      <c r="L1731">
        <v>1460337306</v>
      </c>
      <c r="M1731" t="b">
        <v>0</v>
      </c>
      <c r="N1731">
        <v>0</v>
      </c>
      <c r="O1731" t="b">
        <v>0</v>
      </c>
      <c r="P1731" t="s">
        <v>8291</v>
      </c>
      <c r="Q1731">
        <f t="shared" ref="Q1731:Q1794" si="77">ROUND(E1731/D1731*100,0)</f>
        <v>0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1437620400</v>
      </c>
      <c r="J1732" s="10">
        <f t="shared" si="76"/>
        <v>42208.125</v>
      </c>
      <c r="L1732">
        <v>1443146783</v>
      </c>
      <c r="M1732" t="b">
        <v>0</v>
      </c>
      <c r="N1732">
        <v>0</v>
      </c>
      <c r="O1732" t="b">
        <v>0</v>
      </c>
      <c r="P1732" t="s">
        <v>8291</v>
      </c>
      <c r="Q1732">
        <f t="shared" si="77"/>
        <v>0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1437620400</v>
      </c>
      <c r="J1733" s="10">
        <f t="shared" si="76"/>
        <v>42208.125</v>
      </c>
      <c r="L1733">
        <v>1432849552</v>
      </c>
      <c r="M1733" t="b">
        <v>0</v>
      </c>
      <c r="N1733">
        <v>0</v>
      </c>
      <c r="O1733" t="b">
        <v>0</v>
      </c>
      <c r="P1733" t="s">
        <v>8291</v>
      </c>
      <c r="Q1733">
        <f t="shared" si="77"/>
        <v>0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1437620400</v>
      </c>
      <c r="J1734" s="10">
        <f t="shared" si="76"/>
        <v>42208.125</v>
      </c>
      <c r="L1734">
        <v>1447777481</v>
      </c>
      <c r="M1734" t="b">
        <v>0</v>
      </c>
      <c r="N1734">
        <v>0</v>
      </c>
      <c r="O1734" t="b">
        <v>0</v>
      </c>
      <c r="P1734" t="s">
        <v>8291</v>
      </c>
      <c r="Q1734">
        <f t="shared" si="77"/>
        <v>0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1437620400</v>
      </c>
      <c r="J1735" s="10">
        <f t="shared" si="76"/>
        <v>42208.125</v>
      </c>
      <c r="L1735">
        <v>1472746374</v>
      </c>
      <c r="M1735" t="b">
        <v>0</v>
      </c>
      <c r="N1735">
        <v>0</v>
      </c>
      <c r="O1735" t="b">
        <v>0</v>
      </c>
      <c r="P1735" t="s">
        <v>8291</v>
      </c>
      <c r="Q1735">
        <f t="shared" si="77"/>
        <v>0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1437620400</v>
      </c>
      <c r="J1736" s="10">
        <f t="shared" si="76"/>
        <v>42208.125</v>
      </c>
      <c r="L1736">
        <v>1428454356</v>
      </c>
      <c r="M1736" t="b">
        <v>0</v>
      </c>
      <c r="N1736">
        <v>1</v>
      </c>
      <c r="O1736" t="b">
        <v>0</v>
      </c>
      <c r="P1736" t="s">
        <v>8291</v>
      </c>
      <c r="Q1736">
        <f t="shared" si="77"/>
        <v>0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1437620400</v>
      </c>
      <c r="J1737" s="10">
        <f t="shared" si="76"/>
        <v>42208.125</v>
      </c>
      <c r="L1737">
        <v>1468006345</v>
      </c>
      <c r="M1737" t="b">
        <v>0</v>
      </c>
      <c r="N1737">
        <v>2</v>
      </c>
      <c r="O1737" t="b">
        <v>0</v>
      </c>
      <c r="P1737" t="s">
        <v>8291</v>
      </c>
      <c r="Q1737">
        <f t="shared" si="77"/>
        <v>11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1437620400</v>
      </c>
      <c r="J1738" s="10">
        <f t="shared" si="76"/>
        <v>42208.125</v>
      </c>
      <c r="L1738">
        <v>1444423233</v>
      </c>
      <c r="M1738" t="b">
        <v>0</v>
      </c>
      <c r="N1738">
        <v>1</v>
      </c>
      <c r="O1738" t="b">
        <v>0</v>
      </c>
      <c r="P1738" t="s">
        <v>8291</v>
      </c>
      <c r="Q1738">
        <f t="shared" si="77"/>
        <v>1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1437620400</v>
      </c>
      <c r="J1739" s="10">
        <f t="shared" si="76"/>
        <v>42208.125</v>
      </c>
      <c r="L1739">
        <v>1434840392</v>
      </c>
      <c r="M1739" t="b">
        <v>0</v>
      </c>
      <c r="N1739">
        <v>15</v>
      </c>
      <c r="O1739" t="b">
        <v>0</v>
      </c>
      <c r="P1739" t="s">
        <v>8291</v>
      </c>
      <c r="Q1739">
        <f t="shared" si="77"/>
        <v>21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1437620400</v>
      </c>
      <c r="J1740" s="10">
        <f t="shared" si="76"/>
        <v>42208.125</v>
      </c>
      <c r="L1740">
        <v>1409691542</v>
      </c>
      <c r="M1740" t="b">
        <v>0</v>
      </c>
      <c r="N1740">
        <v>1</v>
      </c>
      <c r="O1740" t="b">
        <v>0</v>
      </c>
      <c r="P1740" t="s">
        <v>8291</v>
      </c>
      <c r="Q1740">
        <f t="shared" si="77"/>
        <v>0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1437620400</v>
      </c>
      <c r="J1741" s="10">
        <f t="shared" si="76"/>
        <v>42208.125</v>
      </c>
      <c r="L1741">
        <v>1457297932</v>
      </c>
      <c r="M1741" t="b">
        <v>0</v>
      </c>
      <c r="N1741">
        <v>1</v>
      </c>
      <c r="O1741" t="b">
        <v>0</v>
      </c>
      <c r="P1741" t="s">
        <v>8291</v>
      </c>
      <c r="Q1741">
        <f t="shared" si="77"/>
        <v>0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1437620400</v>
      </c>
      <c r="J1742" s="10">
        <f t="shared" si="76"/>
        <v>42208.125</v>
      </c>
      <c r="L1742">
        <v>1434483422</v>
      </c>
      <c r="M1742" t="b">
        <v>0</v>
      </c>
      <c r="N1742">
        <v>0</v>
      </c>
      <c r="O1742" t="b">
        <v>0</v>
      </c>
      <c r="P1742" t="s">
        <v>8291</v>
      </c>
      <c r="Q1742">
        <f t="shared" si="77"/>
        <v>0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1437620400</v>
      </c>
      <c r="J1743" s="10">
        <f t="shared" si="76"/>
        <v>42208.125</v>
      </c>
      <c r="L1743">
        <v>1430060671</v>
      </c>
      <c r="M1743" t="b">
        <v>0</v>
      </c>
      <c r="N1743">
        <v>52</v>
      </c>
      <c r="O1743" t="b">
        <v>1</v>
      </c>
      <c r="P1743" t="s">
        <v>8283</v>
      </c>
      <c r="Q1743">
        <f t="shared" si="77"/>
        <v>111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1437620400</v>
      </c>
      <c r="J1744" s="10">
        <f t="shared" si="76"/>
        <v>42208.125</v>
      </c>
      <c r="L1744">
        <v>1481058170</v>
      </c>
      <c r="M1744" t="b">
        <v>0</v>
      </c>
      <c r="N1744">
        <v>34</v>
      </c>
      <c r="O1744" t="b">
        <v>1</v>
      </c>
      <c r="P1744" t="s">
        <v>8283</v>
      </c>
      <c r="Q1744">
        <f t="shared" si="77"/>
        <v>109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1437620400</v>
      </c>
      <c r="J1745" s="10">
        <f t="shared" si="76"/>
        <v>42208.125</v>
      </c>
      <c r="L1745">
        <v>1470348775</v>
      </c>
      <c r="M1745" t="b">
        <v>0</v>
      </c>
      <c r="N1745">
        <v>67</v>
      </c>
      <c r="O1745" t="b">
        <v>1</v>
      </c>
      <c r="P1745" t="s">
        <v>8283</v>
      </c>
      <c r="Q1745">
        <f t="shared" si="77"/>
        <v>100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1437620400</v>
      </c>
      <c r="J1746" s="10">
        <f t="shared" si="76"/>
        <v>42208.125</v>
      </c>
      <c r="L1746">
        <v>1421937077</v>
      </c>
      <c r="M1746" t="b">
        <v>0</v>
      </c>
      <c r="N1746">
        <v>70</v>
      </c>
      <c r="O1746" t="b">
        <v>1</v>
      </c>
      <c r="P1746" t="s">
        <v>8283</v>
      </c>
      <c r="Q1746">
        <f t="shared" si="77"/>
        <v>118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1437620400</v>
      </c>
      <c r="J1747" s="10">
        <f t="shared" si="76"/>
        <v>42208.125</v>
      </c>
      <c r="L1747">
        <v>1479276838</v>
      </c>
      <c r="M1747" t="b">
        <v>0</v>
      </c>
      <c r="N1747">
        <v>89</v>
      </c>
      <c r="O1747" t="b">
        <v>1</v>
      </c>
      <c r="P1747" t="s">
        <v>8283</v>
      </c>
      <c r="Q1747">
        <f t="shared" si="77"/>
        <v>114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1437620400</v>
      </c>
      <c r="J1748" s="10">
        <f t="shared" si="76"/>
        <v>42208.125</v>
      </c>
      <c r="L1748">
        <v>1477368867</v>
      </c>
      <c r="M1748" t="b">
        <v>0</v>
      </c>
      <c r="N1748">
        <v>107</v>
      </c>
      <c r="O1748" t="b">
        <v>1</v>
      </c>
      <c r="P1748" t="s">
        <v>8283</v>
      </c>
      <c r="Q1748">
        <f t="shared" si="77"/>
        <v>148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1437620400</v>
      </c>
      <c r="J1749" s="10">
        <f t="shared" si="76"/>
        <v>42208.125</v>
      </c>
      <c r="L1749">
        <v>1444904830</v>
      </c>
      <c r="M1749" t="b">
        <v>0</v>
      </c>
      <c r="N1749">
        <v>159</v>
      </c>
      <c r="O1749" t="b">
        <v>1</v>
      </c>
      <c r="P1749" t="s">
        <v>8283</v>
      </c>
      <c r="Q1749">
        <f t="shared" si="77"/>
        <v>105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1437620400</v>
      </c>
      <c r="J1750" s="10">
        <f t="shared" si="76"/>
        <v>42208.125</v>
      </c>
      <c r="L1750">
        <v>1438642143</v>
      </c>
      <c r="M1750" t="b">
        <v>0</v>
      </c>
      <c r="N1750">
        <v>181</v>
      </c>
      <c r="O1750" t="b">
        <v>1</v>
      </c>
      <c r="P1750" t="s">
        <v>8283</v>
      </c>
      <c r="Q1750">
        <f t="shared" si="77"/>
        <v>130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1437620400</v>
      </c>
      <c r="J1751" s="10">
        <f t="shared" si="76"/>
        <v>42208.125</v>
      </c>
      <c r="L1751">
        <v>1485213921</v>
      </c>
      <c r="M1751" t="b">
        <v>0</v>
      </c>
      <c r="N1751">
        <v>131</v>
      </c>
      <c r="O1751" t="b">
        <v>1</v>
      </c>
      <c r="P1751" t="s">
        <v>8283</v>
      </c>
      <c r="Q1751">
        <f t="shared" si="77"/>
        <v>123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1437620400</v>
      </c>
      <c r="J1752" s="10">
        <f t="shared" si="76"/>
        <v>42208.125</v>
      </c>
      <c r="L1752">
        <v>1458936304</v>
      </c>
      <c r="M1752" t="b">
        <v>0</v>
      </c>
      <c r="N1752">
        <v>125</v>
      </c>
      <c r="O1752" t="b">
        <v>1</v>
      </c>
      <c r="P1752" t="s">
        <v>8283</v>
      </c>
      <c r="Q1752">
        <f t="shared" si="77"/>
        <v>202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1437620400</v>
      </c>
      <c r="J1753" s="10">
        <f t="shared" si="76"/>
        <v>42208.125</v>
      </c>
      <c r="L1753">
        <v>1424198723</v>
      </c>
      <c r="M1753" t="b">
        <v>0</v>
      </c>
      <c r="N1753">
        <v>61</v>
      </c>
      <c r="O1753" t="b">
        <v>1</v>
      </c>
      <c r="P1753" t="s">
        <v>8283</v>
      </c>
      <c r="Q1753">
        <f t="shared" si="77"/>
        <v>103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1437620400</v>
      </c>
      <c r="J1754" s="10">
        <f t="shared" si="76"/>
        <v>42208.125</v>
      </c>
      <c r="L1754">
        <v>1473833082</v>
      </c>
      <c r="M1754" t="b">
        <v>0</v>
      </c>
      <c r="N1754">
        <v>90</v>
      </c>
      <c r="O1754" t="b">
        <v>1</v>
      </c>
      <c r="P1754" t="s">
        <v>8283</v>
      </c>
      <c r="Q1754">
        <f t="shared" si="77"/>
        <v>260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1437620400</v>
      </c>
      <c r="J1755" s="10">
        <f t="shared" si="76"/>
        <v>42208.125</v>
      </c>
      <c r="L1755">
        <v>1455991168</v>
      </c>
      <c r="M1755" t="b">
        <v>0</v>
      </c>
      <c r="N1755">
        <v>35</v>
      </c>
      <c r="O1755" t="b">
        <v>1</v>
      </c>
      <c r="P1755" t="s">
        <v>8283</v>
      </c>
      <c r="Q1755">
        <f t="shared" si="77"/>
        <v>108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1437620400</v>
      </c>
      <c r="J1756" s="10">
        <f t="shared" si="76"/>
        <v>42208.125</v>
      </c>
      <c r="L1756">
        <v>1425502953</v>
      </c>
      <c r="M1756" t="b">
        <v>0</v>
      </c>
      <c r="N1756">
        <v>90</v>
      </c>
      <c r="O1756" t="b">
        <v>1</v>
      </c>
      <c r="P1756" t="s">
        <v>8283</v>
      </c>
      <c r="Q1756">
        <f t="shared" si="77"/>
        <v>111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1437620400</v>
      </c>
      <c r="J1757" s="10">
        <f t="shared" si="76"/>
        <v>42208.125</v>
      </c>
      <c r="L1757">
        <v>1441479361</v>
      </c>
      <c r="M1757" t="b">
        <v>0</v>
      </c>
      <c r="N1757">
        <v>4</v>
      </c>
      <c r="O1757" t="b">
        <v>1</v>
      </c>
      <c r="P1757" t="s">
        <v>8283</v>
      </c>
      <c r="Q1757">
        <f t="shared" si="77"/>
        <v>120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1437620400</v>
      </c>
      <c r="J1758" s="10">
        <f t="shared" si="76"/>
        <v>42208.125</v>
      </c>
      <c r="L1758">
        <v>1468987269</v>
      </c>
      <c r="M1758" t="b">
        <v>0</v>
      </c>
      <c r="N1758">
        <v>120</v>
      </c>
      <c r="O1758" t="b">
        <v>1</v>
      </c>
      <c r="P1758" t="s">
        <v>8283</v>
      </c>
      <c r="Q1758">
        <f t="shared" si="77"/>
        <v>103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1437620400</v>
      </c>
      <c r="J1759" s="10">
        <f t="shared" si="76"/>
        <v>42208.125</v>
      </c>
      <c r="L1759">
        <v>1483041083</v>
      </c>
      <c r="M1759" t="b">
        <v>0</v>
      </c>
      <c r="N1759">
        <v>14</v>
      </c>
      <c r="O1759" t="b">
        <v>1</v>
      </c>
      <c r="P1759" t="s">
        <v>8283</v>
      </c>
      <c r="Q1759">
        <f t="shared" si="77"/>
        <v>116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1437620400</v>
      </c>
      <c r="J1760" s="10">
        <f t="shared" si="76"/>
        <v>42208.125</v>
      </c>
      <c r="L1760">
        <v>1463352992</v>
      </c>
      <c r="M1760" t="b">
        <v>0</v>
      </c>
      <c r="N1760">
        <v>27</v>
      </c>
      <c r="O1760" t="b">
        <v>1</v>
      </c>
      <c r="P1760" t="s">
        <v>8283</v>
      </c>
      <c r="Q1760">
        <f t="shared" si="77"/>
        <v>115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1437620400</v>
      </c>
      <c r="J1761" s="10">
        <f t="shared" si="76"/>
        <v>42208.125</v>
      </c>
      <c r="L1761">
        <v>1425585229</v>
      </c>
      <c r="M1761" t="b">
        <v>0</v>
      </c>
      <c r="N1761">
        <v>49</v>
      </c>
      <c r="O1761" t="b">
        <v>1</v>
      </c>
      <c r="P1761" t="s">
        <v>8283</v>
      </c>
      <c r="Q1761">
        <f t="shared" si="77"/>
        <v>107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1437620400</v>
      </c>
      <c r="J1762" s="10">
        <f t="shared" si="76"/>
        <v>42208.125</v>
      </c>
      <c r="L1762">
        <v>1454688513</v>
      </c>
      <c r="M1762" t="b">
        <v>0</v>
      </c>
      <c r="N1762">
        <v>102</v>
      </c>
      <c r="O1762" t="b">
        <v>1</v>
      </c>
      <c r="P1762" t="s">
        <v>8283</v>
      </c>
      <c r="Q1762">
        <f t="shared" si="77"/>
        <v>165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1437620400</v>
      </c>
      <c r="J1763" s="10">
        <f t="shared" si="76"/>
        <v>42208.125</v>
      </c>
      <c r="L1763">
        <v>1437745060</v>
      </c>
      <c r="M1763" t="b">
        <v>0</v>
      </c>
      <c r="N1763">
        <v>3</v>
      </c>
      <c r="O1763" t="b">
        <v>1</v>
      </c>
      <c r="P1763" t="s">
        <v>8283</v>
      </c>
      <c r="Q1763">
        <f t="shared" si="77"/>
        <v>155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1437620400</v>
      </c>
      <c r="J1764" s="10">
        <f t="shared" si="76"/>
        <v>42208.125</v>
      </c>
      <c r="L1764">
        <v>1455147245</v>
      </c>
      <c r="M1764" t="b">
        <v>0</v>
      </c>
      <c r="N1764">
        <v>25</v>
      </c>
      <c r="O1764" t="b">
        <v>1</v>
      </c>
      <c r="P1764" t="s">
        <v>8283</v>
      </c>
      <c r="Q1764">
        <f t="shared" si="77"/>
        <v>885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1437620400</v>
      </c>
      <c r="J1765" s="10">
        <f t="shared" si="76"/>
        <v>42208.125</v>
      </c>
      <c r="L1765">
        <v>1474663840</v>
      </c>
      <c r="M1765" t="b">
        <v>0</v>
      </c>
      <c r="N1765">
        <v>118</v>
      </c>
      <c r="O1765" t="b">
        <v>1</v>
      </c>
      <c r="P1765" t="s">
        <v>8283</v>
      </c>
      <c r="Q1765">
        <f t="shared" si="77"/>
        <v>102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1437620400</v>
      </c>
      <c r="J1766" s="10">
        <f t="shared" si="76"/>
        <v>42208.125</v>
      </c>
      <c r="L1766">
        <v>1404560379</v>
      </c>
      <c r="M1766" t="b">
        <v>1</v>
      </c>
      <c r="N1766">
        <v>39</v>
      </c>
      <c r="O1766" t="b">
        <v>0</v>
      </c>
      <c r="P1766" t="s">
        <v>8283</v>
      </c>
      <c r="Q1766">
        <f t="shared" si="77"/>
        <v>20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1437620400</v>
      </c>
      <c r="J1767" s="10">
        <f t="shared" si="76"/>
        <v>42208.125</v>
      </c>
      <c r="L1767">
        <v>1405380712</v>
      </c>
      <c r="M1767" t="b">
        <v>1</v>
      </c>
      <c r="N1767">
        <v>103</v>
      </c>
      <c r="O1767" t="b">
        <v>0</v>
      </c>
      <c r="P1767" t="s">
        <v>8283</v>
      </c>
      <c r="Q1767">
        <f t="shared" si="77"/>
        <v>59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1437620400</v>
      </c>
      <c r="J1768" s="10">
        <f t="shared" si="76"/>
        <v>42208.125</v>
      </c>
      <c r="L1768">
        <v>1407184688</v>
      </c>
      <c r="M1768" t="b">
        <v>1</v>
      </c>
      <c r="N1768">
        <v>0</v>
      </c>
      <c r="O1768" t="b">
        <v>0</v>
      </c>
      <c r="P1768" t="s">
        <v>8283</v>
      </c>
      <c r="Q1768">
        <f t="shared" si="77"/>
        <v>0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1437620400</v>
      </c>
      <c r="J1769" s="10">
        <f t="shared" si="76"/>
        <v>42208.125</v>
      </c>
      <c r="L1769">
        <v>1404488884</v>
      </c>
      <c r="M1769" t="b">
        <v>1</v>
      </c>
      <c r="N1769">
        <v>39</v>
      </c>
      <c r="O1769" t="b">
        <v>0</v>
      </c>
      <c r="P1769" t="s">
        <v>8283</v>
      </c>
      <c r="Q1769">
        <f t="shared" si="77"/>
        <v>46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1437620400</v>
      </c>
      <c r="J1770" s="10">
        <f t="shared" si="76"/>
        <v>42208.125</v>
      </c>
      <c r="L1770">
        <v>1406640444</v>
      </c>
      <c r="M1770" t="b">
        <v>1</v>
      </c>
      <c r="N1770">
        <v>15</v>
      </c>
      <c r="O1770" t="b">
        <v>0</v>
      </c>
      <c r="P1770" t="s">
        <v>8283</v>
      </c>
      <c r="Q1770">
        <f t="shared" si="77"/>
        <v>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1437620400</v>
      </c>
      <c r="J1771" s="10">
        <f t="shared" si="76"/>
        <v>42208.125</v>
      </c>
      <c r="L1771">
        <v>1418585959</v>
      </c>
      <c r="M1771" t="b">
        <v>1</v>
      </c>
      <c r="N1771">
        <v>22</v>
      </c>
      <c r="O1771" t="b">
        <v>0</v>
      </c>
      <c r="P1771" t="s">
        <v>8283</v>
      </c>
      <c r="Q1771">
        <f t="shared" si="77"/>
        <v>3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1437620400</v>
      </c>
      <c r="J1772" s="10">
        <f t="shared" si="76"/>
        <v>42208.125</v>
      </c>
      <c r="L1772">
        <v>1410288194</v>
      </c>
      <c r="M1772" t="b">
        <v>1</v>
      </c>
      <c r="N1772">
        <v>92</v>
      </c>
      <c r="O1772" t="b">
        <v>0</v>
      </c>
      <c r="P1772" t="s">
        <v>8283</v>
      </c>
      <c r="Q1772">
        <f t="shared" si="77"/>
        <v>57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1437620400</v>
      </c>
      <c r="J1773" s="10">
        <f t="shared" si="76"/>
        <v>42208.125</v>
      </c>
      <c r="L1773">
        <v>1411515040</v>
      </c>
      <c r="M1773" t="b">
        <v>1</v>
      </c>
      <c r="N1773">
        <v>25</v>
      </c>
      <c r="O1773" t="b">
        <v>0</v>
      </c>
      <c r="P1773" t="s">
        <v>8283</v>
      </c>
      <c r="Q1773">
        <f t="shared" si="77"/>
        <v>21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1437620400</v>
      </c>
      <c r="J1774" s="10">
        <f t="shared" si="76"/>
        <v>42208.125</v>
      </c>
      <c r="L1774">
        <v>1399482836</v>
      </c>
      <c r="M1774" t="b">
        <v>1</v>
      </c>
      <c r="N1774">
        <v>19</v>
      </c>
      <c r="O1774" t="b">
        <v>0</v>
      </c>
      <c r="P1774" t="s">
        <v>8283</v>
      </c>
      <c r="Q1774">
        <f t="shared" si="77"/>
        <v>16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1437620400</v>
      </c>
      <c r="J1775" s="10">
        <f t="shared" si="76"/>
        <v>42208.125</v>
      </c>
      <c r="L1775">
        <v>1417803298</v>
      </c>
      <c r="M1775" t="b">
        <v>1</v>
      </c>
      <c r="N1775">
        <v>19</v>
      </c>
      <c r="O1775" t="b">
        <v>0</v>
      </c>
      <c r="P1775" t="s">
        <v>8283</v>
      </c>
      <c r="Q1775">
        <f t="shared" si="77"/>
        <v>6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1437620400</v>
      </c>
      <c r="J1776" s="10">
        <f t="shared" si="76"/>
        <v>42208.125</v>
      </c>
      <c r="L1776">
        <v>1413609292</v>
      </c>
      <c r="M1776" t="b">
        <v>1</v>
      </c>
      <c r="N1776">
        <v>13</v>
      </c>
      <c r="O1776" t="b">
        <v>0</v>
      </c>
      <c r="P1776" t="s">
        <v>8283</v>
      </c>
      <c r="Q1776">
        <f t="shared" si="77"/>
        <v>46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1437620400</v>
      </c>
      <c r="J1777" s="10">
        <f t="shared" si="76"/>
        <v>42208.125</v>
      </c>
      <c r="L1777">
        <v>1410305160</v>
      </c>
      <c r="M1777" t="b">
        <v>1</v>
      </c>
      <c r="N1777">
        <v>124</v>
      </c>
      <c r="O1777" t="b">
        <v>0</v>
      </c>
      <c r="P1777" t="s">
        <v>8283</v>
      </c>
      <c r="Q1777">
        <f t="shared" si="77"/>
        <v>65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1437620400</v>
      </c>
      <c r="J1778" s="10">
        <f t="shared" si="76"/>
        <v>42208.125</v>
      </c>
      <c r="L1778">
        <v>1411513071</v>
      </c>
      <c r="M1778" t="b">
        <v>1</v>
      </c>
      <c r="N1778">
        <v>4</v>
      </c>
      <c r="O1778" t="b">
        <v>0</v>
      </c>
      <c r="P1778" t="s">
        <v>8283</v>
      </c>
      <c r="Q1778">
        <f t="shared" si="77"/>
        <v>7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1437620400</v>
      </c>
      <c r="J1779" s="10">
        <f t="shared" si="76"/>
        <v>42208.125</v>
      </c>
      <c r="L1779">
        <v>1421829253</v>
      </c>
      <c r="M1779" t="b">
        <v>1</v>
      </c>
      <c r="N1779">
        <v>10</v>
      </c>
      <c r="O1779" t="b">
        <v>0</v>
      </c>
      <c r="P1779" t="s">
        <v>8283</v>
      </c>
      <c r="Q1779">
        <f t="shared" si="77"/>
        <v>14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1437620400</v>
      </c>
      <c r="J1780" s="10">
        <f t="shared" si="76"/>
        <v>42208.125</v>
      </c>
      <c r="L1780">
        <v>1423600995</v>
      </c>
      <c r="M1780" t="b">
        <v>1</v>
      </c>
      <c r="N1780">
        <v>15</v>
      </c>
      <c r="O1780" t="b">
        <v>0</v>
      </c>
      <c r="P1780" t="s">
        <v>8283</v>
      </c>
      <c r="Q1780">
        <f t="shared" si="77"/>
        <v>2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1437620400</v>
      </c>
      <c r="J1781" s="10">
        <f t="shared" si="76"/>
        <v>42208.125</v>
      </c>
      <c r="L1781">
        <v>1470242180</v>
      </c>
      <c r="M1781" t="b">
        <v>1</v>
      </c>
      <c r="N1781">
        <v>38</v>
      </c>
      <c r="O1781" t="b">
        <v>0</v>
      </c>
      <c r="P1781" t="s">
        <v>8283</v>
      </c>
      <c r="Q1781">
        <f t="shared" si="77"/>
        <v>36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1437620400</v>
      </c>
      <c r="J1782" s="10">
        <f t="shared" si="76"/>
        <v>42208.125</v>
      </c>
      <c r="L1782">
        <v>1462285510</v>
      </c>
      <c r="M1782" t="b">
        <v>1</v>
      </c>
      <c r="N1782">
        <v>152</v>
      </c>
      <c r="O1782" t="b">
        <v>0</v>
      </c>
      <c r="P1782" t="s">
        <v>8283</v>
      </c>
      <c r="Q1782">
        <f t="shared" si="77"/>
        <v>40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1437620400</v>
      </c>
      <c r="J1783" s="10">
        <f t="shared" si="76"/>
        <v>42208.125</v>
      </c>
      <c r="L1783">
        <v>1471272545</v>
      </c>
      <c r="M1783" t="b">
        <v>1</v>
      </c>
      <c r="N1783">
        <v>24</v>
      </c>
      <c r="O1783" t="b">
        <v>0</v>
      </c>
      <c r="P1783" t="s">
        <v>8283</v>
      </c>
      <c r="Q1783">
        <f t="shared" si="77"/>
        <v>26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1437620400</v>
      </c>
      <c r="J1784" s="10">
        <f t="shared" si="76"/>
        <v>42208.125</v>
      </c>
      <c r="L1784">
        <v>1453211289</v>
      </c>
      <c r="M1784" t="b">
        <v>1</v>
      </c>
      <c r="N1784">
        <v>76</v>
      </c>
      <c r="O1784" t="b">
        <v>0</v>
      </c>
      <c r="P1784" t="s">
        <v>8283</v>
      </c>
      <c r="Q1784">
        <f t="shared" si="77"/>
        <v>15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1437620400</v>
      </c>
      <c r="J1785" s="10">
        <f t="shared" si="76"/>
        <v>42208.125</v>
      </c>
      <c r="L1785">
        <v>1429656478</v>
      </c>
      <c r="M1785" t="b">
        <v>1</v>
      </c>
      <c r="N1785">
        <v>185</v>
      </c>
      <c r="O1785" t="b">
        <v>0</v>
      </c>
      <c r="P1785" t="s">
        <v>8283</v>
      </c>
      <c r="Q1785">
        <f t="shared" si="77"/>
        <v>24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1437620400</v>
      </c>
      <c r="J1786" s="10">
        <f t="shared" si="76"/>
        <v>42208.125</v>
      </c>
      <c r="L1786">
        <v>1419954240</v>
      </c>
      <c r="M1786" t="b">
        <v>1</v>
      </c>
      <c r="N1786">
        <v>33</v>
      </c>
      <c r="O1786" t="b">
        <v>0</v>
      </c>
      <c r="P1786" t="s">
        <v>8283</v>
      </c>
      <c r="Q1786">
        <f t="shared" si="77"/>
        <v>40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1437620400</v>
      </c>
      <c r="J1787" s="10">
        <f t="shared" si="76"/>
        <v>42208.125</v>
      </c>
      <c r="L1787">
        <v>1410750855</v>
      </c>
      <c r="M1787" t="b">
        <v>1</v>
      </c>
      <c r="N1787">
        <v>108</v>
      </c>
      <c r="O1787" t="b">
        <v>0</v>
      </c>
      <c r="P1787" t="s">
        <v>8283</v>
      </c>
      <c r="Q1787">
        <f t="shared" si="77"/>
        <v>20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1437620400</v>
      </c>
      <c r="J1788" s="10">
        <f t="shared" si="76"/>
        <v>42208.125</v>
      </c>
      <c r="L1788">
        <v>1416057177</v>
      </c>
      <c r="M1788" t="b">
        <v>1</v>
      </c>
      <c r="N1788">
        <v>29</v>
      </c>
      <c r="O1788" t="b">
        <v>0</v>
      </c>
      <c r="P1788" t="s">
        <v>8283</v>
      </c>
      <c r="Q1788">
        <f t="shared" si="77"/>
        <v>48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1437620400</v>
      </c>
      <c r="J1789" s="10">
        <f t="shared" si="76"/>
        <v>42208.125</v>
      </c>
      <c r="L1789">
        <v>1425570237</v>
      </c>
      <c r="M1789" t="b">
        <v>1</v>
      </c>
      <c r="N1789">
        <v>24</v>
      </c>
      <c r="O1789" t="b">
        <v>0</v>
      </c>
      <c r="P1789" t="s">
        <v>8283</v>
      </c>
      <c r="Q1789">
        <f t="shared" si="77"/>
        <v>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1437620400</v>
      </c>
      <c r="J1790" s="10">
        <f t="shared" si="76"/>
        <v>42208.125</v>
      </c>
      <c r="L1790">
        <v>1412203542</v>
      </c>
      <c r="M1790" t="b">
        <v>1</v>
      </c>
      <c r="N1790">
        <v>4</v>
      </c>
      <c r="O1790" t="b">
        <v>0</v>
      </c>
      <c r="P1790" t="s">
        <v>8283</v>
      </c>
      <c r="Q1790">
        <f t="shared" si="77"/>
        <v>1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1437620400</v>
      </c>
      <c r="J1791" s="10">
        <f t="shared" si="76"/>
        <v>42208.125</v>
      </c>
      <c r="L1791">
        <v>1415858403</v>
      </c>
      <c r="M1791" t="b">
        <v>1</v>
      </c>
      <c r="N1791">
        <v>4</v>
      </c>
      <c r="O1791" t="b">
        <v>0</v>
      </c>
      <c r="P1791" t="s">
        <v>8283</v>
      </c>
      <c r="Q1791">
        <f t="shared" si="77"/>
        <v>1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1437620400</v>
      </c>
      <c r="J1792" s="10">
        <f t="shared" si="76"/>
        <v>42208.125</v>
      </c>
      <c r="L1792">
        <v>1420560678</v>
      </c>
      <c r="M1792" t="b">
        <v>1</v>
      </c>
      <c r="N1792">
        <v>15</v>
      </c>
      <c r="O1792" t="b">
        <v>0</v>
      </c>
      <c r="P1792" t="s">
        <v>8283</v>
      </c>
      <c r="Q1792">
        <f t="shared" si="77"/>
        <v>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1437620400</v>
      </c>
      <c r="J1793" s="10">
        <f t="shared" si="76"/>
        <v>42208.125</v>
      </c>
      <c r="L1793">
        <v>1417369565</v>
      </c>
      <c r="M1793" t="b">
        <v>1</v>
      </c>
      <c r="N1793">
        <v>4</v>
      </c>
      <c r="O1793" t="b">
        <v>0</v>
      </c>
      <c r="P1793" t="s">
        <v>8283</v>
      </c>
      <c r="Q1793">
        <f t="shared" si="77"/>
        <v>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1437620400</v>
      </c>
      <c r="J1794" s="10">
        <f t="shared" si="76"/>
        <v>42208.125</v>
      </c>
      <c r="L1794">
        <v>1435970682</v>
      </c>
      <c r="M1794" t="b">
        <v>1</v>
      </c>
      <c r="N1794">
        <v>139</v>
      </c>
      <c r="O1794" t="b">
        <v>0</v>
      </c>
      <c r="P1794" t="s">
        <v>8283</v>
      </c>
      <c r="Q1794">
        <f t="shared" si="77"/>
        <v>61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1437620400</v>
      </c>
      <c r="J1795" s="10">
        <f t="shared" ref="J1795:J1858" si="78">(((I1795/60)/60)/24)+DATE(1970,1,1)</f>
        <v>42208.125</v>
      </c>
      <c r="L1795">
        <v>1414531440</v>
      </c>
      <c r="M1795" t="b">
        <v>1</v>
      </c>
      <c r="N1795">
        <v>2</v>
      </c>
      <c r="O1795" t="b">
        <v>0</v>
      </c>
      <c r="P1795" t="s">
        <v>8283</v>
      </c>
      <c r="Q1795">
        <f t="shared" ref="Q1795:Q1858" si="79">ROUND(E1795/D1795*100,0)</f>
        <v>1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1437620400</v>
      </c>
      <c r="J1796" s="10">
        <f t="shared" si="78"/>
        <v>42208.125</v>
      </c>
      <c r="L1796">
        <v>1420636422</v>
      </c>
      <c r="M1796" t="b">
        <v>1</v>
      </c>
      <c r="N1796">
        <v>18</v>
      </c>
      <c r="O1796" t="b">
        <v>0</v>
      </c>
      <c r="P1796" t="s">
        <v>8283</v>
      </c>
      <c r="Q1796">
        <f t="shared" si="79"/>
        <v>11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1437620400</v>
      </c>
      <c r="J1797" s="10">
        <f t="shared" si="78"/>
        <v>42208.125</v>
      </c>
      <c r="L1797">
        <v>1473922541</v>
      </c>
      <c r="M1797" t="b">
        <v>1</v>
      </c>
      <c r="N1797">
        <v>81</v>
      </c>
      <c r="O1797" t="b">
        <v>0</v>
      </c>
      <c r="P1797" t="s">
        <v>8283</v>
      </c>
      <c r="Q1797">
        <f t="shared" si="79"/>
        <v>39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1437620400</v>
      </c>
      <c r="J1798" s="10">
        <f t="shared" si="78"/>
        <v>42208.125</v>
      </c>
      <c r="L1798">
        <v>1464172366</v>
      </c>
      <c r="M1798" t="b">
        <v>1</v>
      </c>
      <c r="N1798">
        <v>86</v>
      </c>
      <c r="O1798" t="b">
        <v>0</v>
      </c>
      <c r="P1798" t="s">
        <v>8283</v>
      </c>
      <c r="Q1798">
        <f t="shared" si="79"/>
        <v>22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1437620400</v>
      </c>
      <c r="J1799" s="10">
        <f t="shared" si="78"/>
        <v>42208.125</v>
      </c>
      <c r="L1799">
        <v>1479217189</v>
      </c>
      <c r="M1799" t="b">
        <v>1</v>
      </c>
      <c r="N1799">
        <v>140</v>
      </c>
      <c r="O1799" t="b">
        <v>0</v>
      </c>
      <c r="P1799" t="s">
        <v>8283</v>
      </c>
      <c r="Q1799">
        <f t="shared" si="79"/>
        <v>68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1437620400</v>
      </c>
      <c r="J1800" s="10">
        <f t="shared" si="78"/>
        <v>42208.125</v>
      </c>
      <c r="L1800">
        <v>1449388233</v>
      </c>
      <c r="M1800" t="b">
        <v>1</v>
      </c>
      <c r="N1800">
        <v>37</v>
      </c>
      <c r="O1800" t="b">
        <v>0</v>
      </c>
      <c r="P1800" t="s">
        <v>8283</v>
      </c>
      <c r="Q1800">
        <f t="shared" si="79"/>
        <v>14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1437620400</v>
      </c>
      <c r="J1801" s="10">
        <f t="shared" si="78"/>
        <v>42208.125</v>
      </c>
      <c r="L1801">
        <v>1414008808</v>
      </c>
      <c r="M1801" t="b">
        <v>1</v>
      </c>
      <c r="N1801">
        <v>6</v>
      </c>
      <c r="O1801" t="b">
        <v>0</v>
      </c>
      <c r="P1801" t="s">
        <v>8283</v>
      </c>
      <c r="Q1801">
        <f t="shared" si="79"/>
        <v>2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1437620400</v>
      </c>
      <c r="J1802" s="10">
        <f t="shared" si="78"/>
        <v>42208.125</v>
      </c>
      <c r="L1802">
        <v>1473517970</v>
      </c>
      <c r="M1802" t="b">
        <v>1</v>
      </c>
      <c r="N1802">
        <v>113</v>
      </c>
      <c r="O1802" t="b">
        <v>0</v>
      </c>
      <c r="P1802" t="s">
        <v>8283</v>
      </c>
      <c r="Q1802">
        <f t="shared" si="79"/>
        <v>20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1437620400</v>
      </c>
      <c r="J1803" s="10">
        <f t="shared" si="78"/>
        <v>42208.125</v>
      </c>
      <c r="L1803">
        <v>1447429868</v>
      </c>
      <c r="M1803" t="b">
        <v>1</v>
      </c>
      <c r="N1803">
        <v>37</v>
      </c>
      <c r="O1803" t="b">
        <v>0</v>
      </c>
      <c r="P1803" t="s">
        <v>8283</v>
      </c>
      <c r="Q1803">
        <f t="shared" si="79"/>
        <v>14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1437620400</v>
      </c>
      <c r="J1804" s="10">
        <f t="shared" si="78"/>
        <v>42208.125</v>
      </c>
      <c r="L1804">
        <v>1433416830</v>
      </c>
      <c r="M1804" t="b">
        <v>1</v>
      </c>
      <c r="N1804">
        <v>18</v>
      </c>
      <c r="O1804" t="b">
        <v>0</v>
      </c>
      <c r="P1804" t="s">
        <v>8283</v>
      </c>
      <c r="Q1804">
        <f t="shared" si="79"/>
        <v>48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1437620400</v>
      </c>
      <c r="J1805" s="10">
        <f t="shared" si="78"/>
        <v>42208.125</v>
      </c>
      <c r="L1805">
        <v>1421199782</v>
      </c>
      <c r="M1805" t="b">
        <v>1</v>
      </c>
      <c r="N1805">
        <v>75</v>
      </c>
      <c r="O1805" t="b">
        <v>0</v>
      </c>
      <c r="P1805" t="s">
        <v>8283</v>
      </c>
      <c r="Q1805">
        <f t="shared" si="79"/>
        <v>31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1437620400</v>
      </c>
      <c r="J1806" s="10">
        <f t="shared" si="78"/>
        <v>42208.125</v>
      </c>
      <c r="L1806">
        <v>1444061804</v>
      </c>
      <c r="M1806" t="b">
        <v>1</v>
      </c>
      <c r="N1806">
        <v>52</v>
      </c>
      <c r="O1806" t="b">
        <v>0</v>
      </c>
      <c r="P1806" t="s">
        <v>8283</v>
      </c>
      <c r="Q1806">
        <f t="shared" si="79"/>
        <v>35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1437620400</v>
      </c>
      <c r="J1807" s="10">
        <f t="shared" si="78"/>
        <v>42208.125</v>
      </c>
      <c r="L1807">
        <v>1441048658</v>
      </c>
      <c r="M1807" t="b">
        <v>1</v>
      </c>
      <c r="N1807">
        <v>122</v>
      </c>
      <c r="O1807" t="b">
        <v>0</v>
      </c>
      <c r="P1807" t="s">
        <v>8283</v>
      </c>
      <c r="Q1807">
        <f t="shared" si="79"/>
        <v>36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1437620400</v>
      </c>
      <c r="J1808" s="10">
        <f t="shared" si="78"/>
        <v>42208.125</v>
      </c>
      <c r="L1808">
        <v>1409066349</v>
      </c>
      <c r="M1808" t="b">
        <v>1</v>
      </c>
      <c r="N1808">
        <v>8</v>
      </c>
      <c r="O1808" t="b">
        <v>0</v>
      </c>
      <c r="P1808" t="s">
        <v>8283</v>
      </c>
      <c r="Q1808">
        <f t="shared" si="79"/>
        <v>3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1437620400</v>
      </c>
      <c r="J1809" s="10">
        <f t="shared" si="78"/>
        <v>42208.125</v>
      </c>
      <c r="L1809">
        <v>1409276313</v>
      </c>
      <c r="M1809" t="b">
        <v>1</v>
      </c>
      <c r="N1809">
        <v>8</v>
      </c>
      <c r="O1809" t="b">
        <v>0</v>
      </c>
      <c r="P1809" t="s">
        <v>8283</v>
      </c>
      <c r="Q1809">
        <f t="shared" si="79"/>
        <v>11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1437620400</v>
      </c>
      <c r="J1810" s="10">
        <f t="shared" si="78"/>
        <v>42208.125</v>
      </c>
      <c r="L1810">
        <v>1483806030</v>
      </c>
      <c r="M1810" t="b">
        <v>1</v>
      </c>
      <c r="N1810">
        <v>96</v>
      </c>
      <c r="O1810" t="b">
        <v>0</v>
      </c>
      <c r="P1810" t="s">
        <v>8283</v>
      </c>
      <c r="Q1810">
        <f t="shared" si="79"/>
        <v>41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1437620400</v>
      </c>
      <c r="J1811" s="10">
        <f t="shared" si="78"/>
        <v>42208.125</v>
      </c>
      <c r="L1811">
        <v>1422222439</v>
      </c>
      <c r="M1811" t="b">
        <v>1</v>
      </c>
      <c r="N1811">
        <v>9</v>
      </c>
      <c r="O1811" t="b">
        <v>0</v>
      </c>
      <c r="P1811" t="s">
        <v>8283</v>
      </c>
      <c r="Q1811">
        <f t="shared" si="79"/>
        <v>11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1437620400</v>
      </c>
      <c r="J1812" s="10">
        <f t="shared" si="78"/>
        <v>42208.125</v>
      </c>
      <c r="L1812">
        <v>1407621026</v>
      </c>
      <c r="M1812" t="b">
        <v>0</v>
      </c>
      <c r="N1812">
        <v>2</v>
      </c>
      <c r="O1812" t="b">
        <v>0</v>
      </c>
      <c r="P1812" t="s">
        <v>8283</v>
      </c>
      <c r="Q1812">
        <f t="shared" si="79"/>
        <v>3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1437620400</v>
      </c>
      <c r="J1813" s="10">
        <f t="shared" si="78"/>
        <v>42208.125</v>
      </c>
      <c r="L1813">
        <v>1408962270</v>
      </c>
      <c r="M1813" t="b">
        <v>0</v>
      </c>
      <c r="N1813">
        <v>26</v>
      </c>
      <c r="O1813" t="b">
        <v>0</v>
      </c>
      <c r="P1813" t="s">
        <v>8283</v>
      </c>
      <c r="Q1813">
        <f t="shared" si="79"/>
        <v>0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1437620400</v>
      </c>
      <c r="J1814" s="10">
        <f t="shared" si="78"/>
        <v>42208.125</v>
      </c>
      <c r="L1814">
        <v>1464939536</v>
      </c>
      <c r="M1814" t="b">
        <v>0</v>
      </c>
      <c r="N1814">
        <v>23</v>
      </c>
      <c r="O1814" t="b">
        <v>0</v>
      </c>
      <c r="P1814" t="s">
        <v>8283</v>
      </c>
      <c r="Q1814">
        <f t="shared" si="79"/>
        <v>13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1437620400</v>
      </c>
      <c r="J1815" s="10">
        <f t="shared" si="78"/>
        <v>42208.125</v>
      </c>
      <c r="L1815">
        <v>1404940812</v>
      </c>
      <c r="M1815" t="b">
        <v>0</v>
      </c>
      <c r="N1815">
        <v>0</v>
      </c>
      <c r="O1815" t="b">
        <v>0</v>
      </c>
      <c r="P1815" t="s">
        <v>8283</v>
      </c>
      <c r="Q1815">
        <f t="shared" si="79"/>
        <v>0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1437620400</v>
      </c>
      <c r="J1816" s="10">
        <f t="shared" si="78"/>
        <v>42208.125</v>
      </c>
      <c r="L1816">
        <v>1422516736</v>
      </c>
      <c r="M1816" t="b">
        <v>0</v>
      </c>
      <c r="N1816">
        <v>140</v>
      </c>
      <c r="O1816" t="b">
        <v>0</v>
      </c>
      <c r="P1816" t="s">
        <v>8283</v>
      </c>
      <c r="Q1816">
        <f t="shared" si="79"/>
        <v>49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1437620400</v>
      </c>
      <c r="J1817" s="10">
        <f t="shared" si="78"/>
        <v>42208.125</v>
      </c>
      <c r="L1817">
        <v>1434577537</v>
      </c>
      <c r="M1817" t="b">
        <v>0</v>
      </c>
      <c r="N1817">
        <v>0</v>
      </c>
      <c r="O1817" t="b">
        <v>0</v>
      </c>
      <c r="P1817" t="s">
        <v>8283</v>
      </c>
      <c r="Q1817">
        <f t="shared" si="79"/>
        <v>0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1437620400</v>
      </c>
      <c r="J1818" s="10">
        <f t="shared" si="78"/>
        <v>42208.125</v>
      </c>
      <c r="L1818">
        <v>1467061303</v>
      </c>
      <c r="M1818" t="b">
        <v>0</v>
      </c>
      <c r="N1818">
        <v>6</v>
      </c>
      <c r="O1818" t="b">
        <v>0</v>
      </c>
      <c r="P1818" t="s">
        <v>8283</v>
      </c>
      <c r="Q1818">
        <f t="shared" si="79"/>
        <v>2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1437620400</v>
      </c>
      <c r="J1819" s="10">
        <f t="shared" si="78"/>
        <v>42208.125</v>
      </c>
      <c r="L1819">
        <v>1480607607</v>
      </c>
      <c r="M1819" t="b">
        <v>0</v>
      </c>
      <c r="N1819">
        <v>100</v>
      </c>
      <c r="O1819" t="b">
        <v>0</v>
      </c>
      <c r="P1819" t="s">
        <v>8283</v>
      </c>
      <c r="Q1819">
        <f t="shared" si="79"/>
        <v>52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1437620400</v>
      </c>
      <c r="J1820" s="10">
        <f t="shared" si="78"/>
        <v>42208.125</v>
      </c>
      <c r="L1820">
        <v>1425447450</v>
      </c>
      <c r="M1820" t="b">
        <v>0</v>
      </c>
      <c r="N1820">
        <v>0</v>
      </c>
      <c r="O1820" t="b">
        <v>0</v>
      </c>
      <c r="P1820" t="s">
        <v>8283</v>
      </c>
      <c r="Q1820">
        <f t="shared" si="79"/>
        <v>0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1437620400</v>
      </c>
      <c r="J1821" s="10">
        <f t="shared" si="78"/>
        <v>42208.125</v>
      </c>
      <c r="L1821">
        <v>1404151396</v>
      </c>
      <c r="M1821" t="b">
        <v>0</v>
      </c>
      <c r="N1821">
        <v>4</v>
      </c>
      <c r="O1821" t="b">
        <v>0</v>
      </c>
      <c r="P1821" t="s">
        <v>8283</v>
      </c>
      <c r="Q1821">
        <f t="shared" si="79"/>
        <v>2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1437620400</v>
      </c>
      <c r="J1822" s="10">
        <f t="shared" si="78"/>
        <v>42208.125</v>
      </c>
      <c r="L1822">
        <v>1425261690</v>
      </c>
      <c r="M1822" t="b">
        <v>0</v>
      </c>
      <c r="N1822">
        <v>8</v>
      </c>
      <c r="O1822" t="b">
        <v>0</v>
      </c>
      <c r="P1822" t="s">
        <v>8283</v>
      </c>
      <c r="Q1822">
        <f t="shared" si="79"/>
        <v>7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1437620400</v>
      </c>
      <c r="J1823" s="10">
        <f t="shared" si="78"/>
        <v>42208.125</v>
      </c>
      <c r="L1823">
        <v>1326872367</v>
      </c>
      <c r="M1823" t="b">
        <v>0</v>
      </c>
      <c r="N1823">
        <v>57</v>
      </c>
      <c r="O1823" t="b">
        <v>1</v>
      </c>
      <c r="P1823" t="s">
        <v>8274</v>
      </c>
      <c r="Q1823">
        <f t="shared" si="79"/>
        <v>135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1437620400</v>
      </c>
      <c r="J1824" s="10">
        <f t="shared" si="78"/>
        <v>42208.125</v>
      </c>
      <c r="L1824">
        <v>1388084862</v>
      </c>
      <c r="M1824" t="b">
        <v>0</v>
      </c>
      <c r="N1824">
        <v>11</v>
      </c>
      <c r="O1824" t="b">
        <v>1</v>
      </c>
      <c r="P1824" t="s">
        <v>8274</v>
      </c>
      <c r="Q1824">
        <f t="shared" si="79"/>
        <v>100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1437620400</v>
      </c>
      <c r="J1825" s="10">
        <f t="shared" si="78"/>
        <v>42208.125</v>
      </c>
      <c r="L1825">
        <v>1348503976</v>
      </c>
      <c r="M1825" t="b">
        <v>0</v>
      </c>
      <c r="N1825">
        <v>33</v>
      </c>
      <c r="O1825" t="b">
        <v>1</v>
      </c>
      <c r="P1825" t="s">
        <v>8274</v>
      </c>
      <c r="Q1825">
        <f t="shared" si="79"/>
        <v>116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1437620400</v>
      </c>
      <c r="J1826" s="10">
        <f t="shared" si="78"/>
        <v>42208.125</v>
      </c>
      <c r="L1826">
        <v>1387403967</v>
      </c>
      <c r="M1826" t="b">
        <v>0</v>
      </c>
      <c r="N1826">
        <v>40</v>
      </c>
      <c r="O1826" t="b">
        <v>1</v>
      </c>
      <c r="P1826" t="s">
        <v>8274</v>
      </c>
      <c r="Q1826">
        <f t="shared" si="79"/>
        <v>100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1437620400</v>
      </c>
      <c r="J1827" s="10">
        <f t="shared" si="78"/>
        <v>42208.125</v>
      </c>
      <c r="L1827">
        <v>1371585703</v>
      </c>
      <c r="M1827" t="b">
        <v>0</v>
      </c>
      <c r="N1827">
        <v>50</v>
      </c>
      <c r="O1827" t="b">
        <v>1</v>
      </c>
      <c r="P1827" t="s">
        <v>8274</v>
      </c>
      <c r="Q1827">
        <f t="shared" si="79"/>
        <v>105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1437620400</v>
      </c>
      <c r="J1828" s="10">
        <f t="shared" si="78"/>
        <v>42208.125</v>
      </c>
      <c r="L1828">
        <v>1390083017</v>
      </c>
      <c r="M1828" t="b">
        <v>0</v>
      </c>
      <c r="N1828">
        <v>38</v>
      </c>
      <c r="O1828" t="b">
        <v>1</v>
      </c>
      <c r="P1828" t="s">
        <v>8274</v>
      </c>
      <c r="Q1828">
        <f t="shared" si="79"/>
        <v>101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1437620400</v>
      </c>
      <c r="J1829" s="10">
        <f t="shared" si="78"/>
        <v>42208.125</v>
      </c>
      <c r="L1829">
        <v>1294818561</v>
      </c>
      <c r="M1829" t="b">
        <v>0</v>
      </c>
      <c r="N1829">
        <v>96</v>
      </c>
      <c r="O1829" t="b">
        <v>1</v>
      </c>
      <c r="P1829" t="s">
        <v>8274</v>
      </c>
      <c r="Q1829">
        <f t="shared" si="79"/>
        <v>101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1437620400</v>
      </c>
      <c r="J1830" s="10">
        <f t="shared" si="78"/>
        <v>42208.125</v>
      </c>
      <c r="L1830">
        <v>1396906530</v>
      </c>
      <c r="M1830" t="b">
        <v>0</v>
      </c>
      <c r="N1830">
        <v>48</v>
      </c>
      <c r="O1830" t="b">
        <v>1</v>
      </c>
      <c r="P1830" t="s">
        <v>8274</v>
      </c>
      <c r="Q1830">
        <f t="shared" si="79"/>
        <v>100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1437620400</v>
      </c>
      <c r="J1831" s="10">
        <f t="shared" si="78"/>
        <v>42208.125</v>
      </c>
      <c r="L1831">
        <v>1291428371</v>
      </c>
      <c r="M1831" t="b">
        <v>0</v>
      </c>
      <c r="N1831">
        <v>33</v>
      </c>
      <c r="O1831" t="b">
        <v>1</v>
      </c>
      <c r="P1831" t="s">
        <v>8274</v>
      </c>
      <c r="Q1831">
        <f t="shared" si="79"/>
        <v>167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1437620400</v>
      </c>
      <c r="J1832" s="10">
        <f t="shared" si="78"/>
        <v>42208.125</v>
      </c>
      <c r="L1832">
        <v>1390667107</v>
      </c>
      <c r="M1832" t="b">
        <v>0</v>
      </c>
      <c r="N1832">
        <v>226</v>
      </c>
      <c r="O1832" t="b">
        <v>1</v>
      </c>
      <c r="P1832" t="s">
        <v>8274</v>
      </c>
      <c r="Q1832">
        <f t="shared" si="79"/>
        <v>102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1437620400</v>
      </c>
      <c r="J1833" s="10">
        <f t="shared" si="78"/>
        <v>42208.125</v>
      </c>
      <c r="L1833">
        <v>1335570863</v>
      </c>
      <c r="M1833" t="b">
        <v>0</v>
      </c>
      <c r="N1833">
        <v>14</v>
      </c>
      <c r="O1833" t="b">
        <v>1</v>
      </c>
      <c r="P1833" t="s">
        <v>8274</v>
      </c>
      <c r="Q1833">
        <f t="shared" si="79"/>
        <v>103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1437620400</v>
      </c>
      <c r="J1834" s="10">
        <f t="shared" si="78"/>
        <v>42208.125</v>
      </c>
      <c r="L1834">
        <v>1296651427</v>
      </c>
      <c r="M1834" t="b">
        <v>0</v>
      </c>
      <c r="N1834">
        <v>20</v>
      </c>
      <c r="O1834" t="b">
        <v>1</v>
      </c>
      <c r="P1834" t="s">
        <v>8274</v>
      </c>
      <c r="Q1834">
        <f t="shared" si="79"/>
        <v>143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1437620400</v>
      </c>
      <c r="J1835" s="10">
        <f t="shared" si="78"/>
        <v>42208.125</v>
      </c>
      <c r="L1835">
        <v>1359421403</v>
      </c>
      <c r="M1835" t="b">
        <v>0</v>
      </c>
      <c r="N1835">
        <v>25</v>
      </c>
      <c r="O1835" t="b">
        <v>1</v>
      </c>
      <c r="P1835" t="s">
        <v>8274</v>
      </c>
      <c r="Q1835">
        <f t="shared" si="79"/>
        <v>263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1437620400</v>
      </c>
      <c r="J1836" s="10">
        <f t="shared" si="78"/>
        <v>42208.125</v>
      </c>
      <c r="L1836">
        <v>1418684895</v>
      </c>
      <c r="M1836" t="b">
        <v>0</v>
      </c>
      <c r="N1836">
        <v>90</v>
      </c>
      <c r="O1836" t="b">
        <v>1</v>
      </c>
      <c r="P1836" t="s">
        <v>8274</v>
      </c>
      <c r="Q1836">
        <f t="shared" si="79"/>
        <v>118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1437620400</v>
      </c>
      <c r="J1837" s="10">
        <f t="shared" si="78"/>
        <v>42208.125</v>
      </c>
      <c r="L1837">
        <v>1456851071</v>
      </c>
      <c r="M1837" t="b">
        <v>0</v>
      </c>
      <c r="N1837">
        <v>11</v>
      </c>
      <c r="O1837" t="b">
        <v>1</v>
      </c>
      <c r="P1837" t="s">
        <v>8274</v>
      </c>
      <c r="Q1837">
        <f t="shared" si="79"/>
        <v>104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1437620400</v>
      </c>
      <c r="J1838" s="10">
        <f t="shared" si="78"/>
        <v>42208.125</v>
      </c>
      <c r="L1838">
        <v>1359660329</v>
      </c>
      <c r="M1838" t="b">
        <v>0</v>
      </c>
      <c r="N1838">
        <v>55</v>
      </c>
      <c r="O1838" t="b">
        <v>1</v>
      </c>
      <c r="P1838" t="s">
        <v>8274</v>
      </c>
      <c r="Q1838">
        <f t="shared" si="79"/>
        <v>200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1437620400</v>
      </c>
      <c r="J1839" s="10">
        <f t="shared" si="78"/>
        <v>42208.125</v>
      </c>
      <c r="L1839">
        <v>1326848935</v>
      </c>
      <c r="M1839" t="b">
        <v>0</v>
      </c>
      <c r="N1839">
        <v>30</v>
      </c>
      <c r="O1839" t="b">
        <v>1</v>
      </c>
      <c r="P1839" t="s">
        <v>8274</v>
      </c>
      <c r="Q1839">
        <f t="shared" si="79"/>
        <v>307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1437620400</v>
      </c>
      <c r="J1840" s="10">
        <f t="shared" si="78"/>
        <v>42208.125</v>
      </c>
      <c r="L1840">
        <v>1314989557</v>
      </c>
      <c r="M1840" t="b">
        <v>0</v>
      </c>
      <c r="N1840">
        <v>28</v>
      </c>
      <c r="O1840" t="b">
        <v>1</v>
      </c>
      <c r="P1840" t="s">
        <v>8274</v>
      </c>
      <c r="Q1840">
        <f t="shared" si="79"/>
        <v>100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1437620400</v>
      </c>
      <c r="J1841" s="10">
        <f t="shared" si="78"/>
        <v>42208.125</v>
      </c>
      <c r="L1841">
        <v>1472750382</v>
      </c>
      <c r="M1841" t="b">
        <v>0</v>
      </c>
      <c r="N1841">
        <v>45</v>
      </c>
      <c r="O1841" t="b">
        <v>1</v>
      </c>
      <c r="P1841" t="s">
        <v>8274</v>
      </c>
      <c r="Q1841">
        <f t="shared" si="79"/>
        <v>205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1437620400</v>
      </c>
      <c r="J1842" s="10">
        <f t="shared" si="78"/>
        <v>42208.125</v>
      </c>
      <c r="L1842">
        <v>1366251510</v>
      </c>
      <c r="M1842" t="b">
        <v>0</v>
      </c>
      <c r="N1842">
        <v>13</v>
      </c>
      <c r="O1842" t="b">
        <v>1</v>
      </c>
      <c r="P1842" t="s">
        <v>8274</v>
      </c>
      <c r="Q1842">
        <f t="shared" si="79"/>
        <v>109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1437620400</v>
      </c>
      <c r="J1843" s="10">
        <f t="shared" si="78"/>
        <v>42208.125</v>
      </c>
      <c r="L1843">
        <v>1397679445</v>
      </c>
      <c r="M1843" t="b">
        <v>0</v>
      </c>
      <c r="N1843">
        <v>40</v>
      </c>
      <c r="O1843" t="b">
        <v>1</v>
      </c>
      <c r="P1843" t="s">
        <v>8274</v>
      </c>
      <c r="Q1843">
        <f t="shared" si="79"/>
        <v>102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1437620400</v>
      </c>
      <c r="J1844" s="10">
        <f t="shared" si="78"/>
        <v>42208.125</v>
      </c>
      <c r="L1844">
        <v>1422371381</v>
      </c>
      <c r="M1844" t="b">
        <v>0</v>
      </c>
      <c r="N1844">
        <v>21</v>
      </c>
      <c r="O1844" t="b">
        <v>1</v>
      </c>
      <c r="P1844" t="s">
        <v>8274</v>
      </c>
      <c r="Q1844">
        <f t="shared" si="79"/>
        <v>125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1437620400</v>
      </c>
      <c r="J1845" s="10">
        <f t="shared" si="78"/>
        <v>42208.125</v>
      </c>
      <c r="L1845">
        <v>1295653954</v>
      </c>
      <c r="M1845" t="b">
        <v>0</v>
      </c>
      <c r="N1845">
        <v>134</v>
      </c>
      <c r="O1845" t="b">
        <v>1</v>
      </c>
      <c r="P1845" t="s">
        <v>8274</v>
      </c>
      <c r="Q1845">
        <f t="shared" si="79"/>
        <v>124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1437620400</v>
      </c>
      <c r="J1846" s="10">
        <f t="shared" si="78"/>
        <v>42208.125</v>
      </c>
      <c r="L1846">
        <v>1304464914</v>
      </c>
      <c r="M1846" t="b">
        <v>0</v>
      </c>
      <c r="N1846">
        <v>20</v>
      </c>
      <c r="O1846" t="b">
        <v>1</v>
      </c>
      <c r="P1846" t="s">
        <v>8274</v>
      </c>
      <c r="Q1846">
        <f t="shared" si="79"/>
        <v>101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1437620400</v>
      </c>
      <c r="J1847" s="10">
        <f t="shared" si="78"/>
        <v>42208.125</v>
      </c>
      <c r="L1847">
        <v>1464854398</v>
      </c>
      <c r="M1847" t="b">
        <v>0</v>
      </c>
      <c r="N1847">
        <v>19</v>
      </c>
      <c r="O1847" t="b">
        <v>1</v>
      </c>
      <c r="P1847" t="s">
        <v>8274</v>
      </c>
      <c r="Q1847">
        <f t="shared" si="79"/>
        <v>100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1437620400</v>
      </c>
      <c r="J1848" s="10">
        <f t="shared" si="78"/>
        <v>42208.125</v>
      </c>
      <c r="L1848">
        <v>1352993777</v>
      </c>
      <c r="M1848" t="b">
        <v>0</v>
      </c>
      <c r="N1848">
        <v>209</v>
      </c>
      <c r="O1848" t="b">
        <v>1</v>
      </c>
      <c r="P1848" t="s">
        <v>8274</v>
      </c>
      <c r="Q1848">
        <f t="shared" si="79"/>
        <v>138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1437620400</v>
      </c>
      <c r="J1849" s="10">
        <f t="shared" si="78"/>
        <v>42208.125</v>
      </c>
      <c r="L1849">
        <v>1427780432</v>
      </c>
      <c r="M1849" t="b">
        <v>0</v>
      </c>
      <c r="N1849">
        <v>38</v>
      </c>
      <c r="O1849" t="b">
        <v>1</v>
      </c>
      <c r="P1849" t="s">
        <v>8274</v>
      </c>
      <c r="Q1849">
        <f t="shared" si="79"/>
        <v>121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1437620400</v>
      </c>
      <c r="J1850" s="10">
        <f t="shared" si="78"/>
        <v>42208.125</v>
      </c>
      <c r="L1850">
        <v>1306608888</v>
      </c>
      <c r="M1850" t="b">
        <v>0</v>
      </c>
      <c r="N1850">
        <v>24</v>
      </c>
      <c r="O1850" t="b">
        <v>1</v>
      </c>
      <c r="P1850" t="s">
        <v>8274</v>
      </c>
      <c r="Q1850">
        <f t="shared" si="79"/>
        <v>107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1437620400</v>
      </c>
      <c r="J1851" s="10">
        <f t="shared" si="78"/>
        <v>42208.125</v>
      </c>
      <c r="L1851">
        <v>1347913059</v>
      </c>
      <c r="M1851" t="b">
        <v>0</v>
      </c>
      <c r="N1851">
        <v>8</v>
      </c>
      <c r="O1851" t="b">
        <v>1</v>
      </c>
      <c r="P1851" t="s">
        <v>8274</v>
      </c>
      <c r="Q1851">
        <f t="shared" si="79"/>
        <v>100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1437620400</v>
      </c>
      <c r="J1852" s="10">
        <f t="shared" si="78"/>
        <v>42208.125</v>
      </c>
      <c r="L1852">
        <v>1402441300</v>
      </c>
      <c r="M1852" t="b">
        <v>0</v>
      </c>
      <c r="N1852">
        <v>179</v>
      </c>
      <c r="O1852" t="b">
        <v>1</v>
      </c>
      <c r="P1852" t="s">
        <v>8274</v>
      </c>
      <c r="Q1852">
        <f t="shared" si="79"/>
        <v>102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1437620400</v>
      </c>
      <c r="J1853" s="10">
        <f t="shared" si="78"/>
        <v>42208.125</v>
      </c>
      <c r="L1853">
        <v>1404769538</v>
      </c>
      <c r="M1853" t="b">
        <v>0</v>
      </c>
      <c r="N1853">
        <v>26</v>
      </c>
      <c r="O1853" t="b">
        <v>1</v>
      </c>
      <c r="P1853" t="s">
        <v>8274</v>
      </c>
      <c r="Q1853">
        <f t="shared" si="79"/>
        <v>100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1437620400</v>
      </c>
      <c r="J1854" s="10">
        <f t="shared" si="78"/>
        <v>42208.125</v>
      </c>
      <c r="L1854">
        <v>1426703452</v>
      </c>
      <c r="M1854" t="b">
        <v>0</v>
      </c>
      <c r="N1854">
        <v>131</v>
      </c>
      <c r="O1854" t="b">
        <v>1</v>
      </c>
      <c r="P1854" t="s">
        <v>8274</v>
      </c>
      <c r="Q1854">
        <f t="shared" si="79"/>
        <v>117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1437620400</v>
      </c>
      <c r="J1855" s="10">
        <f t="shared" si="78"/>
        <v>42208.125</v>
      </c>
      <c r="L1855">
        <v>1348536417</v>
      </c>
      <c r="M1855" t="b">
        <v>0</v>
      </c>
      <c r="N1855">
        <v>14</v>
      </c>
      <c r="O1855" t="b">
        <v>1</v>
      </c>
      <c r="P1855" t="s">
        <v>8274</v>
      </c>
      <c r="Q1855">
        <f t="shared" si="79"/>
        <v>102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1437620400</v>
      </c>
      <c r="J1856" s="10">
        <f t="shared" si="78"/>
        <v>42208.125</v>
      </c>
      <c r="L1856">
        <v>1366763437</v>
      </c>
      <c r="M1856" t="b">
        <v>0</v>
      </c>
      <c r="N1856">
        <v>174</v>
      </c>
      <c r="O1856" t="b">
        <v>1</v>
      </c>
      <c r="P1856" t="s">
        <v>8274</v>
      </c>
      <c r="Q1856">
        <f t="shared" si="79"/>
        <v>102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1437620400</v>
      </c>
      <c r="J1857" s="10">
        <f t="shared" si="78"/>
        <v>42208.125</v>
      </c>
      <c r="L1857">
        <v>1385124940</v>
      </c>
      <c r="M1857" t="b">
        <v>0</v>
      </c>
      <c r="N1857">
        <v>191</v>
      </c>
      <c r="O1857" t="b">
        <v>1</v>
      </c>
      <c r="P1857" t="s">
        <v>8274</v>
      </c>
      <c r="Q1857">
        <f t="shared" si="79"/>
        <v>154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1437620400</v>
      </c>
      <c r="J1858" s="10">
        <f t="shared" si="78"/>
        <v>42208.125</v>
      </c>
      <c r="L1858">
        <v>1403901072</v>
      </c>
      <c r="M1858" t="b">
        <v>0</v>
      </c>
      <c r="N1858">
        <v>38</v>
      </c>
      <c r="O1858" t="b">
        <v>1</v>
      </c>
      <c r="P1858" t="s">
        <v>8274</v>
      </c>
      <c r="Q1858">
        <f t="shared" si="79"/>
        <v>101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1437620400</v>
      </c>
      <c r="J1859" s="10">
        <f t="shared" ref="J1859:J1922" si="80">(((I1859/60)/60)/24)+DATE(1970,1,1)</f>
        <v>42208.125</v>
      </c>
      <c r="L1859">
        <v>1407954413</v>
      </c>
      <c r="M1859" t="b">
        <v>0</v>
      </c>
      <c r="N1859">
        <v>22</v>
      </c>
      <c r="O1859" t="b">
        <v>1</v>
      </c>
      <c r="P1859" t="s">
        <v>8274</v>
      </c>
      <c r="Q1859">
        <f t="shared" ref="Q1859:Q1922" si="81">ROUND(E1859/D1859*100,0)</f>
        <v>100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1437620400</v>
      </c>
      <c r="J1860" s="10">
        <f t="shared" si="80"/>
        <v>42208.125</v>
      </c>
      <c r="L1860">
        <v>1318826921</v>
      </c>
      <c r="M1860" t="b">
        <v>0</v>
      </c>
      <c r="N1860">
        <v>149</v>
      </c>
      <c r="O1860" t="b">
        <v>1</v>
      </c>
      <c r="P1860" t="s">
        <v>8274</v>
      </c>
      <c r="Q1860">
        <f t="shared" si="81"/>
        <v>109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1437620400</v>
      </c>
      <c r="J1861" s="10">
        <f t="shared" si="80"/>
        <v>42208.125</v>
      </c>
      <c r="L1861">
        <v>1314124129</v>
      </c>
      <c r="M1861" t="b">
        <v>0</v>
      </c>
      <c r="N1861">
        <v>56</v>
      </c>
      <c r="O1861" t="b">
        <v>1</v>
      </c>
      <c r="P1861" t="s">
        <v>8274</v>
      </c>
      <c r="Q1861">
        <f t="shared" si="81"/>
        <v>132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1437620400</v>
      </c>
      <c r="J1862" s="10">
        <f t="shared" si="80"/>
        <v>42208.125</v>
      </c>
      <c r="L1862">
        <v>1389891684</v>
      </c>
      <c r="M1862" t="b">
        <v>0</v>
      </c>
      <c r="N1862">
        <v>19</v>
      </c>
      <c r="O1862" t="b">
        <v>1</v>
      </c>
      <c r="P1862" t="s">
        <v>8274</v>
      </c>
      <c r="Q1862">
        <f t="shared" si="81"/>
        <v>133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1437620400</v>
      </c>
      <c r="J1863" s="10">
        <f t="shared" si="80"/>
        <v>42208.125</v>
      </c>
      <c r="L1863">
        <v>1419664341</v>
      </c>
      <c r="M1863" t="b">
        <v>0</v>
      </c>
      <c r="N1863">
        <v>0</v>
      </c>
      <c r="O1863" t="b">
        <v>0</v>
      </c>
      <c r="P1863" t="s">
        <v>8281</v>
      </c>
      <c r="Q1863">
        <f t="shared" si="81"/>
        <v>0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1437620400</v>
      </c>
      <c r="J1864" s="10">
        <f t="shared" si="80"/>
        <v>42208.125</v>
      </c>
      <c r="L1864">
        <v>1484912974</v>
      </c>
      <c r="M1864" t="b">
        <v>0</v>
      </c>
      <c r="N1864">
        <v>16</v>
      </c>
      <c r="O1864" t="b">
        <v>0</v>
      </c>
      <c r="P1864" t="s">
        <v>8281</v>
      </c>
      <c r="Q1864">
        <f t="shared" si="81"/>
        <v>8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1437620400</v>
      </c>
      <c r="J1865" s="10">
        <f t="shared" si="80"/>
        <v>42208.125</v>
      </c>
      <c r="L1865">
        <v>1400008085</v>
      </c>
      <c r="M1865" t="b">
        <v>0</v>
      </c>
      <c r="N1865">
        <v>2</v>
      </c>
      <c r="O1865" t="b">
        <v>0</v>
      </c>
      <c r="P1865" t="s">
        <v>8281</v>
      </c>
      <c r="Q1865">
        <f t="shared" si="81"/>
        <v>0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1437620400</v>
      </c>
      <c r="J1866" s="10">
        <f t="shared" si="80"/>
        <v>42208.125</v>
      </c>
      <c r="L1866">
        <v>1396631500</v>
      </c>
      <c r="M1866" t="b">
        <v>0</v>
      </c>
      <c r="N1866">
        <v>48</v>
      </c>
      <c r="O1866" t="b">
        <v>0</v>
      </c>
      <c r="P1866" t="s">
        <v>8281</v>
      </c>
      <c r="Q1866">
        <f t="shared" si="81"/>
        <v>43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1437620400</v>
      </c>
      <c r="J1867" s="10">
        <f t="shared" si="80"/>
        <v>42208.125</v>
      </c>
      <c r="L1867">
        <v>1475398147</v>
      </c>
      <c r="M1867" t="b">
        <v>0</v>
      </c>
      <c r="N1867">
        <v>2</v>
      </c>
      <c r="O1867" t="b">
        <v>0</v>
      </c>
      <c r="P1867" t="s">
        <v>8281</v>
      </c>
      <c r="Q1867">
        <f t="shared" si="81"/>
        <v>0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1437620400</v>
      </c>
      <c r="J1868" s="10">
        <f t="shared" si="80"/>
        <v>42208.125</v>
      </c>
      <c r="L1868">
        <v>1483768497</v>
      </c>
      <c r="M1868" t="b">
        <v>0</v>
      </c>
      <c r="N1868">
        <v>2</v>
      </c>
      <c r="O1868" t="b">
        <v>0</v>
      </c>
      <c r="P1868" t="s">
        <v>8281</v>
      </c>
      <c r="Q1868">
        <f t="shared" si="81"/>
        <v>1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1437620400</v>
      </c>
      <c r="J1869" s="10">
        <f t="shared" si="80"/>
        <v>42208.125</v>
      </c>
      <c r="L1869">
        <v>1475791912</v>
      </c>
      <c r="M1869" t="b">
        <v>0</v>
      </c>
      <c r="N1869">
        <v>1</v>
      </c>
      <c r="O1869" t="b">
        <v>0</v>
      </c>
      <c r="P1869" t="s">
        <v>8281</v>
      </c>
      <c r="Q1869">
        <f t="shared" si="81"/>
        <v>0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1437620400</v>
      </c>
      <c r="J1870" s="10">
        <f t="shared" si="80"/>
        <v>42208.125</v>
      </c>
      <c r="L1870">
        <v>1448044925</v>
      </c>
      <c r="M1870" t="b">
        <v>0</v>
      </c>
      <c r="N1870">
        <v>17</v>
      </c>
      <c r="O1870" t="b">
        <v>0</v>
      </c>
      <c r="P1870" t="s">
        <v>8281</v>
      </c>
      <c r="Q1870">
        <f t="shared" si="81"/>
        <v>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1437620400</v>
      </c>
      <c r="J1871" s="10">
        <f t="shared" si="80"/>
        <v>42208.125</v>
      </c>
      <c r="L1871">
        <v>1480896249</v>
      </c>
      <c r="M1871" t="b">
        <v>0</v>
      </c>
      <c r="N1871">
        <v>0</v>
      </c>
      <c r="O1871" t="b">
        <v>0</v>
      </c>
      <c r="P1871" t="s">
        <v>8281</v>
      </c>
      <c r="Q1871">
        <f t="shared" si="81"/>
        <v>0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1437620400</v>
      </c>
      <c r="J1872" s="10">
        <f t="shared" si="80"/>
        <v>42208.125</v>
      </c>
      <c r="L1872">
        <v>1451723535</v>
      </c>
      <c r="M1872" t="b">
        <v>0</v>
      </c>
      <c r="N1872">
        <v>11</v>
      </c>
      <c r="O1872" t="b">
        <v>0</v>
      </c>
      <c r="P1872" t="s">
        <v>8281</v>
      </c>
      <c r="Q1872">
        <f t="shared" si="81"/>
        <v>10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1437620400</v>
      </c>
      <c r="J1873" s="10">
        <f t="shared" si="80"/>
        <v>42208.125</v>
      </c>
      <c r="L1873">
        <v>1413053301</v>
      </c>
      <c r="M1873" t="b">
        <v>0</v>
      </c>
      <c r="N1873">
        <v>95</v>
      </c>
      <c r="O1873" t="b">
        <v>0</v>
      </c>
      <c r="P1873" t="s">
        <v>8281</v>
      </c>
      <c r="Q1873">
        <f t="shared" si="81"/>
        <v>72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1437620400</v>
      </c>
      <c r="J1874" s="10">
        <f t="shared" si="80"/>
        <v>42208.125</v>
      </c>
      <c r="L1874">
        <v>1433041602</v>
      </c>
      <c r="M1874" t="b">
        <v>0</v>
      </c>
      <c r="N1874">
        <v>13</v>
      </c>
      <c r="O1874" t="b">
        <v>0</v>
      </c>
      <c r="P1874" t="s">
        <v>8281</v>
      </c>
      <c r="Q1874">
        <f t="shared" si="81"/>
        <v>1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1437620400</v>
      </c>
      <c r="J1875" s="10">
        <f t="shared" si="80"/>
        <v>42208.125</v>
      </c>
      <c r="L1875">
        <v>1433861210</v>
      </c>
      <c r="M1875" t="b">
        <v>0</v>
      </c>
      <c r="N1875">
        <v>2</v>
      </c>
      <c r="O1875" t="b">
        <v>0</v>
      </c>
      <c r="P1875" t="s">
        <v>8281</v>
      </c>
      <c r="Q1875">
        <f t="shared" si="81"/>
        <v>0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1437620400</v>
      </c>
      <c r="J1876" s="10">
        <f t="shared" si="80"/>
        <v>42208.125</v>
      </c>
      <c r="L1876">
        <v>1465427733</v>
      </c>
      <c r="M1876" t="b">
        <v>0</v>
      </c>
      <c r="N1876">
        <v>2</v>
      </c>
      <c r="O1876" t="b">
        <v>0</v>
      </c>
      <c r="P1876" t="s">
        <v>8281</v>
      </c>
      <c r="Q1876">
        <f t="shared" si="81"/>
        <v>0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1437620400</v>
      </c>
      <c r="J1877" s="10">
        <f t="shared" si="80"/>
        <v>42208.125</v>
      </c>
      <c r="L1877">
        <v>1465335308</v>
      </c>
      <c r="M1877" t="b">
        <v>0</v>
      </c>
      <c r="N1877">
        <v>3</v>
      </c>
      <c r="O1877" t="b">
        <v>0</v>
      </c>
      <c r="P1877" t="s">
        <v>8281</v>
      </c>
      <c r="Q1877">
        <f t="shared" si="81"/>
        <v>1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1437620400</v>
      </c>
      <c r="J1878" s="10">
        <f t="shared" si="80"/>
        <v>42208.125</v>
      </c>
      <c r="L1878">
        <v>1400309405</v>
      </c>
      <c r="M1878" t="b">
        <v>0</v>
      </c>
      <c r="N1878">
        <v>0</v>
      </c>
      <c r="O1878" t="b">
        <v>0</v>
      </c>
      <c r="P1878" t="s">
        <v>8281</v>
      </c>
      <c r="Q1878">
        <f t="shared" si="81"/>
        <v>0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1437620400</v>
      </c>
      <c r="J1879" s="10">
        <f t="shared" si="80"/>
        <v>42208.125</v>
      </c>
      <c r="L1879">
        <v>1422664925</v>
      </c>
      <c r="M1879" t="b">
        <v>0</v>
      </c>
      <c r="N1879">
        <v>0</v>
      </c>
      <c r="O1879" t="b">
        <v>0</v>
      </c>
      <c r="P1879" t="s">
        <v>8281</v>
      </c>
      <c r="Q1879">
        <f t="shared" si="81"/>
        <v>0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1437620400</v>
      </c>
      <c r="J1880" s="10">
        <f t="shared" si="80"/>
        <v>42208.125</v>
      </c>
      <c r="L1880">
        <v>1400026355</v>
      </c>
      <c r="M1880" t="b">
        <v>0</v>
      </c>
      <c r="N1880">
        <v>0</v>
      </c>
      <c r="O1880" t="b">
        <v>0</v>
      </c>
      <c r="P1880" t="s">
        <v>8281</v>
      </c>
      <c r="Q1880">
        <f t="shared" si="81"/>
        <v>0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1437620400</v>
      </c>
      <c r="J1881" s="10">
        <f t="shared" si="80"/>
        <v>42208.125</v>
      </c>
      <c r="L1881">
        <v>1455377729</v>
      </c>
      <c r="M1881" t="b">
        <v>0</v>
      </c>
      <c r="N1881">
        <v>2</v>
      </c>
      <c r="O1881" t="b">
        <v>0</v>
      </c>
      <c r="P1881" t="s">
        <v>8281</v>
      </c>
      <c r="Q1881">
        <f t="shared" si="81"/>
        <v>0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1437620400</v>
      </c>
      <c r="J1882" s="10">
        <f t="shared" si="80"/>
        <v>42208.125</v>
      </c>
      <c r="L1882">
        <v>1456839380</v>
      </c>
      <c r="M1882" t="b">
        <v>0</v>
      </c>
      <c r="N1882">
        <v>24</v>
      </c>
      <c r="O1882" t="b">
        <v>0</v>
      </c>
      <c r="P1882" t="s">
        <v>8281</v>
      </c>
      <c r="Q1882">
        <f t="shared" si="81"/>
        <v>20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1437620400</v>
      </c>
      <c r="J1883" s="10">
        <f t="shared" si="80"/>
        <v>42208.125</v>
      </c>
      <c r="L1883">
        <v>1423366789</v>
      </c>
      <c r="M1883" t="b">
        <v>0</v>
      </c>
      <c r="N1883">
        <v>70</v>
      </c>
      <c r="O1883" t="b">
        <v>1</v>
      </c>
      <c r="P1883" t="s">
        <v>8277</v>
      </c>
      <c r="Q1883">
        <f t="shared" si="81"/>
        <v>173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1437620400</v>
      </c>
      <c r="J1884" s="10">
        <f t="shared" si="80"/>
        <v>42208.125</v>
      </c>
      <c r="L1884">
        <v>1339109212</v>
      </c>
      <c r="M1884" t="b">
        <v>0</v>
      </c>
      <c r="N1884">
        <v>81</v>
      </c>
      <c r="O1884" t="b">
        <v>1</v>
      </c>
      <c r="P1884" t="s">
        <v>8277</v>
      </c>
      <c r="Q1884">
        <f t="shared" si="81"/>
        <v>101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1437620400</v>
      </c>
      <c r="J1885" s="10">
        <f t="shared" si="80"/>
        <v>42208.125</v>
      </c>
      <c r="L1885">
        <v>1331333108</v>
      </c>
      <c r="M1885" t="b">
        <v>0</v>
      </c>
      <c r="N1885">
        <v>32</v>
      </c>
      <c r="O1885" t="b">
        <v>1</v>
      </c>
      <c r="P1885" t="s">
        <v>8277</v>
      </c>
      <c r="Q1885">
        <f t="shared" si="81"/>
        <v>105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1437620400</v>
      </c>
      <c r="J1886" s="10">
        <f t="shared" si="80"/>
        <v>42208.125</v>
      </c>
      <c r="L1886">
        <v>1350967535</v>
      </c>
      <c r="M1886" t="b">
        <v>0</v>
      </c>
      <c r="N1886">
        <v>26</v>
      </c>
      <c r="O1886" t="b">
        <v>1</v>
      </c>
      <c r="P1886" t="s">
        <v>8277</v>
      </c>
      <c r="Q1886">
        <f t="shared" si="81"/>
        <v>135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1437620400</v>
      </c>
      <c r="J1887" s="10">
        <f t="shared" si="80"/>
        <v>42208.125</v>
      </c>
      <c r="L1887">
        <v>1341800110</v>
      </c>
      <c r="M1887" t="b">
        <v>0</v>
      </c>
      <c r="N1887">
        <v>105</v>
      </c>
      <c r="O1887" t="b">
        <v>1</v>
      </c>
      <c r="P1887" t="s">
        <v>8277</v>
      </c>
      <c r="Q1887">
        <f t="shared" si="81"/>
        <v>116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1437620400</v>
      </c>
      <c r="J1888" s="10">
        <f t="shared" si="80"/>
        <v>42208.125</v>
      </c>
      <c r="L1888">
        <v>1413236738</v>
      </c>
      <c r="M1888" t="b">
        <v>0</v>
      </c>
      <c r="N1888">
        <v>29</v>
      </c>
      <c r="O1888" t="b">
        <v>1</v>
      </c>
      <c r="P1888" t="s">
        <v>8277</v>
      </c>
      <c r="Q1888">
        <f t="shared" si="81"/>
        <v>102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1437620400</v>
      </c>
      <c r="J1889" s="10">
        <f t="shared" si="80"/>
        <v>42208.125</v>
      </c>
      <c r="L1889">
        <v>1447614732</v>
      </c>
      <c r="M1889" t="b">
        <v>0</v>
      </c>
      <c r="N1889">
        <v>8</v>
      </c>
      <c r="O1889" t="b">
        <v>1</v>
      </c>
      <c r="P1889" t="s">
        <v>8277</v>
      </c>
      <c r="Q1889">
        <f t="shared" si="81"/>
        <v>111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1437620400</v>
      </c>
      <c r="J1890" s="10">
        <f t="shared" si="80"/>
        <v>42208.125</v>
      </c>
      <c r="L1890">
        <v>1272692732</v>
      </c>
      <c r="M1890" t="b">
        <v>0</v>
      </c>
      <c r="N1890">
        <v>89</v>
      </c>
      <c r="O1890" t="b">
        <v>1</v>
      </c>
      <c r="P1890" t="s">
        <v>8277</v>
      </c>
      <c r="Q1890">
        <f t="shared" si="81"/>
        <v>166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1437620400</v>
      </c>
      <c r="J1891" s="10">
        <f t="shared" si="80"/>
        <v>42208.125</v>
      </c>
      <c r="L1891">
        <v>1359140546</v>
      </c>
      <c r="M1891" t="b">
        <v>0</v>
      </c>
      <c r="N1891">
        <v>44</v>
      </c>
      <c r="O1891" t="b">
        <v>1</v>
      </c>
      <c r="P1891" t="s">
        <v>8277</v>
      </c>
      <c r="Q1891">
        <f t="shared" si="81"/>
        <v>107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1437620400</v>
      </c>
      <c r="J1892" s="10">
        <f t="shared" si="80"/>
        <v>42208.125</v>
      </c>
      <c r="L1892">
        <v>1353005528</v>
      </c>
      <c r="M1892" t="b">
        <v>0</v>
      </c>
      <c r="N1892">
        <v>246</v>
      </c>
      <c r="O1892" t="b">
        <v>1</v>
      </c>
      <c r="P1892" t="s">
        <v>8277</v>
      </c>
      <c r="Q1892">
        <f t="shared" si="81"/>
        <v>145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1437620400</v>
      </c>
      <c r="J1893" s="10">
        <f t="shared" si="80"/>
        <v>42208.125</v>
      </c>
      <c r="L1893">
        <v>1275851354</v>
      </c>
      <c r="M1893" t="b">
        <v>0</v>
      </c>
      <c r="N1893">
        <v>120</v>
      </c>
      <c r="O1893" t="b">
        <v>1</v>
      </c>
      <c r="P1893" t="s">
        <v>8277</v>
      </c>
      <c r="Q1893">
        <f t="shared" si="81"/>
        <v>106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1437620400</v>
      </c>
      <c r="J1894" s="10">
        <f t="shared" si="80"/>
        <v>42208.125</v>
      </c>
      <c r="L1894">
        <v>1304867881</v>
      </c>
      <c r="M1894" t="b">
        <v>0</v>
      </c>
      <c r="N1894">
        <v>26</v>
      </c>
      <c r="O1894" t="b">
        <v>1</v>
      </c>
      <c r="P1894" t="s">
        <v>8277</v>
      </c>
      <c r="Q1894">
        <f t="shared" si="81"/>
        <v>137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1437620400</v>
      </c>
      <c r="J1895" s="10">
        <f t="shared" si="80"/>
        <v>42208.125</v>
      </c>
      <c r="L1895">
        <v>1301524585</v>
      </c>
      <c r="M1895" t="b">
        <v>0</v>
      </c>
      <c r="N1895">
        <v>45</v>
      </c>
      <c r="O1895" t="b">
        <v>1</v>
      </c>
      <c r="P1895" t="s">
        <v>8277</v>
      </c>
      <c r="Q1895">
        <f t="shared" si="81"/>
        <v>104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1437620400</v>
      </c>
      <c r="J1896" s="10">
        <f t="shared" si="80"/>
        <v>42208.125</v>
      </c>
      <c r="L1896">
        <v>1326404583</v>
      </c>
      <c r="M1896" t="b">
        <v>0</v>
      </c>
      <c r="N1896">
        <v>20</v>
      </c>
      <c r="O1896" t="b">
        <v>1</v>
      </c>
      <c r="P1896" t="s">
        <v>8277</v>
      </c>
      <c r="Q1896">
        <f t="shared" si="81"/>
        <v>115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1437620400</v>
      </c>
      <c r="J1897" s="10">
        <f t="shared" si="80"/>
        <v>42208.125</v>
      </c>
      <c r="L1897">
        <v>1442771722</v>
      </c>
      <c r="M1897" t="b">
        <v>0</v>
      </c>
      <c r="N1897">
        <v>47</v>
      </c>
      <c r="O1897" t="b">
        <v>1</v>
      </c>
      <c r="P1897" t="s">
        <v>8277</v>
      </c>
      <c r="Q1897">
        <f t="shared" si="81"/>
        <v>102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1437620400</v>
      </c>
      <c r="J1898" s="10">
        <f t="shared" si="80"/>
        <v>42208.125</v>
      </c>
      <c r="L1898">
        <v>1331658165</v>
      </c>
      <c r="M1898" t="b">
        <v>0</v>
      </c>
      <c r="N1898">
        <v>13</v>
      </c>
      <c r="O1898" t="b">
        <v>1</v>
      </c>
      <c r="P1898" t="s">
        <v>8277</v>
      </c>
      <c r="Q1898">
        <f t="shared" si="81"/>
        <v>124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1437620400</v>
      </c>
      <c r="J1899" s="10">
        <f t="shared" si="80"/>
        <v>42208.125</v>
      </c>
      <c r="L1899">
        <v>1392040806</v>
      </c>
      <c r="M1899" t="b">
        <v>0</v>
      </c>
      <c r="N1899">
        <v>183</v>
      </c>
      <c r="O1899" t="b">
        <v>1</v>
      </c>
      <c r="P1899" t="s">
        <v>8277</v>
      </c>
      <c r="Q1899">
        <f t="shared" si="81"/>
        <v>102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1437620400</v>
      </c>
      <c r="J1900" s="10">
        <f t="shared" si="80"/>
        <v>42208.125</v>
      </c>
      <c r="L1900">
        <v>1451277473</v>
      </c>
      <c r="M1900" t="b">
        <v>0</v>
      </c>
      <c r="N1900">
        <v>21</v>
      </c>
      <c r="O1900" t="b">
        <v>1</v>
      </c>
      <c r="P1900" t="s">
        <v>8277</v>
      </c>
      <c r="Q1900">
        <f t="shared" si="81"/>
        <v>145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1437620400</v>
      </c>
      <c r="J1901" s="10">
        <f t="shared" si="80"/>
        <v>42208.125</v>
      </c>
      <c r="L1901">
        <v>1424730966</v>
      </c>
      <c r="M1901" t="b">
        <v>0</v>
      </c>
      <c r="N1901">
        <v>42</v>
      </c>
      <c r="O1901" t="b">
        <v>1</v>
      </c>
      <c r="P1901" t="s">
        <v>8277</v>
      </c>
      <c r="Q1901">
        <f t="shared" si="81"/>
        <v>133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1437620400</v>
      </c>
      <c r="J1902" s="10">
        <f t="shared" si="80"/>
        <v>42208.125</v>
      </c>
      <c r="L1902">
        <v>1347137731</v>
      </c>
      <c r="M1902" t="b">
        <v>0</v>
      </c>
      <c r="N1902">
        <v>54</v>
      </c>
      <c r="O1902" t="b">
        <v>1</v>
      </c>
      <c r="P1902" t="s">
        <v>8277</v>
      </c>
      <c r="Q1902">
        <f t="shared" si="81"/>
        <v>109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1437620400</v>
      </c>
      <c r="J1903" s="10">
        <f t="shared" si="80"/>
        <v>42208.125</v>
      </c>
      <c r="L1903">
        <v>1429707729</v>
      </c>
      <c r="M1903" t="b">
        <v>0</v>
      </c>
      <c r="N1903">
        <v>25</v>
      </c>
      <c r="O1903" t="b">
        <v>0</v>
      </c>
      <c r="P1903" t="s">
        <v>8292</v>
      </c>
      <c r="Q1903">
        <f t="shared" si="81"/>
        <v>3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1437620400</v>
      </c>
      <c r="J1904" s="10">
        <f t="shared" si="80"/>
        <v>42208.125</v>
      </c>
      <c r="L1904">
        <v>1422903447</v>
      </c>
      <c r="M1904" t="b">
        <v>0</v>
      </c>
      <c r="N1904">
        <v>3</v>
      </c>
      <c r="O1904" t="b">
        <v>0</v>
      </c>
      <c r="P1904" t="s">
        <v>8292</v>
      </c>
      <c r="Q1904">
        <f t="shared" si="81"/>
        <v>1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1437620400</v>
      </c>
      <c r="J1905" s="10">
        <f t="shared" si="80"/>
        <v>42208.125</v>
      </c>
      <c r="L1905">
        <v>1480357791</v>
      </c>
      <c r="M1905" t="b">
        <v>0</v>
      </c>
      <c r="N1905">
        <v>41</v>
      </c>
      <c r="O1905" t="b">
        <v>0</v>
      </c>
      <c r="P1905" t="s">
        <v>8292</v>
      </c>
      <c r="Q1905">
        <f t="shared" si="81"/>
        <v>47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1437620400</v>
      </c>
      <c r="J1906" s="10">
        <f t="shared" si="80"/>
        <v>42208.125</v>
      </c>
      <c r="L1906">
        <v>1447864021</v>
      </c>
      <c r="M1906" t="b">
        <v>0</v>
      </c>
      <c r="N1906">
        <v>2</v>
      </c>
      <c r="O1906" t="b">
        <v>0</v>
      </c>
      <c r="P1906" t="s">
        <v>8292</v>
      </c>
      <c r="Q1906">
        <f t="shared" si="81"/>
        <v>0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1437620400</v>
      </c>
      <c r="J1907" s="10">
        <f t="shared" si="80"/>
        <v>42208.125</v>
      </c>
      <c r="L1907">
        <v>1407535994</v>
      </c>
      <c r="M1907" t="b">
        <v>0</v>
      </c>
      <c r="N1907">
        <v>4</v>
      </c>
      <c r="O1907" t="b">
        <v>0</v>
      </c>
      <c r="P1907" t="s">
        <v>8292</v>
      </c>
      <c r="Q1907">
        <f t="shared" si="81"/>
        <v>0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1437620400</v>
      </c>
      <c r="J1908" s="10">
        <f t="shared" si="80"/>
        <v>42208.125</v>
      </c>
      <c r="L1908">
        <v>1464105983</v>
      </c>
      <c r="M1908" t="b">
        <v>0</v>
      </c>
      <c r="N1908">
        <v>99</v>
      </c>
      <c r="O1908" t="b">
        <v>0</v>
      </c>
      <c r="P1908" t="s">
        <v>8292</v>
      </c>
      <c r="Q1908">
        <f t="shared" si="81"/>
        <v>43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1437620400</v>
      </c>
      <c r="J1909" s="10">
        <f t="shared" si="80"/>
        <v>42208.125</v>
      </c>
      <c r="L1909">
        <v>1399557925</v>
      </c>
      <c r="M1909" t="b">
        <v>0</v>
      </c>
      <c r="N1909">
        <v>4</v>
      </c>
      <c r="O1909" t="b">
        <v>0</v>
      </c>
      <c r="P1909" t="s">
        <v>8292</v>
      </c>
      <c r="Q1909">
        <f t="shared" si="81"/>
        <v>0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1437620400</v>
      </c>
      <c r="J1910" s="10">
        <f t="shared" si="80"/>
        <v>42208.125</v>
      </c>
      <c r="L1910">
        <v>1480456900</v>
      </c>
      <c r="M1910" t="b">
        <v>0</v>
      </c>
      <c r="N1910">
        <v>4</v>
      </c>
      <c r="O1910" t="b">
        <v>0</v>
      </c>
      <c r="P1910" t="s">
        <v>8292</v>
      </c>
      <c r="Q1910">
        <f t="shared" si="81"/>
        <v>2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1437620400</v>
      </c>
      <c r="J1911" s="10">
        <f t="shared" si="80"/>
        <v>42208.125</v>
      </c>
      <c r="L1911">
        <v>1411467479</v>
      </c>
      <c r="M1911" t="b">
        <v>0</v>
      </c>
      <c r="N1911">
        <v>38</v>
      </c>
      <c r="O1911" t="b">
        <v>0</v>
      </c>
      <c r="P1911" t="s">
        <v>8292</v>
      </c>
      <c r="Q1911">
        <f t="shared" si="81"/>
        <v>14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1437620400</v>
      </c>
      <c r="J1912" s="10">
        <f t="shared" si="80"/>
        <v>42208.125</v>
      </c>
      <c r="L1912">
        <v>1442531217</v>
      </c>
      <c r="M1912" t="b">
        <v>0</v>
      </c>
      <c r="N1912">
        <v>285</v>
      </c>
      <c r="O1912" t="b">
        <v>0</v>
      </c>
      <c r="P1912" t="s">
        <v>8292</v>
      </c>
      <c r="Q1912">
        <f t="shared" si="81"/>
        <v>39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1437620400</v>
      </c>
      <c r="J1913" s="10">
        <f t="shared" si="80"/>
        <v>42208.125</v>
      </c>
      <c r="L1913">
        <v>1404953334</v>
      </c>
      <c r="M1913" t="b">
        <v>0</v>
      </c>
      <c r="N1913">
        <v>1</v>
      </c>
      <c r="O1913" t="b">
        <v>0</v>
      </c>
      <c r="P1913" t="s">
        <v>8292</v>
      </c>
      <c r="Q1913">
        <f t="shared" si="81"/>
        <v>0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1437620400</v>
      </c>
      <c r="J1914" s="10">
        <f t="shared" si="80"/>
        <v>42208.125</v>
      </c>
      <c r="L1914">
        <v>1430803560</v>
      </c>
      <c r="M1914" t="b">
        <v>0</v>
      </c>
      <c r="N1914">
        <v>42</v>
      </c>
      <c r="O1914" t="b">
        <v>0</v>
      </c>
      <c r="P1914" t="s">
        <v>8292</v>
      </c>
      <c r="Q1914">
        <f t="shared" si="81"/>
        <v>59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1437620400</v>
      </c>
      <c r="J1915" s="10">
        <f t="shared" si="80"/>
        <v>42208.125</v>
      </c>
      <c r="L1915">
        <v>1410178578</v>
      </c>
      <c r="M1915" t="b">
        <v>0</v>
      </c>
      <c r="N1915">
        <v>26</v>
      </c>
      <c r="O1915" t="b">
        <v>0</v>
      </c>
      <c r="P1915" t="s">
        <v>8292</v>
      </c>
      <c r="Q1915">
        <f t="shared" si="81"/>
        <v>1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1437620400</v>
      </c>
      <c r="J1916" s="10">
        <f t="shared" si="80"/>
        <v>42208.125</v>
      </c>
      <c r="L1916">
        <v>1413519073</v>
      </c>
      <c r="M1916" t="b">
        <v>0</v>
      </c>
      <c r="N1916">
        <v>2</v>
      </c>
      <c r="O1916" t="b">
        <v>0</v>
      </c>
      <c r="P1916" t="s">
        <v>8292</v>
      </c>
      <c r="Q1916">
        <f t="shared" si="81"/>
        <v>9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1437620400</v>
      </c>
      <c r="J1917" s="10">
        <f t="shared" si="80"/>
        <v>42208.125</v>
      </c>
      <c r="L1917">
        <v>1407892222</v>
      </c>
      <c r="M1917" t="b">
        <v>0</v>
      </c>
      <c r="N1917">
        <v>4</v>
      </c>
      <c r="O1917" t="b">
        <v>0</v>
      </c>
      <c r="P1917" t="s">
        <v>8292</v>
      </c>
      <c r="Q1917">
        <f t="shared" si="81"/>
        <v>2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1437620400</v>
      </c>
      <c r="J1918" s="10">
        <f t="shared" si="80"/>
        <v>42208.125</v>
      </c>
      <c r="L1918">
        <v>1476378775</v>
      </c>
      <c r="M1918" t="b">
        <v>0</v>
      </c>
      <c r="N1918">
        <v>6</v>
      </c>
      <c r="O1918" t="b">
        <v>0</v>
      </c>
      <c r="P1918" t="s">
        <v>8292</v>
      </c>
      <c r="Q1918">
        <f t="shared" si="81"/>
        <v>1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1437620400</v>
      </c>
      <c r="J1919" s="10">
        <f t="shared" si="80"/>
        <v>42208.125</v>
      </c>
      <c r="L1919">
        <v>1484116133</v>
      </c>
      <c r="M1919" t="b">
        <v>0</v>
      </c>
      <c r="N1919">
        <v>70</v>
      </c>
      <c r="O1919" t="b">
        <v>0</v>
      </c>
      <c r="P1919" t="s">
        <v>8292</v>
      </c>
      <c r="Q1919">
        <f t="shared" si="81"/>
        <v>53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1437620400</v>
      </c>
      <c r="J1920" s="10">
        <f t="shared" si="80"/>
        <v>42208.125</v>
      </c>
      <c r="L1920">
        <v>1404845851</v>
      </c>
      <c r="M1920" t="b">
        <v>0</v>
      </c>
      <c r="N1920">
        <v>9</v>
      </c>
      <c r="O1920" t="b">
        <v>0</v>
      </c>
      <c r="P1920" t="s">
        <v>8292</v>
      </c>
      <c r="Q1920">
        <f t="shared" si="81"/>
        <v>1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1437620400</v>
      </c>
      <c r="J1921" s="10">
        <f t="shared" si="80"/>
        <v>42208.125</v>
      </c>
      <c r="L1921">
        <v>1429477249</v>
      </c>
      <c r="M1921" t="b">
        <v>0</v>
      </c>
      <c r="N1921">
        <v>8</v>
      </c>
      <c r="O1921" t="b">
        <v>0</v>
      </c>
      <c r="P1921" t="s">
        <v>8292</v>
      </c>
      <c r="Q1921">
        <f t="shared" si="81"/>
        <v>47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1437620400</v>
      </c>
      <c r="J1922" s="10">
        <f t="shared" si="80"/>
        <v>42208.125</v>
      </c>
      <c r="L1922">
        <v>1443042061</v>
      </c>
      <c r="M1922" t="b">
        <v>0</v>
      </c>
      <c r="N1922">
        <v>105</v>
      </c>
      <c r="O1922" t="b">
        <v>0</v>
      </c>
      <c r="P1922" t="s">
        <v>8292</v>
      </c>
      <c r="Q1922">
        <f t="shared" si="81"/>
        <v>43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1437620400</v>
      </c>
      <c r="J1923" s="10">
        <f t="shared" ref="J1923:J1986" si="82">(((I1923/60)/60)/24)+DATE(1970,1,1)</f>
        <v>42208.125</v>
      </c>
      <c r="L1923">
        <v>1339651143</v>
      </c>
      <c r="M1923" t="b">
        <v>0</v>
      </c>
      <c r="N1923">
        <v>38</v>
      </c>
      <c r="O1923" t="b">
        <v>1</v>
      </c>
      <c r="P1923" t="s">
        <v>8277</v>
      </c>
      <c r="Q1923">
        <f t="shared" ref="Q1923:Q1986" si="83">ROUND(E1923/D1923*100,0)</f>
        <v>137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1437620400</v>
      </c>
      <c r="J1924" s="10">
        <f t="shared" si="82"/>
        <v>42208.125</v>
      </c>
      <c r="L1924">
        <v>1384236507</v>
      </c>
      <c r="M1924" t="b">
        <v>0</v>
      </c>
      <c r="N1924">
        <v>64</v>
      </c>
      <c r="O1924" t="b">
        <v>1</v>
      </c>
      <c r="P1924" t="s">
        <v>8277</v>
      </c>
      <c r="Q1924">
        <f t="shared" si="83"/>
        <v>116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1437620400</v>
      </c>
      <c r="J1925" s="10">
        <f t="shared" si="82"/>
        <v>42208.125</v>
      </c>
      <c r="L1925">
        <v>1313612532</v>
      </c>
      <c r="M1925" t="b">
        <v>0</v>
      </c>
      <c r="N1925">
        <v>13</v>
      </c>
      <c r="O1925" t="b">
        <v>1</v>
      </c>
      <c r="P1925" t="s">
        <v>8277</v>
      </c>
      <c r="Q1925">
        <f t="shared" si="83"/>
        <v>241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1437620400</v>
      </c>
      <c r="J1926" s="10">
        <f t="shared" si="82"/>
        <v>42208.125</v>
      </c>
      <c r="L1926">
        <v>1387390555</v>
      </c>
      <c r="M1926" t="b">
        <v>0</v>
      </c>
      <c r="N1926">
        <v>33</v>
      </c>
      <c r="O1926" t="b">
        <v>1</v>
      </c>
      <c r="P1926" t="s">
        <v>8277</v>
      </c>
      <c r="Q1926">
        <f t="shared" si="83"/>
        <v>114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1437620400</v>
      </c>
      <c r="J1927" s="10">
        <f t="shared" si="82"/>
        <v>42208.125</v>
      </c>
      <c r="L1927">
        <v>1379540288</v>
      </c>
      <c r="M1927" t="b">
        <v>0</v>
      </c>
      <c r="N1927">
        <v>52</v>
      </c>
      <c r="O1927" t="b">
        <v>1</v>
      </c>
      <c r="P1927" t="s">
        <v>8277</v>
      </c>
      <c r="Q1927">
        <f t="shared" si="83"/>
        <v>110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1437620400</v>
      </c>
      <c r="J1928" s="10">
        <f t="shared" si="82"/>
        <v>42208.125</v>
      </c>
      <c r="L1928">
        <v>1286319256</v>
      </c>
      <c r="M1928" t="b">
        <v>0</v>
      </c>
      <c r="N1928">
        <v>107</v>
      </c>
      <c r="O1928" t="b">
        <v>1</v>
      </c>
      <c r="P1928" t="s">
        <v>8277</v>
      </c>
      <c r="Q1928">
        <f t="shared" si="83"/>
        <v>195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1437620400</v>
      </c>
      <c r="J1929" s="10">
        <f t="shared" si="82"/>
        <v>42208.125</v>
      </c>
      <c r="L1929">
        <v>1329856839</v>
      </c>
      <c r="M1929" t="b">
        <v>0</v>
      </c>
      <c r="N1929">
        <v>11</v>
      </c>
      <c r="O1929" t="b">
        <v>1</v>
      </c>
      <c r="P1929" t="s">
        <v>8277</v>
      </c>
      <c r="Q1929">
        <f t="shared" si="83"/>
        <v>103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1437620400</v>
      </c>
      <c r="J1930" s="10">
        <f t="shared" si="82"/>
        <v>42208.125</v>
      </c>
      <c r="L1930">
        <v>1365348794</v>
      </c>
      <c r="M1930" t="b">
        <v>0</v>
      </c>
      <c r="N1930">
        <v>34</v>
      </c>
      <c r="O1930" t="b">
        <v>1</v>
      </c>
      <c r="P1930" t="s">
        <v>8277</v>
      </c>
      <c r="Q1930">
        <f t="shared" si="83"/>
        <v>103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1437620400</v>
      </c>
      <c r="J1931" s="10">
        <f t="shared" si="82"/>
        <v>42208.125</v>
      </c>
      <c r="L1931">
        <v>1306197066</v>
      </c>
      <c r="M1931" t="b">
        <v>0</v>
      </c>
      <c r="N1931">
        <v>75</v>
      </c>
      <c r="O1931" t="b">
        <v>1</v>
      </c>
      <c r="P1931" t="s">
        <v>8277</v>
      </c>
      <c r="Q1931">
        <f t="shared" si="83"/>
        <v>100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1437620400</v>
      </c>
      <c r="J1932" s="10">
        <f t="shared" si="82"/>
        <v>42208.125</v>
      </c>
      <c r="L1932">
        <v>1368019482</v>
      </c>
      <c r="M1932" t="b">
        <v>0</v>
      </c>
      <c r="N1932">
        <v>26</v>
      </c>
      <c r="O1932" t="b">
        <v>1</v>
      </c>
      <c r="P1932" t="s">
        <v>8277</v>
      </c>
      <c r="Q1932">
        <f t="shared" si="83"/>
        <v>127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1437620400</v>
      </c>
      <c r="J1933" s="10">
        <f t="shared" si="82"/>
        <v>42208.125</v>
      </c>
      <c r="L1933">
        <v>1336512309</v>
      </c>
      <c r="M1933" t="b">
        <v>0</v>
      </c>
      <c r="N1933">
        <v>50</v>
      </c>
      <c r="O1933" t="b">
        <v>1</v>
      </c>
      <c r="P1933" t="s">
        <v>8277</v>
      </c>
      <c r="Q1933">
        <f t="shared" si="83"/>
        <v>121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1437620400</v>
      </c>
      <c r="J1934" s="10">
        <f t="shared" si="82"/>
        <v>42208.125</v>
      </c>
      <c r="L1934">
        <v>1325618773</v>
      </c>
      <c r="M1934" t="b">
        <v>0</v>
      </c>
      <c r="N1934">
        <v>80</v>
      </c>
      <c r="O1934" t="b">
        <v>1</v>
      </c>
      <c r="P1934" t="s">
        <v>8277</v>
      </c>
      <c r="Q1934">
        <f t="shared" si="83"/>
        <v>107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1437620400</v>
      </c>
      <c r="J1935" s="10">
        <f t="shared" si="82"/>
        <v>42208.125</v>
      </c>
      <c r="L1935">
        <v>1409195307</v>
      </c>
      <c r="M1935" t="b">
        <v>0</v>
      </c>
      <c r="N1935">
        <v>110</v>
      </c>
      <c r="O1935" t="b">
        <v>1</v>
      </c>
      <c r="P1935" t="s">
        <v>8277</v>
      </c>
      <c r="Q1935">
        <f t="shared" si="83"/>
        <v>172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1437620400</v>
      </c>
      <c r="J1936" s="10">
        <f t="shared" si="82"/>
        <v>42208.125</v>
      </c>
      <c r="L1936">
        <v>1321649321</v>
      </c>
      <c r="M1936" t="b">
        <v>0</v>
      </c>
      <c r="N1936">
        <v>77</v>
      </c>
      <c r="O1936" t="b">
        <v>1</v>
      </c>
      <c r="P1936" t="s">
        <v>8277</v>
      </c>
      <c r="Q1936">
        <f t="shared" si="83"/>
        <v>124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1437620400</v>
      </c>
      <c r="J1937" s="10">
        <f t="shared" si="82"/>
        <v>42208.125</v>
      </c>
      <c r="L1937">
        <v>1400106171</v>
      </c>
      <c r="M1937" t="b">
        <v>0</v>
      </c>
      <c r="N1937">
        <v>50</v>
      </c>
      <c r="O1937" t="b">
        <v>1</v>
      </c>
      <c r="P1937" t="s">
        <v>8277</v>
      </c>
      <c r="Q1937">
        <f t="shared" si="83"/>
        <v>108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1437620400</v>
      </c>
      <c r="J1938" s="10">
        <f t="shared" si="82"/>
        <v>42208.125</v>
      </c>
      <c r="L1938">
        <v>1320528070</v>
      </c>
      <c r="M1938" t="b">
        <v>0</v>
      </c>
      <c r="N1938">
        <v>145</v>
      </c>
      <c r="O1938" t="b">
        <v>1</v>
      </c>
      <c r="P1938" t="s">
        <v>8277</v>
      </c>
      <c r="Q1938">
        <f t="shared" si="83"/>
        <v>117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1437620400</v>
      </c>
      <c r="J1939" s="10">
        <f t="shared" si="82"/>
        <v>42208.125</v>
      </c>
      <c r="L1939">
        <v>1338346281</v>
      </c>
      <c r="M1939" t="b">
        <v>0</v>
      </c>
      <c r="N1939">
        <v>29</v>
      </c>
      <c r="O1939" t="b">
        <v>1</v>
      </c>
      <c r="P1939" t="s">
        <v>8277</v>
      </c>
      <c r="Q1939">
        <f t="shared" si="83"/>
        <v>187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1437620400</v>
      </c>
      <c r="J1940" s="10">
        <f t="shared" si="82"/>
        <v>42208.125</v>
      </c>
      <c r="L1940">
        <v>1370067231</v>
      </c>
      <c r="M1940" t="b">
        <v>0</v>
      </c>
      <c r="N1940">
        <v>114</v>
      </c>
      <c r="O1940" t="b">
        <v>1</v>
      </c>
      <c r="P1940" t="s">
        <v>8277</v>
      </c>
      <c r="Q1940">
        <f t="shared" si="83"/>
        <v>116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1437620400</v>
      </c>
      <c r="J1941" s="10">
        <f t="shared" si="82"/>
        <v>42208.125</v>
      </c>
      <c r="L1941">
        <v>1360366708</v>
      </c>
      <c r="M1941" t="b">
        <v>0</v>
      </c>
      <c r="N1941">
        <v>96</v>
      </c>
      <c r="O1941" t="b">
        <v>1</v>
      </c>
      <c r="P1941" t="s">
        <v>8277</v>
      </c>
      <c r="Q1941">
        <f t="shared" si="83"/>
        <v>111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1437620400</v>
      </c>
      <c r="J1942" s="10">
        <f t="shared" si="82"/>
        <v>42208.125</v>
      </c>
      <c r="L1942">
        <v>1304770233</v>
      </c>
      <c r="M1942" t="b">
        <v>0</v>
      </c>
      <c r="N1942">
        <v>31</v>
      </c>
      <c r="O1942" t="b">
        <v>1</v>
      </c>
      <c r="P1942" t="s">
        <v>8277</v>
      </c>
      <c r="Q1942">
        <f t="shared" si="83"/>
        <v>171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1437620400</v>
      </c>
      <c r="J1943" s="10">
        <f t="shared" si="82"/>
        <v>42208.125</v>
      </c>
      <c r="L1943">
        <v>1397545131</v>
      </c>
      <c r="M1943" t="b">
        <v>1</v>
      </c>
      <c r="N1943">
        <v>4883</v>
      </c>
      <c r="O1943" t="b">
        <v>1</v>
      </c>
      <c r="P1943" t="s">
        <v>8293</v>
      </c>
      <c r="Q1943">
        <f t="shared" si="83"/>
        <v>126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1437620400</v>
      </c>
      <c r="J1944" s="10">
        <f t="shared" si="82"/>
        <v>42208.125</v>
      </c>
      <c r="L1944">
        <v>1302033140</v>
      </c>
      <c r="M1944" t="b">
        <v>1</v>
      </c>
      <c r="N1944">
        <v>95</v>
      </c>
      <c r="O1944" t="b">
        <v>1</v>
      </c>
      <c r="P1944" t="s">
        <v>8293</v>
      </c>
      <c r="Q1944">
        <f t="shared" si="83"/>
        <v>138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1437620400</v>
      </c>
      <c r="J1945" s="10">
        <f t="shared" si="82"/>
        <v>42208.125</v>
      </c>
      <c r="L1945">
        <v>1467008916</v>
      </c>
      <c r="M1945" t="b">
        <v>1</v>
      </c>
      <c r="N1945">
        <v>2478</v>
      </c>
      <c r="O1945" t="b">
        <v>1</v>
      </c>
      <c r="P1945" t="s">
        <v>8293</v>
      </c>
      <c r="Q1945">
        <f t="shared" si="83"/>
        <v>1705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1437620400</v>
      </c>
      <c r="J1946" s="10">
        <f t="shared" si="82"/>
        <v>42208.125</v>
      </c>
      <c r="L1946">
        <v>1396360890</v>
      </c>
      <c r="M1946" t="b">
        <v>1</v>
      </c>
      <c r="N1946">
        <v>1789</v>
      </c>
      <c r="O1946" t="b">
        <v>1</v>
      </c>
      <c r="P1946" t="s">
        <v>8293</v>
      </c>
      <c r="Q1946">
        <f t="shared" si="83"/>
        <v>788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1437620400</v>
      </c>
      <c r="J1947" s="10">
        <f t="shared" si="82"/>
        <v>42208.125</v>
      </c>
      <c r="L1947">
        <v>1433224958</v>
      </c>
      <c r="M1947" t="b">
        <v>1</v>
      </c>
      <c r="N1947">
        <v>680</v>
      </c>
      <c r="O1947" t="b">
        <v>1</v>
      </c>
      <c r="P1947" t="s">
        <v>8293</v>
      </c>
      <c r="Q1947">
        <f t="shared" si="83"/>
        <v>348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1437620400</v>
      </c>
      <c r="J1948" s="10">
        <f t="shared" si="82"/>
        <v>42208.125</v>
      </c>
      <c r="L1948">
        <v>1392780961</v>
      </c>
      <c r="M1948" t="b">
        <v>1</v>
      </c>
      <c r="N1948">
        <v>70</v>
      </c>
      <c r="O1948" t="b">
        <v>1</v>
      </c>
      <c r="P1948" t="s">
        <v>8293</v>
      </c>
      <c r="Q1948">
        <f t="shared" si="83"/>
        <v>150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1437620400</v>
      </c>
      <c r="J1949" s="10">
        <f t="shared" si="82"/>
        <v>42208.125</v>
      </c>
      <c r="L1949">
        <v>1255730520</v>
      </c>
      <c r="M1949" t="b">
        <v>1</v>
      </c>
      <c r="N1949">
        <v>23</v>
      </c>
      <c r="O1949" t="b">
        <v>1</v>
      </c>
      <c r="P1949" t="s">
        <v>8293</v>
      </c>
      <c r="Q1949">
        <f t="shared" si="83"/>
        <v>101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1437620400</v>
      </c>
      <c r="J1950" s="10">
        <f t="shared" si="82"/>
        <v>42208.125</v>
      </c>
      <c r="L1950">
        <v>1460557809</v>
      </c>
      <c r="M1950" t="b">
        <v>1</v>
      </c>
      <c r="N1950">
        <v>4245</v>
      </c>
      <c r="O1950" t="b">
        <v>1</v>
      </c>
      <c r="P1950" t="s">
        <v>8293</v>
      </c>
      <c r="Q1950">
        <f t="shared" si="83"/>
        <v>800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1437620400</v>
      </c>
      <c r="J1951" s="10">
        <f t="shared" si="82"/>
        <v>42208.125</v>
      </c>
      <c r="L1951">
        <v>1402394951</v>
      </c>
      <c r="M1951" t="b">
        <v>1</v>
      </c>
      <c r="N1951">
        <v>943</v>
      </c>
      <c r="O1951" t="b">
        <v>1</v>
      </c>
      <c r="P1951" t="s">
        <v>8293</v>
      </c>
      <c r="Q1951">
        <f t="shared" si="83"/>
        <v>106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1437620400</v>
      </c>
      <c r="J1952" s="10">
        <f t="shared" si="82"/>
        <v>42208.125</v>
      </c>
      <c r="L1952">
        <v>1300767673</v>
      </c>
      <c r="M1952" t="b">
        <v>1</v>
      </c>
      <c r="N1952">
        <v>1876</v>
      </c>
      <c r="O1952" t="b">
        <v>1</v>
      </c>
      <c r="P1952" t="s">
        <v>8293</v>
      </c>
      <c r="Q1952">
        <f t="shared" si="83"/>
        <v>201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1437620400</v>
      </c>
      <c r="J1953" s="10">
        <f t="shared" si="82"/>
        <v>42208.125</v>
      </c>
      <c r="L1953">
        <v>1475921137</v>
      </c>
      <c r="M1953" t="b">
        <v>1</v>
      </c>
      <c r="N1953">
        <v>834</v>
      </c>
      <c r="O1953" t="b">
        <v>1</v>
      </c>
      <c r="P1953" t="s">
        <v>8293</v>
      </c>
      <c r="Q1953">
        <f t="shared" si="83"/>
        <v>212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1437620400</v>
      </c>
      <c r="J1954" s="10">
        <f t="shared" si="82"/>
        <v>42208.125</v>
      </c>
      <c r="L1954">
        <v>1378737215</v>
      </c>
      <c r="M1954" t="b">
        <v>1</v>
      </c>
      <c r="N1954">
        <v>682</v>
      </c>
      <c r="O1954" t="b">
        <v>1</v>
      </c>
      <c r="P1954" t="s">
        <v>8293</v>
      </c>
      <c r="Q1954">
        <f t="shared" si="83"/>
        <v>198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1437620400</v>
      </c>
      <c r="J1955" s="10">
        <f t="shared" si="82"/>
        <v>42208.125</v>
      </c>
      <c r="L1955">
        <v>1328158065</v>
      </c>
      <c r="M1955" t="b">
        <v>1</v>
      </c>
      <c r="N1955">
        <v>147</v>
      </c>
      <c r="O1955" t="b">
        <v>1</v>
      </c>
      <c r="P1955" t="s">
        <v>8293</v>
      </c>
      <c r="Q1955">
        <f t="shared" si="83"/>
        <v>226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1437620400</v>
      </c>
      <c r="J1956" s="10">
        <f t="shared" si="82"/>
        <v>42208.125</v>
      </c>
      <c r="L1956">
        <v>1453730176</v>
      </c>
      <c r="M1956" t="b">
        <v>1</v>
      </c>
      <c r="N1956">
        <v>415</v>
      </c>
      <c r="O1956" t="b">
        <v>1</v>
      </c>
      <c r="P1956" t="s">
        <v>8293</v>
      </c>
      <c r="Q1956">
        <f t="shared" si="83"/>
        <v>699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1437620400</v>
      </c>
      <c r="J1957" s="10">
        <f t="shared" si="82"/>
        <v>42208.125</v>
      </c>
      <c r="L1957">
        <v>1334989881</v>
      </c>
      <c r="M1957" t="b">
        <v>1</v>
      </c>
      <c r="N1957">
        <v>290</v>
      </c>
      <c r="O1957" t="b">
        <v>1</v>
      </c>
      <c r="P1957" t="s">
        <v>8293</v>
      </c>
      <c r="Q1957">
        <f t="shared" si="83"/>
        <v>399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1437620400</v>
      </c>
      <c r="J1958" s="10">
        <f t="shared" si="82"/>
        <v>42208.125</v>
      </c>
      <c r="L1958">
        <v>1425507005</v>
      </c>
      <c r="M1958" t="b">
        <v>1</v>
      </c>
      <c r="N1958">
        <v>365</v>
      </c>
      <c r="O1958" t="b">
        <v>1</v>
      </c>
      <c r="P1958" t="s">
        <v>8293</v>
      </c>
      <c r="Q1958">
        <f t="shared" si="83"/>
        <v>294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1437620400</v>
      </c>
      <c r="J1959" s="10">
        <f t="shared" si="82"/>
        <v>42208.125</v>
      </c>
      <c r="L1959">
        <v>1348712513</v>
      </c>
      <c r="M1959" t="b">
        <v>1</v>
      </c>
      <c r="N1959">
        <v>660</v>
      </c>
      <c r="O1959" t="b">
        <v>1</v>
      </c>
      <c r="P1959" t="s">
        <v>8293</v>
      </c>
      <c r="Q1959">
        <f t="shared" si="83"/>
        <v>168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1437620400</v>
      </c>
      <c r="J1960" s="10">
        <f t="shared" si="82"/>
        <v>42208.125</v>
      </c>
      <c r="L1960">
        <v>1361490161</v>
      </c>
      <c r="M1960" t="b">
        <v>1</v>
      </c>
      <c r="N1960">
        <v>1356</v>
      </c>
      <c r="O1960" t="b">
        <v>1</v>
      </c>
      <c r="P1960" t="s">
        <v>8293</v>
      </c>
      <c r="Q1960">
        <f t="shared" si="83"/>
        <v>1436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1437620400</v>
      </c>
      <c r="J1961" s="10">
        <f t="shared" si="82"/>
        <v>42208.125</v>
      </c>
      <c r="L1961">
        <v>1408565860</v>
      </c>
      <c r="M1961" t="b">
        <v>1</v>
      </c>
      <c r="N1961">
        <v>424</v>
      </c>
      <c r="O1961" t="b">
        <v>1</v>
      </c>
      <c r="P1961" t="s">
        <v>8293</v>
      </c>
      <c r="Q1961">
        <f t="shared" si="83"/>
        <v>157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1437620400</v>
      </c>
      <c r="J1962" s="10">
        <f t="shared" si="82"/>
        <v>42208.125</v>
      </c>
      <c r="L1962">
        <v>1416559341</v>
      </c>
      <c r="M1962" t="b">
        <v>1</v>
      </c>
      <c r="N1962">
        <v>33</v>
      </c>
      <c r="O1962" t="b">
        <v>1</v>
      </c>
      <c r="P1962" t="s">
        <v>8293</v>
      </c>
      <c r="Q1962">
        <f t="shared" si="83"/>
        <v>118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1437620400</v>
      </c>
      <c r="J1963" s="10">
        <f t="shared" si="82"/>
        <v>42208.125</v>
      </c>
      <c r="L1963">
        <v>1346042417</v>
      </c>
      <c r="M1963" t="b">
        <v>1</v>
      </c>
      <c r="N1963">
        <v>1633</v>
      </c>
      <c r="O1963" t="b">
        <v>1</v>
      </c>
      <c r="P1963" t="s">
        <v>8293</v>
      </c>
      <c r="Q1963">
        <f t="shared" si="83"/>
        <v>1105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1437620400</v>
      </c>
      <c r="J1964" s="10">
        <f t="shared" si="82"/>
        <v>42208.125</v>
      </c>
      <c r="L1964">
        <v>1397414636</v>
      </c>
      <c r="M1964" t="b">
        <v>1</v>
      </c>
      <c r="N1964">
        <v>306</v>
      </c>
      <c r="O1964" t="b">
        <v>1</v>
      </c>
      <c r="P1964" t="s">
        <v>8293</v>
      </c>
      <c r="Q1964">
        <f t="shared" si="83"/>
        <v>193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1437620400</v>
      </c>
      <c r="J1965" s="10">
        <f t="shared" si="82"/>
        <v>42208.125</v>
      </c>
      <c r="L1965">
        <v>1407838734</v>
      </c>
      <c r="M1965" t="b">
        <v>1</v>
      </c>
      <c r="N1965">
        <v>205</v>
      </c>
      <c r="O1965" t="b">
        <v>1</v>
      </c>
      <c r="P1965" t="s">
        <v>8293</v>
      </c>
      <c r="Q1965">
        <f t="shared" si="83"/>
        <v>127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1437620400</v>
      </c>
      <c r="J1966" s="10">
        <f t="shared" si="82"/>
        <v>42208.125</v>
      </c>
      <c r="L1966">
        <v>1458714772</v>
      </c>
      <c r="M1966" t="b">
        <v>1</v>
      </c>
      <c r="N1966">
        <v>1281</v>
      </c>
      <c r="O1966" t="b">
        <v>1</v>
      </c>
      <c r="P1966" t="s">
        <v>8293</v>
      </c>
      <c r="Q1966">
        <f t="shared" si="83"/>
        <v>260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1437620400</v>
      </c>
      <c r="J1967" s="10">
        <f t="shared" si="82"/>
        <v>42208.125</v>
      </c>
      <c r="L1967">
        <v>1324433310</v>
      </c>
      <c r="M1967" t="b">
        <v>1</v>
      </c>
      <c r="N1967">
        <v>103</v>
      </c>
      <c r="O1967" t="b">
        <v>1</v>
      </c>
      <c r="P1967" t="s">
        <v>8293</v>
      </c>
      <c r="Q1967">
        <f t="shared" si="83"/>
        <v>262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1437620400</v>
      </c>
      <c r="J1968" s="10">
        <f t="shared" si="82"/>
        <v>42208.125</v>
      </c>
      <c r="L1968">
        <v>1405429098</v>
      </c>
      <c r="M1968" t="b">
        <v>1</v>
      </c>
      <c r="N1968">
        <v>1513</v>
      </c>
      <c r="O1968" t="b">
        <v>1</v>
      </c>
      <c r="P1968" t="s">
        <v>8293</v>
      </c>
      <c r="Q1968">
        <f t="shared" si="83"/>
        <v>207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1437620400</v>
      </c>
      <c r="J1969" s="10">
        <f t="shared" si="82"/>
        <v>42208.125</v>
      </c>
      <c r="L1969">
        <v>1396367729</v>
      </c>
      <c r="M1969" t="b">
        <v>1</v>
      </c>
      <c r="N1969">
        <v>405</v>
      </c>
      <c r="O1969" t="b">
        <v>1</v>
      </c>
      <c r="P1969" t="s">
        <v>8293</v>
      </c>
      <c r="Q1969">
        <f t="shared" si="83"/>
        <v>370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1437620400</v>
      </c>
      <c r="J1970" s="10">
        <f t="shared" si="82"/>
        <v>42208.125</v>
      </c>
      <c r="L1970">
        <v>1478095515</v>
      </c>
      <c r="M1970" t="b">
        <v>1</v>
      </c>
      <c r="N1970">
        <v>510</v>
      </c>
      <c r="O1970" t="b">
        <v>1</v>
      </c>
      <c r="P1970" t="s">
        <v>8293</v>
      </c>
      <c r="Q1970">
        <f t="shared" si="83"/>
        <v>285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1437620400</v>
      </c>
      <c r="J1971" s="10">
        <f t="shared" si="82"/>
        <v>42208.125</v>
      </c>
      <c r="L1971">
        <v>1467831668</v>
      </c>
      <c r="M1971" t="b">
        <v>1</v>
      </c>
      <c r="N1971">
        <v>1887</v>
      </c>
      <c r="O1971" t="b">
        <v>1</v>
      </c>
      <c r="P1971" t="s">
        <v>8293</v>
      </c>
      <c r="Q1971">
        <f t="shared" si="83"/>
        <v>579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1437620400</v>
      </c>
      <c r="J1972" s="10">
        <f t="shared" si="82"/>
        <v>42208.125</v>
      </c>
      <c r="L1972">
        <v>1361248701</v>
      </c>
      <c r="M1972" t="b">
        <v>1</v>
      </c>
      <c r="N1972">
        <v>701</v>
      </c>
      <c r="O1972" t="b">
        <v>1</v>
      </c>
      <c r="P1972" t="s">
        <v>8293</v>
      </c>
      <c r="Q1972">
        <f t="shared" si="83"/>
        <v>1132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1437620400</v>
      </c>
      <c r="J1973" s="10">
        <f t="shared" si="82"/>
        <v>42208.125</v>
      </c>
      <c r="L1973">
        <v>1381752061</v>
      </c>
      <c r="M1973" t="b">
        <v>1</v>
      </c>
      <c r="N1973">
        <v>3863</v>
      </c>
      <c r="O1973" t="b">
        <v>1</v>
      </c>
      <c r="P1973" t="s">
        <v>8293</v>
      </c>
      <c r="Q1973">
        <f t="shared" si="83"/>
        <v>263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1437620400</v>
      </c>
      <c r="J1974" s="10">
        <f t="shared" si="82"/>
        <v>42208.125</v>
      </c>
      <c r="L1974">
        <v>1350605844</v>
      </c>
      <c r="M1974" t="b">
        <v>1</v>
      </c>
      <c r="N1974">
        <v>238</v>
      </c>
      <c r="O1974" t="b">
        <v>1</v>
      </c>
      <c r="P1974" t="s">
        <v>8293</v>
      </c>
      <c r="Q1974">
        <f t="shared" si="83"/>
        <v>674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1437620400</v>
      </c>
      <c r="J1975" s="10">
        <f t="shared" si="82"/>
        <v>42208.125</v>
      </c>
      <c r="L1975">
        <v>1467134464</v>
      </c>
      <c r="M1975" t="b">
        <v>1</v>
      </c>
      <c r="N1975">
        <v>2051</v>
      </c>
      <c r="O1975" t="b">
        <v>1</v>
      </c>
      <c r="P1975" t="s">
        <v>8293</v>
      </c>
      <c r="Q1975">
        <f t="shared" si="83"/>
        <v>257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1437620400</v>
      </c>
      <c r="J1976" s="10">
        <f t="shared" si="82"/>
        <v>42208.125</v>
      </c>
      <c r="L1976">
        <v>1371715269</v>
      </c>
      <c r="M1976" t="b">
        <v>1</v>
      </c>
      <c r="N1976">
        <v>402</v>
      </c>
      <c r="O1976" t="b">
        <v>1</v>
      </c>
      <c r="P1976" t="s">
        <v>8293</v>
      </c>
      <c r="Q1976">
        <f t="shared" si="83"/>
        <v>375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1437620400</v>
      </c>
      <c r="J1977" s="10">
        <f t="shared" si="82"/>
        <v>42208.125</v>
      </c>
      <c r="L1977">
        <v>1360346851</v>
      </c>
      <c r="M1977" t="b">
        <v>1</v>
      </c>
      <c r="N1977">
        <v>253</v>
      </c>
      <c r="O1977" t="b">
        <v>1</v>
      </c>
      <c r="P1977" t="s">
        <v>8293</v>
      </c>
      <c r="Q1977">
        <f t="shared" si="83"/>
        <v>209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1437620400</v>
      </c>
      <c r="J1978" s="10">
        <f t="shared" si="82"/>
        <v>42208.125</v>
      </c>
      <c r="L1978">
        <v>1371159325</v>
      </c>
      <c r="M1978" t="b">
        <v>1</v>
      </c>
      <c r="N1978">
        <v>473</v>
      </c>
      <c r="O1978" t="b">
        <v>1</v>
      </c>
      <c r="P1978" t="s">
        <v>8293</v>
      </c>
      <c r="Q1978">
        <f t="shared" si="83"/>
        <v>347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1437620400</v>
      </c>
      <c r="J1979" s="10">
        <f t="shared" si="82"/>
        <v>42208.125</v>
      </c>
      <c r="L1979">
        <v>1446527540</v>
      </c>
      <c r="M1979" t="b">
        <v>1</v>
      </c>
      <c r="N1979">
        <v>821</v>
      </c>
      <c r="O1979" t="b">
        <v>1</v>
      </c>
      <c r="P1979" t="s">
        <v>8293</v>
      </c>
      <c r="Q1979">
        <f t="shared" si="83"/>
        <v>402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1437620400</v>
      </c>
      <c r="J1980" s="10">
        <f t="shared" si="82"/>
        <v>42208.125</v>
      </c>
      <c r="L1980">
        <v>1336627492</v>
      </c>
      <c r="M1980" t="b">
        <v>1</v>
      </c>
      <c r="N1980">
        <v>388</v>
      </c>
      <c r="O1980" t="b">
        <v>1</v>
      </c>
      <c r="P1980" t="s">
        <v>8293</v>
      </c>
      <c r="Q1980">
        <f t="shared" si="83"/>
        <v>1027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1437620400</v>
      </c>
      <c r="J1981" s="10">
        <f t="shared" si="82"/>
        <v>42208.125</v>
      </c>
      <c r="L1981">
        <v>1444734146</v>
      </c>
      <c r="M1981" t="b">
        <v>1</v>
      </c>
      <c r="N1981">
        <v>813</v>
      </c>
      <c r="O1981" t="b">
        <v>1</v>
      </c>
      <c r="P1981" t="s">
        <v>8293</v>
      </c>
      <c r="Q1981">
        <f t="shared" si="83"/>
        <v>115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1437620400</v>
      </c>
      <c r="J1982" s="10">
        <f t="shared" si="82"/>
        <v>42208.125</v>
      </c>
      <c r="L1982">
        <v>1456232462</v>
      </c>
      <c r="M1982" t="b">
        <v>1</v>
      </c>
      <c r="N1982">
        <v>1945</v>
      </c>
      <c r="O1982" t="b">
        <v>1</v>
      </c>
      <c r="P1982" t="s">
        <v>8293</v>
      </c>
      <c r="Q1982">
        <f t="shared" si="83"/>
        <v>355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1437620400</v>
      </c>
      <c r="J1983" s="10">
        <f t="shared" si="82"/>
        <v>42208.125</v>
      </c>
      <c r="L1983">
        <v>1402334665</v>
      </c>
      <c r="M1983" t="b">
        <v>0</v>
      </c>
      <c r="N1983">
        <v>12</v>
      </c>
      <c r="O1983" t="b">
        <v>0</v>
      </c>
      <c r="P1983" t="s">
        <v>8294</v>
      </c>
      <c r="Q1983">
        <f t="shared" si="83"/>
        <v>5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1437620400</v>
      </c>
      <c r="J1984" s="10">
        <f t="shared" si="82"/>
        <v>42208.125</v>
      </c>
      <c r="L1984">
        <v>1478268287</v>
      </c>
      <c r="M1984" t="b">
        <v>0</v>
      </c>
      <c r="N1984">
        <v>0</v>
      </c>
      <c r="O1984" t="b">
        <v>0</v>
      </c>
      <c r="P1984" t="s">
        <v>8294</v>
      </c>
      <c r="Q1984">
        <f t="shared" si="83"/>
        <v>0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1437620400</v>
      </c>
      <c r="J1985" s="10">
        <f t="shared" si="82"/>
        <v>42208.125</v>
      </c>
      <c r="L1985">
        <v>1470874618</v>
      </c>
      <c r="M1985" t="b">
        <v>0</v>
      </c>
      <c r="N1985">
        <v>16</v>
      </c>
      <c r="O1985" t="b">
        <v>0</v>
      </c>
      <c r="P1985" t="s">
        <v>8294</v>
      </c>
      <c r="Q1985">
        <f t="shared" si="83"/>
        <v>4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1437620400</v>
      </c>
      <c r="J1986" s="10">
        <f t="shared" si="82"/>
        <v>42208.125</v>
      </c>
      <c r="L1986">
        <v>1412189881</v>
      </c>
      <c r="M1986" t="b">
        <v>0</v>
      </c>
      <c r="N1986">
        <v>7</v>
      </c>
      <c r="O1986" t="b">
        <v>0</v>
      </c>
      <c r="P1986" t="s">
        <v>8294</v>
      </c>
      <c r="Q1986">
        <f t="shared" si="83"/>
        <v>21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1437620400</v>
      </c>
      <c r="J1987" s="10">
        <f t="shared" ref="J1987:J2050" si="84">(((I1987/60)/60)/24)+DATE(1970,1,1)</f>
        <v>42208.125</v>
      </c>
      <c r="L1987">
        <v>1467650771</v>
      </c>
      <c r="M1987" t="b">
        <v>0</v>
      </c>
      <c r="N1987">
        <v>4</v>
      </c>
      <c r="O1987" t="b">
        <v>0</v>
      </c>
      <c r="P1987" t="s">
        <v>8294</v>
      </c>
      <c r="Q1987">
        <f t="shared" ref="Q1987:Q2050" si="85">ROUND(E1987/D1987*100,0)</f>
        <v>3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1437620400</v>
      </c>
      <c r="J1988" s="10">
        <f t="shared" si="84"/>
        <v>42208.125</v>
      </c>
      <c r="L1988">
        <v>1455359083</v>
      </c>
      <c r="M1988" t="b">
        <v>0</v>
      </c>
      <c r="N1988">
        <v>1</v>
      </c>
      <c r="O1988" t="b">
        <v>0</v>
      </c>
      <c r="P1988" t="s">
        <v>8294</v>
      </c>
      <c r="Q1988">
        <f t="shared" si="85"/>
        <v>0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1437620400</v>
      </c>
      <c r="J1989" s="10">
        <f t="shared" si="84"/>
        <v>42208.125</v>
      </c>
      <c r="L1989">
        <v>1422631276</v>
      </c>
      <c r="M1989" t="b">
        <v>0</v>
      </c>
      <c r="N1989">
        <v>28</v>
      </c>
      <c r="O1989" t="b">
        <v>0</v>
      </c>
      <c r="P1989" t="s">
        <v>8294</v>
      </c>
      <c r="Q1989">
        <f t="shared" si="85"/>
        <v>42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1437620400</v>
      </c>
      <c r="J1990" s="10">
        <f t="shared" si="84"/>
        <v>42208.125</v>
      </c>
      <c r="L1990">
        <v>1437502742</v>
      </c>
      <c r="M1990" t="b">
        <v>0</v>
      </c>
      <c r="N1990">
        <v>1</v>
      </c>
      <c r="O1990" t="b">
        <v>0</v>
      </c>
      <c r="P1990" t="s">
        <v>8294</v>
      </c>
      <c r="Q1990">
        <f t="shared" si="85"/>
        <v>0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1437620400</v>
      </c>
      <c r="J1991" s="10">
        <f t="shared" si="84"/>
        <v>42208.125</v>
      </c>
      <c r="L1991">
        <v>1478881208</v>
      </c>
      <c r="M1991" t="b">
        <v>0</v>
      </c>
      <c r="N1991">
        <v>1</v>
      </c>
      <c r="O1991" t="b">
        <v>0</v>
      </c>
      <c r="P1991" t="s">
        <v>8294</v>
      </c>
      <c r="Q1991">
        <f t="shared" si="85"/>
        <v>1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1437620400</v>
      </c>
      <c r="J1992" s="10">
        <f t="shared" si="84"/>
        <v>42208.125</v>
      </c>
      <c r="L1992">
        <v>1454042532</v>
      </c>
      <c r="M1992" t="b">
        <v>0</v>
      </c>
      <c r="N1992">
        <v>5</v>
      </c>
      <c r="O1992" t="b">
        <v>0</v>
      </c>
      <c r="P1992" t="s">
        <v>8294</v>
      </c>
      <c r="Q1992">
        <f t="shared" si="85"/>
        <v>17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1437620400</v>
      </c>
      <c r="J1993" s="10">
        <f t="shared" si="84"/>
        <v>42208.125</v>
      </c>
      <c r="L1993">
        <v>1434144386</v>
      </c>
      <c r="M1993" t="b">
        <v>0</v>
      </c>
      <c r="N1993">
        <v>3</v>
      </c>
      <c r="O1993" t="b">
        <v>0</v>
      </c>
      <c r="P1993" t="s">
        <v>8294</v>
      </c>
      <c r="Q1993">
        <f t="shared" si="85"/>
        <v>7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1437620400</v>
      </c>
      <c r="J1994" s="10">
        <f t="shared" si="84"/>
        <v>42208.125</v>
      </c>
      <c r="L1994">
        <v>1421637991</v>
      </c>
      <c r="M1994" t="b">
        <v>0</v>
      </c>
      <c r="N1994">
        <v>2</v>
      </c>
      <c r="O1994" t="b">
        <v>0</v>
      </c>
      <c r="P1994" t="s">
        <v>8294</v>
      </c>
      <c r="Q1994">
        <f t="shared" si="85"/>
        <v>0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1437620400</v>
      </c>
      <c r="J1995" s="10">
        <f t="shared" si="84"/>
        <v>42208.125</v>
      </c>
      <c r="L1995">
        <v>1448114837</v>
      </c>
      <c r="M1995" t="b">
        <v>0</v>
      </c>
      <c r="N1995">
        <v>0</v>
      </c>
      <c r="O1995" t="b">
        <v>0</v>
      </c>
      <c r="P1995" t="s">
        <v>8294</v>
      </c>
      <c r="Q1995">
        <f t="shared" si="85"/>
        <v>0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1437620400</v>
      </c>
      <c r="J1996" s="10">
        <f t="shared" si="84"/>
        <v>42208.125</v>
      </c>
      <c r="L1996">
        <v>1475885342</v>
      </c>
      <c r="M1996" t="b">
        <v>0</v>
      </c>
      <c r="N1996">
        <v>0</v>
      </c>
      <c r="O1996" t="b">
        <v>0</v>
      </c>
      <c r="P1996" t="s">
        <v>8294</v>
      </c>
      <c r="Q1996">
        <f t="shared" si="85"/>
        <v>0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1437620400</v>
      </c>
      <c r="J1997" s="10">
        <f t="shared" si="84"/>
        <v>42208.125</v>
      </c>
      <c r="L1997">
        <v>1435354736</v>
      </c>
      <c r="M1997" t="b">
        <v>0</v>
      </c>
      <c r="N1997">
        <v>3</v>
      </c>
      <c r="O1997" t="b">
        <v>0</v>
      </c>
      <c r="P1997" t="s">
        <v>8294</v>
      </c>
      <c r="Q1997">
        <f t="shared" si="85"/>
        <v>8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1437620400</v>
      </c>
      <c r="J1998" s="10">
        <f t="shared" si="84"/>
        <v>42208.125</v>
      </c>
      <c r="L1998">
        <v>1402429211</v>
      </c>
      <c r="M1998" t="b">
        <v>0</v>
      </c>
      <c r="N1998">
        <v>0</v>
      </c>
      <c r="O1998" t="b">
        <v>0</v>
      </c>
      <c r="P1998" t="s">
        <v>8294</v>
      </c>
      <c r="Q1998">
        <f t="shared" si="85"/>
        <v>0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1437620400</v>
      </c>
      <c r="J1999" s="10">
        <f t="shared" si="84"/>
        <v>42208.125</v>
      </c>
      <c r="L1999">
        <v>1406499612</v>
      </c>
      <c r="M1999" t="b">
        <v>0</v>
      </c>
      <c r="N1999">
        <v>0</v>
      </c>
      <c r="O1999" t="b">
        <v>0</v>
      </c>
      <c r="P1999" t="s">
        <v>8294</v>
      </c>
      <c r="Q1999">
        <f t="shared" si="85"/>
        <v>0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1437620400</v>
      </c>
      <c r="J2000" s="10">
        <f t="shared" si="84"/>
        <v>42208.125</v>
      </c>
      <c r="L2000">
        <v>1402973438</v>
      </c>
      <c r="M2000" t="b">
        <v>0</v>
      </c>
      <c r="N2000">
        <v>3</v>
      </c>
      <c r="O2000" t="b">
        <v>0</v>
      </c>
      <c r="P2000" t="s">
        <v>8294</v>
      </c>
      <c r="Q2000">
        <f t="shared" si="85"/>
        <v>26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1437620400</v>
      </c>
      <c r="J2001" s="10">
        <f t="shared" si="84"/>
        <v>42208.125</v>
      </c>
      <c r="L2001">
        <v>1413286508</v>
      </c>
      <c r="M2001" t="b">
        <v>0</v>
      </c>
      <c r="N2001">
        <v>7</v>
      </c>
      <c r="O2001" t="b">
        <v>0</v>
      </c>
      <c r="P2001" t="s">
        <v>8294</v>
      </c>
      <c r="Q2001">
        <f t="shared" si="85"/>
        <v>1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1437620400</v>
      </c>
      <c r="J2002" s="10">
        <f t="shared" si="84"/>
        <v>42208.125</v>
      </c>
      <c r="L2002">
        <v>1449528613</v>
      </c>
      <c r="M2002" t="b">
        <v>0</v>
      </c>
      <c r="N2002">
        <v>25</v>
      </c>
      <c r="O2002" t="b">
        <v>0</v>
      </c>
      <c r="P2002" t="s">
        <v>8294</v>
      </c>
      <c r="Q2002">
        <f t="shared" si="85"/>
        <v>13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1437620400</v>
      </c>
      <c r="J2003" s="10">
        <f t="shared" si="84"/>
        <v>42208.125</v>
      </c>
      <c r="L2003">
        <v>1431406916</v>
      </c>
      <c r="M2003" t="b">
        <v>1</v>
      </c>
      <c r="N2003">
        <v>1637</v>
      </c>
      <c r="O2003" t="b">
        <v>1</v>
      </c>
      <c r="P2003" t="s">
        <v>8293</v>
      </c>
      <c r="Q2003">
        <f t="shared" si="85"/>
        <v>382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1437620400</v>
      </c>
      <c r="J2004" s="10">
        <f t="shared" si="84"/>
        <v>42208.125</v>
      </c>
      <c r="L2004">
        <v>1482599143</v>
      </c>
      <c r="M2004" t="b">
        <v>1</v>
      </c>
      <c r="N2004">
        <v>1375</v>
      </c>
      <c r="O2004" t="b">
        <v>1</v>
      </c>
      <c r="P2004" t="s">
        <v>8293</v>
      </c>
      <c r="Q2004">
        <f t="shared" si="85"/>
        <v>217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1437620400</v>
      </c>
      <c r="J2005" s="10">
        <f t="shared" si="84"/>
        <v>42208.125</v>
      </c>
      <c r="L2005">
        <v>1276830052</v>
      </c>
      <c r="M2005" t="b">
        <v>1</v>
      </c>
      <c r="N2005">
        <v>17</v>
      </c>
      <c r="O2005" t="b">
        <v>1</v>
      </c>
      <c r="P2005" t="s">
        <v>8293</v>
      </c>
      <c r="Q2005">
        <f t="shared" si="85"/>
        <v>312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1437620400</v>
      </c>
      <c r="J2006" s="10">
        <f t="shared" si="84"/>
        <v>42208.125</v>
      </c>
      <c r="L2006">
        <v>1402410663</v>
      </c>
      <c r="M2006" t="b">
        <v>1</v>
      </c>
      <c r="N2006">
        <v>354</v>
      </c>
      <c r="O2006" t="b">
        <v>1</v>
      </c>
      <c r="P2006" t="s">
        <v>8293</v>
      </c>
      <c r="Q2006">
        <f t="shared" si="85"/>
        <v>234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1437620400</v>
      </c>
      <c r="J2007" s="10">
        <f t="shared" si="84"/>
        <v>42208.125</v>
      </c>
      <c r="L2007">
        <v>1379532618</v>
      </c>
      <c r="M2007" t="b">
        <v>1</v>
      </c>
      <c r="N2007">
        <v>191</v>
      </c>
      <c r="O2007" t="b">
        <v>1</v>
      </c>
      <c r="P2007" t="s">
        <v>8293</v>
      </c>
      <c r="Q2007">
        <f t="shared" si="85"/>
        <v>124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1437620400</v>
      </c>
      <c r="J2008" s="10">
        <f t="shared" si="84"/>
        <v>42208.125</v>
      </c>
      <c r="L2008">
        <v>1414584045</v>
      </c>
      <c r="M2008" t="b">
        <v>1</v>
      </c>
      <c r="N2008">
        <v>303</v>
      </c>
      <c r="O2008" t="b">
        <v>1</v>
      </c>
      <c r="P2008" t="s">
        <v>8293</v>
      </c>
      <c r="Q2008">
        <f t="shared" si="85"/>
        <v>248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1437620400</v>
      </c>
      <c r="J2009" s="10">
        <f t="shared" si="84"/>
        <v>42208.125</v>
      </c>
      <c r="L2009">
        <v>1276891586</v>
      </c>
      <c r="M2009" t="b">
        <v>1</v>
      </c>
      <c r="N2009">
        <v>137</v>
      </c>
      <c r="O2009" t="b">
        <v>1</v>
      </c>
      <c r="P2009" t="s">
        <v>8293</v>
      </c>
      <c r="Q2009">
        <f t="shared" si="85"/>
        <v>116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1437620400</v>
      </c>
      <c r="J2010" s="10">
        <f t="shared" si="84"/>
        <v>42208.125</v>
      </c>
      <c r="L2010">
        <v>1312641022</v>
      </c>
      <c r="M2010" t="b">
        <v>1</v>
      </c>
      <c r="N2010">
        <v>41</v>
      </c>
      <c r="O2010" t="b">
        <v>1</v>
      </c>
      <c r="P2010" t="s">
        <v>8293</v>
      </c>
      <c r="Q2010">
        <f t="shared" si="85"/>
        <v>117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1437620400</v>
      </c>
      <c r="J2011" s="10">
        <f t="shared" si="84"/>
        <v>42208.125</v>
      </c>
      <c r="L2011">
        <v>1476776743</v>
      </c>
      <c r="M2011" t="b">
        <v>1</v>
      </c>
      <c r="N2011">
        <v>398</v>
      </c>
      <c r="O2011" t="b">
        <v>1</v>
      </c>
      <c r="P2011" t="s">
        <v>8293</v>
      </c>
      <c r="Q2011">
        <f t="shared" si="85"/>
        <v>305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1437620400</v>
      </c>
      <c r="J2012" s="10">
        <f t="shared" si="84"/>
        <v>42208.125</v>
      </c>
      <c r="L2012">
        <v>1468972491</v>
      </c>
      <c r="M2012" t="b">
        <v>1</v>
      </c>
      <c r="N2012">
        <v>1737</v>
      </c>
      <c r="O2012" t="b">
        <v>1</v>
      </c>
      <c r="P2012" t="s">
        <v>8293</v>
      </c>
      <c r="Q2012">
        <f t="shared" si="85"/>
        <v>320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1437620400</v>
      </c>
      <c r="J2013" s="10">
        <f t="shared" si="84"/>
        <v>42208.125</v>
      </c>
      <c r="L2013">
        <v>1449650173</v>
      </c>
      <c r="M2013" t="b">
        <v>1</v>
      </c>
      <c r="N2013">
        <v>971</v>
      </c>
      <c r="O2013" t="b">
        <v>1</v>
      </c>
      <c r="P2013" t="s">
        <v>8293</v>
      </c>
      <c r="Q2013">
        <f t="shared" si="85"/>
        <v>820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1437620400</v>
      </c>
      <c r="J2014" s="10">
        <f t="shared" si="84"/>
        <v>42208.125</v>
      </c>
      <c r="L2014">
        <v>1420573441</v>
      </c>
      <c r="M2014" t="b">
        <v>1</v>
      </c>
      <c r="N2014">
        <v>183</v>
      </c>
      <c r="O2014" t="b">
        <v>1</v>
      </c>
      <c r="P2014" t="s">
        <v>8293</v>
      </c>
      <c r="Q2014">
        <f t="shared" si="85"/>
        <v>235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1437620400</v>
      </c>
      <c r="J2015" s="10">
        <f t="shared" si="84"/>
        <v>42208.125</v>
      </c>
      <c r="L2015">
        <v>1462835014</v>
      </c>
      <c r="M2015" t="b">
        <v>1</v>
      </c>
      <c r="N2015">
        <v>4562</v>
      </c>
      <c r="O2015" t="b">
        <v>1</v>
      </c>
      <c r="P2015" t="s">
        <v>8293</v>
      </c>
      <c r="Q2015">
        <f t="shared" si="85"/>
        <v>495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1437620400</v>
      </c>
      <c r="J2016" s="10">
        <f t="shared" si="84"/>
        <v>42208.125</v>
      </c>
      <c r="L2016">
        <v>1361250539</v>
      </c>
      <c r="M2016" t="b">
        <v>1</v>
      </c>
      <c r="N2016">
        <v>26457</v>
      </c>
      <c r="O2016" t="b">
        <v>1</v>
      </c>
      <c r="P2016" t="s">
        <v>8293</v>
      </c>
      <c r="Q2016">
        <f t="shared" si="85"/>
        <v>7814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1437620400</v>
      </c>
      <c r="J2017" s="10">
        <f t="shared" si="84"/>
        <v>42208.125</v>
      </c>
      <c r="L2017">
        <v>1313010163</v>
      </c>
      <c r="M2017" t="b">
        <v>1</v>
      </c>
      <c r="N2017">
        <v>162</v>
      </c>
      <c r="O2017" t="b">
        <v>1</v>
      </c>
      <c r="P2017" t="s">
        <v>8293</v>
      </c>
      <c r="Q2017">
        <f t="shared" si="85"/>
        <v>113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1437620400</v>
      </c>
      <c r="J2018" s="10">
        <f t="shared" si="84"/>
        <v>42208.125</v>
      </c>
      <c r="L2018">
        <v>1360271299</v>
      </c>
      <c r="M2018" t="b">
        <v>1</v>
      </c>
      <c r="N2018">
        <v>479</v>
      </c>
      <c r="O2018" t="b">
        <v>1</v>
      </c>
      <c r="P2018" t="s">
        <v>8293</v>
      </c>
      <c r="Q2018">
        <f t="shared" si="85"/>
        <v>922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1437620400</v>
      </c>
      <c r="J2019" s="10">
        <f t="shared" si="84"/>
        <v>42208.125</v>
      </c>
      <c r="L2019">
        <v>1329873755</v>
      </c>
      <c r="M2019" t="b">
        <v>1</v>
      </c>
      <c r="N2019">
        <v>426</v>
      </c>
      <c r="O2019" t="b">
        <v>1</v>
      </c>
      <c r="P2019" t="s">
        <v>8293</v>
      </c>
      <c r="Q2019">
        <f t="shared" si="85"/>
        <v>125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1437620400</v>
      </c>
      <c r="J2020" s="10">
        <f t="shared" si="84"/>
        <v>42208.125</v>
      </c>
      <c r="L2020">
        <v>1436863609</v>
      </c>
      <c r="M2020" t="b">
        <v>1</v>
      </c>
      <c r="N2020">
        <v>450</v>
      </c>
      <c r="O2020" t="b">
        <v>1</v>
      </c>
      <c r="P2020" t="s">
        <v>8293</v>
      </c>
      <c r="Q2020">
        <f t="shared" si="85"/>
        <v>102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1437620400</v>
      </c>
      <c r="J2021" s="10">
        <f t="shared" si="84"/>
        <v>42208.125</v>
      </c>
      <c r="L2021">
        <v>1471971621</v>
      </c>
      <c r="M2021" t="b">
        <v>1</v>
      </c>
      <c r="N2021">
        <v>1780</v>
      </c>
      <c r="O2021" t="b">
        <v>1</v>
      </c>
      <c r="P2021" t="s">
        <v>8293</v>
      </c>
      <c r="Q2021">
        <f t="shared" si="85"/>
        <v>485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1437620400</v>
      </c>
      <c r="J2022" s="10">
        <f t="shared" si="84"/>
        <v>42208.125</v>
      </c>
      <c r="L2022">
        <v>1396923624</v>
      </c>
      <c r="M2022" t="b">
        <v>1</v>
      </c>
      <c r="N2022">
        <v>122</v>
      </c>
      <c r="O2022" t="b">
        <v>1</v>
      </c>
      <c r="P2022" t="s">
        <v>8293</v>
      </c>
      <c r="Q2022">
        <f t="shared" si="85"/>
        <v>192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1437620400</v>
      </c>
      <c r="J2023" s="10">
        <f t="shared" si="84"/>
        <v>42208.125</v>
      </c>
      <c r="L2023">
        <v>1407634897</v>
      </c>
      <c r="M2023" t="b">
        <v>1</v>
      </c>
      <c r="N2023">
        <v>95</v>
      </c>
      <c r="O2023" t="b">
        <v>1</v>
      </c>
      <c r="P2023" t="s">
        <v>8293</v>
      </c>
      <c r="Q2023">
        <f t="shared" si="85"/>
        <v>281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1437620400</v>
      </c>
      <c r="J2024" s="10">
        <f t="shared" si="84"/>
        <v>42208.125</v>
      </c>
      <c r="L2024">
        <v>1463060372</v>
      </c>
      <c r="M2024" t="b">
        <v>1</v>
      </c>
      <c r="N2024">
        <v>325</v>
      </c>
      <c r="O2024" t="b">
        <v>1</v>
      </c>
      <c r="P2024" t="s">
        <v>8293</v>
      </c>
      <c r="Q2024">
        <f t="shared" si="85"/>
        <v>125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1437620400</v>
      </c>
      <c r="J2025" s="10">
        <f t="shared" si="84"/>
        <v>42208.125</v>
      </c>
      <c r="L2025">
        <v>1431425153</v>
      </c>
      <c r="M2025" t="b">
        <v>1</v>
      </c>
      <c r="N2025">
        <v>353</v>
      </c>
      <c r="O2025" t="b">
        <v>1</v>
      </c>
      <c r="P2025" t="s">
        <v>8293</v>
      </c>
      <c r="Q2025">
        <f t="shared" si="85"/>
        <v>161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1437620400</v>
      </c>
      <c r="J2026" s="10">
        <f t="shared" si="84"/>
        <v>42208.125</v>
      </c>
      <c r="L2026">
        <v>1341875544</v>
      </c>
      <c r="M2026" t="b">
        <v>1</v>
      </c>
      <c r="N2026">
        <v>105</v>
      </c>
      <c r="O2026" t="b">
        <v>1</v>
      </c>
      <c r="P2026" t="s">
        <v>8293</v>
      </c>
      <c r="Q2026">
        <f t="shared" si="85"/>
        <v>585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1437620400</v>
      </c>
      <c r="J2027" s="10">
        <f t="shared" si="84"/>
        <v>42208.125</v>
      </c>
      <c r="L2027">
        <v>1431404746</v>
      </c>
      <c r="M2027" t="b">
        <v>1</v>
      </c>
      <c r="N2027">
        <v>729</v>
      </c>
      <c r="O2027" t="b">
        <v>1</v>
      </c>
      <c r="P2027" t="s">
        <v>8293</v>
      </c>
      <c r="Q2027">
        <f t="shared" si="85"/>
        <v>201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1437620400</v>
      </c>
      <c r="J2028" s="10">
        <f t="shared" si="84"/>
        <v>42208.125</v>
      </c>
      <c r="L2028">
        <v>1394127585</v>
      </c>
      <c r="M2028" t="b">
        <v>1</v>
      </c>
      <c r="N2028">
        <v>454</v>
      </c>
      <c r="O2028" t="b">
        <v>1</v>
      </c>
      <c r="P2028" t="s">
        <v>8293</v>
      </c>
      <c r="Q2028">
        <f t="shared" si="85"/>
        <v>133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1437620400</v>
      </c>
      <c r="J2029" s="10">
        <f t="shared" si="84"/>
        <v>42208.125</v>
      </c>
      <c r="L2029">
        <v>1423855919</v>
      </c>
      <c r="M2029" t="b">
        <v>1</v>
      </c>
      <c r="N2029">
        <v>539</v>
      </c>
      <c r="O2029" t="b">
        <v>1</v>
      </c>
      <c r="P2029" t="s">
        <v>8293</v>
      </c>
      <c r="Q2029">
        <f t="shared" si="85"/>
        <v>120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1437620400</v>
      </c>
      <c r="J2030" s="10">
        <f t="shared" si="84"/>
        <v>42208.125</v>
      </c>
      <c r="L2030">
        <v>1265493806</v>
      </c>
      <c r="M2030" t="b">
        <v>1</v>
      </c>
      <c r="N2030">
        <v>79</v>
      </c>
      <c r="O2030" t="b">
        <v>1</v>
      </c>
      <c r="P2030" t="s">
        <v>8293</v>
      </c>
      <c r="Q2030">
        <f t="shared" si="85"/>
        <v>126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1437620400</v>
      </c>
      <c r="J2031" s="10">
        <f t="shared" si="84"/>
        <v>42208.125</v>
      </c>
      <c r="L2031">
        <v>1406507481</v>
      </c>
      <c r="M2031" t="b">
        <v>1</v>
      </c>
      <c r="N2031">
        <v>94</v>
      </c>
      <c r="O2031" t="b">
        <v>1</v>
      </c>
      <c r="P2031" t="s">
        <v>8293</v>
      </c>
      <c r="Q2031">
        <f t="shared" si="85"/>
        <v>361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1437620400</v>
      </c>
      <c r="J2032" s="10">
        <f t="shared" si="84"/>
        <v>42208.125</v>
      </c>
      <c r="L2032">
        <v>1351641296</v>
      </c>
      <c r="M2032" t="b">
        <v>1</v>
      </c>
      <c r="N2032">
        <v>625</v>
      </c>
      <c r="O2032" t="b">
        <v>1</v>
      </c>
      <c r="P2032" t="s">
        <v>8293</v>
      </c>
      <c r="Q2032">
        <f t="shared" si="85"/>
        <v>226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1437620400</v>
      </c>
      <c r="J2033" s="10">
        <f t="shared" si="84"/>
        <v>42208.125</v>
      </c>
      <c r="L2033">
        <v>1417506853</v>
      </c>
      <c r="M2033" t="b">
        <v>1</v>
      </c>
      <c r="N2033">
        <v>508</v>
      </c>
      <c r="O2033" t="b">
        <v>1</v>
      </c>
      <c r="P2033" t="s">
        <v>8293</v>
      </c>
      <c r="Q2033">
        <f t="shared" si="85"/>
        <v>120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1437620400</v>
      </c>
      <c r="J2034" s="10">
        <f t="shared" si="84"/>
        <v>42208.125</v>
      </c>
      <c r="L2034">
        <v>1479216874</v>
      </c>
      <c r="M2034" t="b">
        <v>1</v>
      </c>
      <c r="N2034">
        <v>531</v>
      </c>
      <c r="O2034" t="b">
        <v>1</v>
      </c>
      <c r="P2034" t="s">
        <v>8293</v>
      </c>
      <c r="Q2034">
        <f t="shared" si="85"/>
        <v>304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1437620400</v>
      </c>
      <c r="J2035" s="10">
        <f t="shared" si="84"/>
        <v>42208.125</v>
      </c>
      <c r="L2035">
        <v>1395885518</v>
      </c>
      <c r="M2035" t="b">
        <v>1</v>
      </c>
      <c r="N2035">
        <v>158</v>
      </c>
      <c r="O2035" t="b">
        <v>1</v>
      </c>
      <c r="P2035" t="s">
        <v>8293</v>
      </c>
      <c r="Q2035">
        <f t="shared" si="85"/>
        <v>179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1437620400</v>
      </c>
      <c r="J2036" s="10">
        <f t="shared" si="84"/>
        <v>42208.125</v>
      </c>
      <c r="L2036">
        <v>1426216033</v>
      </c>
      <c r="M2036" t="b">
        <v>1</v>
      </c>
      <c r="N2036">
        <v>508</v>
      </c>
      <c r="O2036" t="b">
        <v>1</v>
      </c>
      <c r="P2036" t="s">
        <v>8293</v>
      </c>
      <c r="Q2036">
        <f t="shared" si="85"/>
        <v>387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1437620400</v>
      </c>
      <c r="J2037" s="10">
        <f t="shared" si="84"/>
        <v>42208.125</v>
      </c>
      <c r="L2037">
        <v>1446562807</v>
      </c>
      <c r="M2037" t="b">
        <v>1</v>
      </c>
      <c r="N2037">
        <v>644</v>
      </c>
      <c r="O2037" t="b">
        <v>1</v>
      </c>
      <c r="P2037" t="s">
        <v>8293</v>
      </c>
      <c r="Q2037">
        <f t="shared" si="85"/>
        <v>211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1437620400</v>
      </c>
      <c r="J2038" s="10">
        <f t="shared" si="84"/>
        <v>42208.125</v>
      </c>
      <c r="L2038">
        <v>1397076319</v>
      </c>
      <c r="M2038" t="b">
        <v>1</v>
      </c>
      <c r="N2038">
        <v>848</v>
      </c>
      <c r="O2038" t="b">
        <v>1</v>
      </c>
      <c r="P2038" t="s">
        <v>8293</v>
      </c>
      <c r="Q2038">
        <f t="shared" si="85"/>
        <v>132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1437620400</v>
      </c>
      <c r="J2039" s="10">
        <f t="shared" si="84"/>
        <v>42208.125</v>
      </c>
      <c r="L2039">
        <v>1383195753</v>
      </c>
      <c r="M2039" t="b">
        <v>1</v>
      </c>
      <c r="N2039">
        <v>429</v>
      </c>
      <c r="O2039" t="b">
        <v>1</v>
      </c>
      <c r="P2039" t="s">
        <v>8293</v>
      </c>
      <c r="Q2039">
        <f t="shared" si="85"/>
        <v>300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1437620400</v>
      </c>
      <c r="J2040" s="10">
        <f t="shared" si="84"/>
        <v>42208.125</v>
      </c>
      <c r="L2040">
        <v>1369895421</v>
      </c>
      <c r="M2040" t="b">
        <v>1</v>
      </c>
      <c r="N2040">
        <v>204</v>
      </c>
      <c r="O2040" t="b">
        <v>1</v>
      </c>
      <c r="P2040" t="s">
        <v>8293</v>
      </c>
      <c r="Q2040">
        <f t="shared" si="85"/>
        <v>421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1437620400</v>
      </c>
      <c r="J2041" s="10">
        <f t="shared" si="84"/>
        <v>42208.125</v>
      </c>
      <c r="L2041">
        <v>1477996325</v>
      </c>
      <c r="M2041" t="b">
        <v>1</v>
      </c>
      <c r="N2041">
        <v>379</v>
      </c>
      <c r="O2041" t="b">
        <v>1</v>
      </c>
      <c r="P2041" t="s">
        <v>8293</v>
      </c>
      <c r="Q2041">
        <f t="shared" si="85"/>
        <v>136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1437620400</v>
      </c>
      <c r="J2042" s="10">
        <f t="shared" si="84"/>
        <v>42208.125</v>
      </c>
      <c r="L2042">
        <v>1383257703</v>
      </c>
      <c r="M2042" t="b">
        <v>1</v>
      </c>
      <c r="N2042">
        <v>271</v>
      </c>
      <c r="O2042" t="b">
        <v>1</v>
      </c>
      <c r="P2042" t="s">
        <v>8293</v>
      </c>
      <c r="Q2042">
        <f t="shared" si="85"/>
        <v>248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1437620400</v>
      </c>
      <c r="J2043" s="10">
        <f t="shared" si="84"/>
        <v>42208.125</v>
      </c>
      <c r="L2043">
        <v>1476189427</v>
      </c>
      <c r="M2043" t="b">
        <v>0</v>
      </c>
      <c r="N2043">
        <v>120</v>
      </c>
      <c r="O2043" t="b">
        <v>1</v>
      </c>
      <c r="P2043" t="s">
        <v>8293</v>
      </c>
      <c r="Q2043">
        <f t="shared" si="85"/>
        <v>182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1437620400</v>
      </c>
      <c r="J2044" s="10">
        <f t="shared" si="84"/>
        <v>42208.125</v>
      </c>
      <c r="L2044">
        <v>1448297974</v>
      </c>
      <c r="M2044" t="b">
        <v>0</v>
      </c>
      <c r="N2044">
        <v>140</v>
      </c>
      <c r="O2044" t="b">
        <v>1</v>
      </c>
      <c r="P2044" t="s">
        <v>8293</v>
      </c>
      <c r="Q2044">
        <f t="shared" si="85"/>
        <v>124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1437620400</v>
      </c>
      <c r="J2045" s="10">
        <f t="shared" si="84"/>
        <v>42208.125</v>
      </c>
      <c r="L2045">
        <v>1476764077</v>
      </c>
      <c r="M2045" t="b">
        <v>0</v>
      </c>
      <c r="N2045">
        <v>193</v>
      </c>
      <c r="O2045" t="b">
        <v>1</v>
      </c>
      <c r="P2045" t="s">
        <v>8293</v>
      </c>
      <c r="Q2045">
        <f t="shared" si="85"/>
        <v>506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1437620400</v>
      </c>
      <c r="J2046" s="10">
        <f t="shared" si="84"/>
        <v>42208.125</v>
      </c>
      <c r="L2046">
        <v>1431620714</v>
      </c>
      <c r="M2046" t="b">
        <v>0</v>
      </c>
      <c r="N2046">
        <v>180</v>
      </c>
      <c r="O2046" t="b">
        <v>1</v>
      </c>
      <c r="P2046" t="s">
        <v>8293</v>
      </c>
      <c r="Q2046">
        <f t="shared" si="85"/>
        <v>108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1437620400</v>
      </c>
      <c r="J2047" s="10">
        <f t="shared" si="84"/>
        <v>42208.125</v>
      </c>
      <c r="L2047">
        <v>1339207647</v>
      </c>
      <c r="M2047" t="b">
        <v>0</v>
      </c>
      <c r="N2047">
        <v>263</v>
      </c>
      <c r="O2047" t="b">
        <v>1</v>
      </c>
      <c r="P2047" t="s">
        <v>8293</v>
      </c>
      <c r="Q2047">
        <f t="shared" si="85"/>
        <v>819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1437620400</v>
      </c>
      <c r="J2048" s="10">
        <f t="shared" si="84"/>
        <v>42208.125</v>
      </c>
      <c r="L2048">
        <v>1366690044</v>
      </c>
      <c r="M2048" t="b">
        <v>0</v>
      </c>
      <c r="N2048">
        <v>217</v>
      </c>
      <c r="O2048" t="b">
        <v>1</v>
      </c>
      <c r="P2048" t="s">
        <v>8293</v>
      </c>
      <c r="Q2048">
        <f t="shared" si="85"/>
        <v>121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1437620400</v>
      </c>
      <c r="J2049" s="10">
        <f t="shared" si="84"/>
        <v>42208.125</v>
      </c>
      <c r="L2049">
        <v>1426714870</v>
      </c>
      <c r="M2049" t="b">
        <v>0</v>
      </c>
      <c r="N2049">
        <v>443</v>
      </c>
      <c r="O2049" t="b">
        <v>1</v>
      </c>
      <c r="P2049" t="s">
        <v>8293</v>
      </c>
      <c r="Q2049">
        <f t="shared" si="85"/>
        <v>103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1437620400</v>
      </c>
      <c r="J2050" s="10">
        <f t="shared" si="84"/>
        <v>42208.125</v>
      </c>
      <c r="L2050">
        <v>1366731491</v>
      </c>
      <c r="M2050" t="b">
        <v>0</v>
      </c>
      <c r="N2050">
        <v>1373</v>
      </c>
      <c r="O2050" t="b">
        <v>1</v>
      </c>
      <c r="P2050" t="s">
        <v>8293</v>
      </c>
      <c r="Q2050">
        <f t="shared" si="85"/>
        <v>148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1437620400</v>
      </c>
      <c r="J2051" s="10">
        <f t="shared" ref="J2051:J2114" si="86">(((I2051/60)/60)/24)+DATE(1970,1,1)</f>
        <v>42208.125</v>
      </c>
      <c r="L2051">
        <v>1382963963</v>
      </c>
      <c r="M2051" t="b">
        <v>0</v>
      </c>
      <c r="N2051">
        <v>742</v>
      </c>
      <c r="O2051" t="b">
        <v>1</v>
      </c>
      <c r="P2051" t="s">
        <v>8293</v>
      </c>
      <c r="Q2051">
        <f t="shared" ref="Q2051:Q2114" si="87">ROUND(E2051/D2051*100,0)</f>
        <v>120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1437620400</v>
      </c>
      <c r="J2052" s="10">
        <f t="shared" si="86"/>
        <v>42208.125</v>
      </c>
      <c r="L2052">
        <v>1429580578</v>
      </c>
      <c r="M2052" t="b">
        <v>0</v>
      </c>
      <c r="N2052">
        <v>170</v>
      </c>
      <c r="O2052" t="b">
        <v>1</v>
      </c>
      <c r="P2052" t="s">
        <v>8293</v>
      </c>
      <c r="Q2052">
        <f t="shared" si="87"/>
        <v>473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1437620400</v>
      </c>
      <c r="J2053" s="10">
        <f t="shared" si="86"/>
        <v>42208.125</v>
      </c>
      <c r="L2053">
        <v>1385425937</v>
      </c>
      <c r="M2053" t="b">
        <v>0</v>
      </c>
      <c r="N2053">
        <v>242</v>
      </c>
      <c r="O2053" t="b">
        <v>1</v>
      </c>
      <c r="P2053" t="s">
        <v>8293</v>
      </c>
      <c r="Q2053">
        <f t="shared" si="87"/>
        <v>130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1437620400</v>
      </c>
      <c r="J2054" s="10">
        <f t="shared" si="86"/>
        <v>42208.125</v>
      </c>
      <c r="L2054">
        <v>1452045653</v>
      </c>
      <c r="M2054" t="b">
        <v>0</v>
      </c>
      <c r="N2054">
        <v>541</v>
      </c>
      <c r="O2054" t="b">
        <v>1</v>
      </c>
      <c r="P2054" t="s">
        <v>8293</v>
      </c>
      <c r="Q2054">
        <f t="shared" si="87"/>
        <v>353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1437620400</v>
      </c>
      <c r="J2055" s="10">
        <f t="shared" si="86"/>
        <v>42208.125</v>
      </c>
      <c r="L2055">
        <v>1445870951</v>
      </c>
      <c r="M2055" t="b">
        <v>0</v>
      </c>
      <c r="N2055">
        <v>121</v>
      </c>
      <c r="O2055" t="b">
        <v>1</v>
      </c>
      <c r="P2055" t="s">
        <v>8293</v>
      </c>
      <c r="Q2055">
        <f t="shared" si="87"/>
        <v>101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1437620400</v>
      </c>
      <c r="J2056" s="10">
        <f t="shared" si="86"/>
        <v>42208.125</v>
      </c>
      <c r="L2056">
        <v>1396441810</v>
      </c>
      <c r="M2056" t="b">
        <v>0</v>
      </c>
      <c r="N2056">
        <v>621</v>
      </c>
      <c r="O2056" t="b">
        <v>1</v>
      </c>
      <c r="P2056" t="s">
        <v>8293</v>
      </c>
      <c r="Q2056">
        <f t="shared" si="87"/>
        <v>114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1437620400</v>
      </c>
      <c r="J2057" s="10">
        <f t="shared" si="86"/>
        <v>42208.125</v>
      </c>
      <c r="L2057">
        <v>1415031043</v>
      </c>
      <c r="M2057" t="b">
        <v>0</v>
      </c>
      <c r="N2057">
        <v>101</v>
      </c>
      <c r="O2057" t="b">
        <v>1</v>
      </c>
      <c r="P2057" t="s">
        <v>8293</v>
      </c>
      <c r="Q2057">
        <f t="shared" si="87"/>
        <v>167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1437620400</v>
      </c>
      <c r="J2058" s="10">
        <f t="shared" si="86"/>
        <v>42208.125</v>
      </c>
      <c r="L2058">
        <v>1363630542</v>
      </c>
      <c r="M2058" t="b">
        <v>0</v>
      </c>
      <c r="N2058">
        <v>554</v>
      </c>
      <c r="O2058" t="b">
        <v>1</v>
      </c>
      <c r="P2058" t="s">
        <v>8293</v>
      </c>
      <c r="Q2058">
        <f t="shared" si="87"/>
        <v>153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1437620400</v>
      </c>
      <c r="J2059" s="10">
        <f t="shared" si="86"/>
        <v>42208.125</v>
      </c>
      <c r="L2059">
        <v>1453895532</v>
      </c>
      <c r="M2059" t="b">
        <v>0</v>
      </c>
      <c r="N2059">
        <v>666</v>
      </c>
      <c r="O2059" t="b">
        <v>1</v>
      </c>
      <c r="P2059" t="s">
        <v>8293</v>
      </c>
      <c r="Q2059">
        <f t="shared" si="87"/>
        <v>202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1437620400</v>
      </c>
      <c r="J2060" s="10">
        <f t="shared" si="86"/>
        <v>42208.125</v>
      </c>
      <c r="L2060">
        <v>1421916830</v>
      </c>
      <c r="M2060" t="b">
        <v>0</v>
      </c>
      <c r="N2060">
        <v>410</v>
      </c>
      <c r="O2060" t="b">
        <v>1</v>
      </c>
      <c r="P2060" t="s">
        <v>8293</v>
      </c>
      <c r="Q2060">
        <f t="shared" si="87"/>
        <v>168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1437620400</v>
      </c>
      <c r="J2061" s="10">
        <f t="shared" si="86"/>
        <v>42208.125</v>
      </c>
      <c r="L2061">
        <v>1450880854</v>
      </c>
      <c r="M2061" t="b">
        <v>0</v>
      </c>
      <c r="N2061">
        <v>375</v>
      </c>
      <c r="O2061" t="b">
        <v>1</v>
      </c>
      <c r="P2061" t="s">
        <v>8293</v>
      </c>
      <c r="Q2061">
        <f t="shared" si="87"/>
        <v>143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1437620400</v>
      </c>
      <c r="J2062" s="10">
        <f t="shared" si="86"/>
        <v>42208.125</v>
      </c>
      <c r="L2062">
        <v>1400945150</v>
      </c>
      <c r="M2062" t="b">
        <v>0</v>
      </c>
      <c r="N2062">
        <v>1364</v>
      </c>
      <c r="O2062" t="b">
        <v>1</v>
      </c>
      <c r="P2062" t="s">
        <v>8293</v>
      </c>
      <c r="Q2062">
        <f t="shared" si="87"/>
        <v>196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1437620400</v>
      </c>
      <c r="J2063" s="10">
        <f t="shared" si="86"/>
        <v>42208.125</v>
      </c>
      <c r="L2063">
        <v>1480616454</v>
      </c>
      <c r="M2063" t="b">
        <v>0</v>
      </c>
      <c r="N2063">
        <v>35</v>
      </c>
      <c r="O2063" t="b">
        <v>1</v>
      </c>
      <c r="P2063" t="s">
        <v>8293</v>
      </c>
      <c r="Q2063">
        <f t="shared" si="87"/>
        <v>108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1437620400</v>
      </c>
      <c r="J2064" s="10">
        <f t="shared" si="86"/>
        <v>42208.125</v>
      </c>
      <c r="L2064">
        <v>1456218698</v>
      </c>
      <c r="M2064" t="b">
        <v>0</v>
      </c>
      <c r="N2064">
        <v>203</v>
      </c>
      <c r="O2064" t="b">
        <v>1</v>
      </c>
      <c r="P2064" t="s">
        <v>8293</v>
      </c>
      <c r="Q2064">
        <f t="shared" si="87"/>
        <v>115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1437620400</v>
      </c>
      <c r="J2065" s="10">
        <f t="shared" si="86"/>
        <v>42208.125</v>
      </c>
      <c r="L2065">
        <v>1460482501</v>
      </c>
      <c r="M2065" t="b">
        <v>0</v>
      </c>
      <c r="N2065">
        <v>49</v>
      </c>
      <c r="O2065" t="b">
        <v>1</v>
      </c>
      <c r="P2065" t="s">
        <v>8293</v>
      </c>
      <c r="Q2065">
        <f t="shared" si="87"/>
        <v>148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1437620400</v>
      </c>
      <c r="J2066" s="10">
        <f t="shared" si="86"/>
        <v>42208.125</v>
      </c>
      <c r="L2066">
        <v>1366879523</v>
      </c>
      <c r="M2066" t="b">
        <v>0</v>
      </c>
      <c r="N2066">
        <v>5812</v>
      </c>
      <c r="O2066" t="b">
        <v>1</v>
      </c>
      <c r="P2066" t="s">
        <v>8293</v>
      </c>
      <c r="Q2066">
        <f t="shared" si="87"/>
        <v>191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1437620400</v>
      </c>
      <c r="J2067" s="10">
        <f t="shared" si="86"/>
        <v>42208.125</v>
      </c>
      <c r="L2067">
        <v>1385366429</v>
      </c>
      <c r="M2067" t="b">
        <v>0</v>
      </c>
      <c r="N2067">
        <v>1556</v>
      </c>
      <c r="O2067" t="b">
        <v>1</v>
      </c>
      <c r="P2067" t="s">
        <v>8293</v>
      </c>
      <c r="Q2067">
        <f t="shared" si="87"/>
        <v>199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1437620400</v>
      </c>
      <c r="J2068" s="10">
        <f t="shared" si="86"/>
        <v>42208.125</v>
      </c>
      <c r="L2068">
        <v>1406226683</v>
      </c>
      <c r="M2068" t="b">
        <v>0</v>
      </c>
      <c r="N2068">
        <v>65</v>
      </c>
      <c r="O2068" t="b">
        <v>1</v>
      </c>
      <c r="P2068" t="s">
        <v>8293</v>
      </c>
      <c r="Q2068">
        <f t="shared" si="87"/>
        <v>219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1437620400</v>
      </c>
      <c r="J2069" s="10">
        <f t="shared" si="86"/>
        <v>42208.125</v>
      </c>
      <c r="L2069">
        <v>1429648176</v>
      </c>
      <c r="M2069" t="b">
        <v>0</v>
      </c>
      <c r="N2069">
        <v>10</v>
      </c>
      <c r="O2069" t="b">
        <v>1</v>
      </c>
      <c r="P2069" t="s">
        <v>8293</v>
      </c>
      <c r="Q2069">
        <f t="shared" si="87"/>
        <v>127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1437620400</v>
      </c>
      <c r="J2070" s="10">
        <f t="shared" si="86"/>
        <v>42208.125</v>
      </c>
      <c r="L2070">
        <v>1474402315</v>
      </c>
      <c r="M2070" t="b">
        <v>0</v>
      </c>
      <c r="N2070">
        <v>76</v>
      </c>
      <c r="O2070" t="b">
        <v>1</v>
      </c>
      <c r="P2070" t="s">
        <v>8293</v>
      </c>
      <c r="Q2070">
        <f t="shared" si="87"/>
        <v>105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1437620400</v>
      </c>
      <c r="J2071" s="10">
        <f t="shared" si="86"/>
        <v>42208.125</v>
      </c>
      <c r="L2071">
        <v>1449098391</v>
      </c>
      <c r="M2071" t="b">
        <v>0</v>
      </c>
      <c r="N2071">
        <v>263</v>
      </c>
      <c r="O2071" t="b">
        <v>1</v>
      </c>
      <c r="P2071" t="s">
        <v>8293</v>
      </c>
      <c r="Q2071">
        <f t="shared" si="87"/>
        <v>128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1437620400</v>
      </c>
      <c r="J2072" s="10">
        <f t="shared" si="86"/>
        <v>42208.125</v>
      </c>
      <c r="L2072">
        <v>1464536723</v>
      </c>
      <c r="M2072" t="b">
        <v>0</v>
      </c>
      <c r="N2072">
        <v>1530</v>
      </c>
      <c r="O2072" t="b">
        <v>1</v>
      </c>
      <c r="P2072" t="s">
        <v>8293</v>
      </c>
      <c r="Q2072">
        <f t="shared" si="87"/>
        <v>317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1437620400</v>
      </c>
      <c r="J2073" s="10">
        <f t="shared" si="86"/>
        <v>42208.125</v>
      </c>
      <c r="L2073">
        <v>1471502484</v>
      </c>
      <c r="M2073" t="b">
        <v>0</v>
      </c>
      <c r="N2073">
        <v>278</v>
      </c>
      <c r="O2073" t="b">
        <v>1</v>
      </c>
      <c r="P2073" t="s">
        <v>8293</v>
      </c>
      <c r="Q2073">
        <f t="shared" si="87"/>
        <v>281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1437620400</v>
      </c>
      <c r="J2074" s="10">
        <f t="shared" si="86"/>
        <v>42208.125</v>
      </c>
      <c r="L2074">
        <v>1460037432</v>
      </c>
      <c r="M2074" t="b">
        <v>0</v>
      </c>
      <c r="N2074">
        <v>350</v>
      </c>
      <c r="O2074" t="b">
        <v>1</v>
      </c>
      <c r="P2074" t="s">
        <v>8293</v>
      </c>
      <c r="Q2074">
        <f t="shared" si="87"/>
        <v>111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1437620400</v>
      </c>
      <c r="J2075" s="10">
        <f t="shared" si="86"/>
        <v>42208.125</v>
      </c>
      <c r="L2075">
        <v>1427212918</v>
      </c>
      <c r="M2075" t="b">
        <v>0</v>
      </c>
      <c r="N2075">
        <v>470</v>
      </c>
      <c r="O2075" t="b">
        <v>1</v>
      </c>
      <c r="P2075" t="s">
        <v>8293</v>
      </c>
      <c r="Q2075">
        <f t="shared" si="87"/>
        <v>153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1437620400</v>
      </c>
      <c r="J2076" s="10">
        <f t="shared" si="86"/>
        <v>42208.125</v>
      </c>
      <c r="L2076">
        <v>1459972182</v>
      </c>
      <c r="M2076" t="b">
        <v>0</v>
      </c>
      <c r="N2076">
        <v>3</v>
      </c>
      <c r="O2076" t="b">
        <v>1</v>
      </c>
      <c r="P2076" t="s">
        <v>8293</v>
      </c>
      <c r="Q2076">
        <f t="shared" si="87"/>
        <v>103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1437620400</v>
      </c>
      <c r="J2077" s="10">
        <f t="shared" si="86"/>
        <v>42208.125</v>
      </c>
      <c r="L2077">
        <v>1372177288</v>
      </c>
      <c r="M2077" t="b">
        <v>0</v>
      </c>
      <c r="N2077">
        <v>8200</v>
      </c>
      <c r="O2077" t="b">
        <v>1</v>
      </c>
      <c r="P2077" t="s">
        <v>8293</v>
      </c>
      <c r="Q2077">
        <f t="shared" si="87"/>
        <v>1678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1437620400</v>
      </c>
      <c r="J2078" s="10">
        <f t="shared" si="86"/>
        <v>42208.125</v>
      </c>
      <c r="L2078">
        <v>1402693689</v>
      </c>
      <c r="M2078" t="b">
        <v>0</v>
      </c>
      <c r="N2078">
        <v>8359</v>
      </c>
      <c r="O2078" t="b">
        <v>1</v>
      </c>
      <c r="P2078" t="s">
        <v>8293</v>
      </c>
      <c r="Q2078">
        <f t="shared" si="87"/>
        <v>543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1437620400</v>
      </c>
      <c r="J2079" s="10">
        <f t="shared" si="86"/>
        <v>42208.125</v>
      </c>
      <c r="L2079">
        <v>1428541276</v>
      </c>
      <c r="M2079" t="b">
        <v>0</v>
      </c>
      <c r="N2079">
        <v>188</v>
      </c>
      <c r="O2079" t="b">
        <v>1</v>
      </c>
      <c r="P2079" t="s">
        <v>8293</v>
      </c>
      <c r="Q2079">
        <f t="shared" si="87"/>
        <v>116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1437620400</v>
      </c>
      <c r="J2080" s="10">
        <f t="shared" si="86"/>
        <v>42208.125</v>
      </c>
      <c r="L2080">
        <v>1479493857</v>
      </c>
      <c r="M2080" t="b">
        <v>0</v>
      </c>
      <c r="N2080">
        <v>48</v>
      </c>
      <c r="O2080" t="b">
        <v>1</v>
      </c>
      <c r="P2080" t="s">
        <v>8293</v>
      </c>
      <c r="Q2080">
        <f t="shared" si="87"/>
        <v>131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1437620400</v>
      </c>
      <c r="J2081" s="10">
        <f t="shared" si="86"/>
        <v>42208.125</v>
      </c>
      <c r="L2081">
        <v>1432659793</v>
      </c>
      <c r="M2081" t="b">
        <v>0</v>
      </c>
      <c r="N2081">
        <v>607</v>
      </c>
      <c r="O2081" t="b">
        <v>1</v>
      </c>
      <c r="P2081" t="s">
        <v>8293</v>
      </c>
      <c r="Q2081">
        <f t="shared" si="87"/>
        <v>288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1437620400</v>
      </c>
      <c r="J2082" s="10">
        <f t="shared" si="86"/>
        <v>42208.125</v>
      </c>
      <c r="L2082">
        <v>1444690700</v>
      </c>
      <c r="M2082" t="b">
        <v>0</v>
      </c>
      <c r="N2082">
        <v>50</v>
      </c>
      <c r="O2082" t="b">
        <v>1</v>
      </c>
      <c r="P2082" t="s">
        <v>8293</v>
      </c>
      <c r="Q2082">
        <f t="shared" si="87"/>
        <v>508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1437620400</v>
      </c>
      <c r="J2083" s="10">
        <f t="shared" si="86"/>
        <v>42208.125</v>
      </c>
      <c r="L2083">
        <v>1333597555</v>
      </c>
      <c r="M2083" t="b">
        <v>0</v>
      </c>
      <c r="N2083">
        <v>55</v>
      </c>
      <c r="O2083" t="b">
        <v>1</v>
      </c>
      <c r="P2083" t="s">
        <v>8277</v>
      </c>
      <c r="Q2083">
        <f t="shared" si="87"/>
        <v>115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1437620400</v>
      </c>
      <c r="J2084" s="10">
        <f t="shared" si="86"/>
        <v>42208.125</v>
      </c>
      <c r="L2084">
        <v>1316919196</v>
      </c>
      <c r="M2084" t="b">
        <v>0</v>
      </c>
      <c r="N2084">
        <v>38</v>
      </c>
      <c r="O2084" t="b">
        <v>1</v>
      </c>
      <c r="P2084" t="s">
        <v>8277</v>
      </c>
      <c r="Q2084">
        <f t="shared" si="87"/>
        <v>111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1437620400</v>
      </c>
      <c r="J2085" s="10">
        <f t="shared" si="86"/>
        <v>42208.125</v>
      </c>
      <c r="L2085">
        <v>1336238395</v>
      </c>
      <c r="M2085" t="b">
        <v>0</v>
      </c>
      <c r="N2085">
        <v>25</v>
      </c>
      <c r="O2085" t="b">
        <v>1</v>
      </c>
      <c r="P2085" t="s">
        <v>8277</v>
      </c>
      <c r="Q2085">
        <f t="shared" si="87"/>
        <v>113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1437620400</v>
      </c>
      <c r="J2086" s="10">
        <f t="shared" si="86"/>
        <v>42208.125</v>
      </c>
      <c r="L2086">
        <v>1396468782</v>
      </c>
      <c r="M2086" t="b">
        <v>0</v>
      </c>
      <c r="N2086">
        <v>46</v>
      </c>
      <c r="O2086" t="b">
        <v>1</v>
      </c>
      <c r="P2086" t="s">
        <v>8277</v>
      </c>
      <c r="Q2086">
        <f t="shared" si="87"/>
        <v>108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1437620400</v>
      </c>
      <c r="J2087" s="10">
        <f t="shared" si="86"/>
        <v>42208.125</v>
      </c>
      <c r="L2087">
        <v>1339790587</v>
      </c>
      <c r="M2087" t="b">
        <v>0</v>
      </c>
      <c r="N2087">
        <v>83</v>
      </c>
      <c r="O2087" t="b">
        <v>1</v>
      </c>
      <c r="P2087" t="s">
        <v>8277</v>
      </c>
      <c r="Q2087">
        <f t="shared" si="87"/>
        <v>124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1437620400</v>
      </c>
      <c r="J2088" s="10">
        <f t="shared" si="86"/>
        <v>42208.125</v>
      </c>
      <c r="L2088">
        <v>1321200332</v>
      </c>
      <c r="M2088" t="b">
        <v>0</v>
      </c>
      <c r="N2088">
        <v>35</v>
      </c>
      <c r="O2088" t="b">
        <v>1</v>
      </c>
      <c r="P2088" t="s">
        <v>8277</v>
      </c>
      <c r="Q2088">
        <f t="shared" si="87"/>
        <v>101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1437620400</v>
      </c>
      <c r="J2089" s="10">
        <f t="shared" si="86"/>
        <v>42208.125</v>
      </c>
      <c r="L2089">
        <v>1312865658</v>
      </c>
      <c r="M2089" t="b">
        <v>0</v>
      </c>
      <c r="N2089">
        <v>25</v>
      </c>
      <c r="O2089" t="b">
        <v>1</v>
      </c>
      <c r="P2089" t="s">
        <v>8277</v>
      </c>
      <c r="Q2089">
        <f t="shared" si="87"/>
        <v>104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1437620400</v>
      </c>
      <c r="J2090" s="10">
        <f t="shared" si="86"/>
        <v>42208.125</v>
      </c>
      <c r="L2090">
        <v>1281028152</v>
      </c>
      <c r="M2090" t="b">
        <v>0</v>
      </c>
      <c r="N2090">
        <v>75</v>
      </c>
      <c r="O2090" t="b">
        <v>1</v>
      </c>
      <c r="P2090" t="s">
        <v>8277</v>
      </c>
      <c r="Q2090">
        <f t="shared" si="87"/>
        <v>116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1437620400</v>
      </c>
      <c r="J2091" s="10">
        <f t="shared" si="86"/>
        <v>42208.125</v>
      </c>
      <c r="L2091">
        <v>1372384194</v>
      </c>
      <c r="M2091" t="b">
        <v>0</v>
      </c>
      <c r="N2091">
        <v>62</v>
      </c>
      <c r="O2091" t="b">
        <v>1</v>
      </c>
      <c r="P2091" t="s">
        <v>8277</v>
      </c>
      <c r="Q2091">
        <f t="shared" si="87"/>
        <v>120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1437620400</v>
      </c>
      <c r="J2092" s="10">
        <f t="shared" si="86"/>
        <v>42208.125</v>
      </c>
      <c r="L2092">
        <v>1359104955</v>
      </c>
      <c r="M2092" t="b">
        <v>0</v>
      </c>
      <c r="N2092">
        <v>160</v>
      </c>
      <c r="O2092" t="b">
        <v>1</v>
      </c>
      <c r="P2092" t="s">
        <v>8277</v>
      </c>
      <c r="Q2092">
        <f t="shared" si="87"/>
        <v>115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1437620400</v>
      </c>
      <c r="J2093" s="10">
        <f t="shared" si="86"/>
        <v>42208.125</v>
      </c>
      <c r="L2093">
        <v>1294818278</v>
      </c>
      <c r="M2093" t="b">
        <v>0</v>
      </c>
      <c r="N2093">
        <v>246</v>
      </c>
      <c r="O2093" t="b">
        <v>1</v>
      </c>
      <c r="P2093" t="s">
        <v>8277</v>
      </c>
      <c r="Q2093">
        <f t="shared" si="87"/>
        <v>120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1437620400</v>
      </c>
      <c r="J2094" s="10">
        <f t="shared" si="86"/>
        <v>42208.125</v>
      </c>
      <c r="L2094">
        <v>1312822732</v>
      </c>
      <c r="M2094" t="b">
        <v>0</v>
      </c>
      <c r="N2094">
        <v>55</v>
      </c>
      <c r="O2094" t="b">
        <v>1</v>
      </c>
      <c r="P2094" t="s">
        <v>8277</v>
      </c>
      <c r="Q2094">
        <f t="shared" si="87"/>
        <v>101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1437620400</v>
      </c>
      <c r="J2095" s="10">
        <f t="shared" si="86"/>
        <v>42208.125</v>
      </c>
      <c r="L2095">
        <v>1351024232</v>
      </c>
      <c r="M2095" t="b">
        <v>0</v>
      </c>
      <c r="N2095">
        <v>23</v>
      </c>
      <c r="O2095" t="b">
        <v>1</v>
      </c>
      <c r="P2095" t="s">
        <v>8277</v>
      </c>
      <c r="Q2095">
        <f t="shared" si="87"/>
        <v>102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1437620400</v>
      </c>
      <c r="J2096" s="10">
        <f t="shared" si="86"/>
        <v>42208.125</v>
      </c>
      <c r="L2096">
        <v>1327969730</v>
      </c>
      <c r="M2096" t="b">
        <v>0</v>
      </c>
      <c r="N2096">
        <v>72</v>
      </c>
      <c r="O2096" t="b">
        <v>1</v>
      </c>
      <c r="P2096" t="s">
        <v>8277</v>
      </c>
      <c r="Q2096">
        <f t="shared" si="87"/>
        <v>121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1437620400</v>
      </c>
      <c r="J2097" s="10">
        <f t="shared" si="86"/>
        <v>42208.125</v>
      </c>
      <c r="L2097">
        <v>1312392973</v>
      </c>
      <c r="M2097" t="b">
        <v>0</v>
      </c>
      <c r="N2097">
        <v>22</v>
      </c>
      <c r="O2097" t="b">
        <v>1</v>
      </c>
      <c r="P2097" t="s">
        <v>8277</v>
      </c>
      <c r="Q2097">
        <f t="shared" si="87"/>
        <v>100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1437620400</v>
      </c>
      <c r="J2098" s="10">
        <f t="shared" si="86"/>
        <v>42208.125</v>
      </c>
      <c r="L2098">
        <v>1349892735</v>
      </c>
      <c r="M2098" t="b">
        <v>0</v>
      </c>
      <c r="N2098">
        <v>14</v>
      </c>
      <c r="O2098" t="b">
        <v>1</v>
      </c>
      <c r="P2098" t="s">
        <v>8277</v>
      </c>
      <c r="Q2098">
        <f t="shared" si="87"/>
        <v>102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1437620400</v>
      </c>
      <c r="J2099" s="10">
        <f t="shared" si="86"/>
        <v>42208.125</v>
      </c>
      <c r="L2099">
        <v>1317564135</v>
      </c>
      <c r="M2099" t="b">
        <v>0</v>
      </c>
      <c r="N2099">
        <v>38</v>
      </c>
      <c r="O2099" t="b">
        <v>1</v>
      </c>
      <c r="P2099" t="s">
        <v>8277</v>
      </c>
      <c r="Q2099">
        <f t="shared" si="87"/>
        <v>100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1437620400</v>
      </c>
      <c r="J2100" s="10">
        <f t="shared" si="86"/>
        <v>42208.125</v>
      </c>
      <c r="L2100">
        <v>1328582635</v>
      </c>
      <c r="M2100" t="b">
        <v>0</v>
      </c>
      <c r="N2100">
        <v>32</v>
      </c>
      <c r="O2100" t="b">
        <v>1</v>
      </c>
      <c r="P2100" t="s">
        <v>8277</v>
      </c>
      <c r="Q2100">
        <f t="shared" si="87"/>
        <v>100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1437620400</v>
      </c>
      <c r="J2101" s="10">
        <f t="shared" si="86"/>
        <v>42208.125</v>
      </c>
      <c r="L2101">
        <v>1434650084</v>
      </c>
      <c r="M2101" t="b">
        <v>0</v>
      </c>
      <c r="N2101">
        <v>63</v>
      </c>
      <c r="O2101" t="b">
        <v>1</v>
      </c>
      <c r="P2101" t="s">
        <v>8277</v>
      </c>
      <c r="Q2101">
        <f t="shared" si="87"/>
        <v>132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1437620400</v>
      </c>
      <c r="J2102" s="10">
        <f t="shared" si="86"/>
        <v>42208.125</v>
      </c>
      <c r="L2102">
        <v>1339704141</v>
      </c>
      <c r="M2102" t="b">
        <v>0</v>
      </c>
      <c r="N2102">
        <v>27</v>
      </c>
      <c r="O2102" t="b">
        <v>1</v>
      </c>
      <c r="P2102" t="s">
        <v>8277</v>
      </c>
      <c r="Q2102">
        <f t="shared" si="87"/>
        <v>137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1437620400</v>
      </c>
      <c r="J2103" s="10">
        <f t="shared" si="86"/>
        <v>42208.125</v>
      </c>
      <c r="L2103">
        <v>1323920114</v>
      </c>
      <c r="M2103" t="b">
        <v>0</v>
      </c>
      <c r="N2103">
        <v>44</v>
      </c>
      <c r="O2103" t="b">
        <v>1</v>
      </c>
      <c r="P2103" t="s">
        <v>8277</v>
      </c>
      <c r="Q2103">
        <f t="shared" si="87"/>
        <v>113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1437620400</v>
      </c>
      <c r="J2104" s="10">
        <f t="shared" si="86"/>
        <v>42208.125</v>
      </c>
      <c r="L2104">
        <v>1302036648</v>
      </c>
      <c r="M2104" t="b">
        <v>0</v>
      </c>
      <c r="N2104">
        <v>38</v>
      </c>
      <c r="O2104" t="b">
        <v>1</v>
      </c>
      <c r="P2104" t="s">
        <v>8277</v>
      </c>
      <c r="Q2104">
        <f t="shared" si="87"/>
        <v>136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1437620400</v>
      </c>
      <c r="J2105" s="10">
        <f t="shared" si="86"/>
        <v>42208.125</v>
      </c>
      <c r="L2105">
        <v>1349892427</v>
      </c>
      <c r="M2105" t="b">
        <v>0</v>
      </c>
      <c r="N2105">
        <v>115</v>
      </c>
      <c r="O2105" t="b">
        <v>1</v>
      </c>
      <c r="P2105" t="s">
        <v>8277</v>
      </c>
      <c r="Q2105">
        <f t="shared" si="87"/>
        <v>146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1437620400</v>
      </c>
      <c r="J2106" s="10">
        <f t="shared" si="86"/>
        <v>42208.125</v>
      </c>
      <c r="L2106">
        <v>1367286434</v>
      </c>
      <c r="M2106" t="b">
        <v>0</v>
      </c>
      <c r="N2106">
        <v>37</v>
      </c>
      <c r="O2106" t="b">
        <v>1</v>
      </c>
      <c r="P2106" t="s">
        <v>8277</v>
      </c>
      <c r="Q2106">
        <f t="shared" si="87"/>
        <v>130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1437620400</v>
      </c>
      <c r="J2107" s="10">
        <f t="shared" si="86"/>
        <v>42208.125</v>
      </c>
      <c r="L2107">
        <v>1415472953</v>
      </c>
      <c r="M2107" t="b">
        <v>0</v>
      </c>
      <c r="N2107">
        <v>99</v>
      </c>
      <c r="O2107" t="b">
        <v>1</v>
      </c>
      <c r="P2107" t="s">
        <v>8277</v>
      </c>
      <c r="Q2107">
        <f t="shared" si="87"/>
        <v>254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1437620400</v>
      </c>
      <c r="J2108" s="10">
        <f t="shared" si="86"/>
        <v>42208.125</v>
      </c>
      <c r="L2108">
        <v>1356584974</v>
      </c>
      <c r="M2108" t="b">
        <v>0</v>
      </c>
      <c r="N2108">
        <v>44</v>
      </c>
      <c r="O2108" t="b">
        <v>1</v>
      </c>
      <c r="P2108" t="s">
        <v>8277</v>
      </c>
      <c r="Q2108">
        <f t="shared" si="87"/>
        <v>107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1437620400</v>
      </c>
      <c r="J2109" s="10">
        <f t="shared" si="86"/>
        <v>42208.125</v>
      </c>
      <c r="L2109">
        <v>1413997393</v>
      </c>
      <c r="M2109" t="b">
        <v>0</v>
      </c>
      <c r="N2109">
        <v>58</v>
      </c>
      <c r="O2109" t="b">
        <v>1</v>
      </c>
      <c r="P2109" t="s">
        <v>8277</v>
      </c>
      <c r="Q2109">
        <f t="shared" si="87"/>
        <v>108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1437620400</v>
      </c>
      <c r="J2110" s="10">
        <f t="shared" si="86"/>
        <v>42208.125</v>
      </c>
      <c r="L2110">
        <v>1344917580</v>
      </c>
      <c r="M2110" t="b">
        <v>0</v>
      </c>
      <c r="N2110">
        <v>191</v>
      </c>
      <c r="O2110" t="b">
        <v>1</v>
      </c>
      <c r="P2110" t="s">
        <v>8277</v>
      </c>
      <c r="Q2110">
        <f t="shared" si="87"/>
        <v>107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1437620400</v>
      </c>
      <c r="J2111" s="10">
        <f t="shared" si="86"/>
        <v>42208.125</v>
      </c>
      <c r="L2111">
        <v>1433523617</v>
      </c>
      <c r="M2111" t="b">
        <v>0</v>
      </c>
      <c r="N2111">
        <v>40</v>
      </c>
      <c r="O2111" t="b">
        <v>1</v>
      </c>
      <c r="P2111" t="s">
        <v>8277</v>
      </c>
      <c r="Q2111">
        <f t="shared" si="87"/>
        <v>107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1437620400</v>
      </c>
      <c r="J2112" s="10">
        <f t="shared" si="86"/>
        <v>42208.125</v>
      </c>
      <c r="L2112">
        <v>1398873969</v>
      </c>
      <c r="M2112" t="b">
        <v>0</v>
      </c>
      <c r="N2112">
        <v>38</v>
      </c>
      <c r="O2112" t="b">
        <v>1</v>
      </c>
      <c r="P2112" t="s">
        <v>8277</v>
      </c>
      <c r="Q2112">
        <f t="shared" si="87"/>
        <v>100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1437620400</v>
      </c>
      <c r="J2113" s="10">
        <f t="shared" si="86"/>
        <v>42208.125</v>
      </c>
      <c r="L2113">
        <v>1307594625</v>
      </c>
      <c r="M2113" t="b">
        <v>0</v>
      </c>
      <c r="N2113">
        <v>39</v>
      </c>
      <c r="O2113" t="b">
        <v>1</v>
      </c>
      <c r="P2113" t="s">
        <v>8277</v>
      </c>
      <c r="Q2113">
        <f t="shared" si="87"/>
        <v>107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1437620400</v>
      </c>
      <c r="J2114" s="10">
        <f t="shared" si="86"/>
        <v>42208.125</v>
      </c>
      <c r="L2114">
        <v>1364854593</v>
      </c>
      <c r="M2114" t="b">
        <v>0</v>
      </c>
      <c r="N2114">
        <v>11</v>
      </c>
      <c r="O2114" t="b">
        <v>1</v>
      </c>
      <c r="P2114" t="s">
        <v>8277</v>
      </c>
      <c r="Q2114">
        <f t="shared" si="87"/>
        <v>100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1437620400</v>
      </c>
      <c r="J2115" s="10">
        <f t="shared" ref="J2115:J2178" si="88">(((I2115/60)/60)/24)+DATE(1970,1,1)</f>
        <v>42208.125</v>
      </c>
      <c r="L2115">
        <v>1408481176</v>
      </c>
      <c r="M2115" t="b">
        <v>0</v>
      </c>
      <c r="N2115">
        <v>107</v>
      </c>
      <c r="O2115" t="b">
        <v>1</v>
      </c>
      <c r="P2115" t="s">
        <v>8277</v>
      </c>
      <c r="Q2115">
        <f t="shared" ref="Q2115:Q2178" si="89">ROUND(E2115/D2115*100,0)</f>
        <v>105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1437620400</v>
      </c>
      <c r="J2116" s="10">
        <f t="shared" si="88"/>
        <v>42208.125</v>
      </c>
      <c r="L2116">
        <v>1286480070</v>
      </c>
      <c r="M2116" t="b">
        <v>0</v>
      </c>
      <c r="N2116">
        <v>147</v>
      </c>
      <c r="O2116" t="b">
        <v>1</v>
      </c>
      <c r="P2116" t="s">
        <v>8277</v>
      </c>
      <c r="Q2116">
        <f t="shared" si="89"/>
        <v>105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1437620400</v>
      </c>
      <c r="J2117" s="10">
        <f t="shared" si="88"/>
        <v>42208.125</v>
      </c>
      <c r="L2117">
        <v>1295575001</v>
      </c>
      <c r="M2117" t="b">
        <v>0</v>
      </c>
      <c r="N2117">
        <v>36</v>
      </c>
      <c r="O2117" t="b">
        <v>1</v>
      </c>
      <c r="P2117" t="s">
        <v>8277</v>
      </c>
      <c r="Q2117">
        <f t="shared" si="89"/>
        <v>226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1437620400</v>
      </c>
      <c r="J2118" s="10">
        <f t="shared" si="88"/>
        <v>42208.125</v>
      </c>
      <c r="L2118">
        <v>1345056003</v>
      </c>
      <c r="M2118" t="b">
        <v>0</v>
      </c>
      <c r="N2118">
        <v>92</v>
      </c>
      <c r="O2118" t="b">
        <v>1</v>
      </c>
      <c r="P2118" t="s">
        <v>8277</v>
      </c>
      <c r="Q2118">
        <f t="shared" si="89"/>
        <v>101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1437620400</v>
      </c>
      <c r="J2119" s="10">
        <f t="shared" si="88"/>
        <v>42208.125</v>
      </c>
      <c r="L2119">
        <v>1444699549</v>
      </c>
      <c r="M2119" t="b">
        <v>0</v>
      </c>
      <c r="N2119">
        <v>35</v>
      </c>
      <c r="O2119" t="b">
        <v>1</v>
      </c>
      <c r="P2119" t="s">
        <v>8277</v>
      </c>
      <c r="Q2119">
        <f t="shared" si="89"/>
        <v>148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1437620400</v>
      </c>
      <c r="J2120" s="10">
        <f t="shared" si="88"/>
        <v>42208.125</v>
      </c>
      <c r="L2120">
        <v>1308946136</v>
      </c>
      <c r="M2120" t="b">
        <v>0</v>
      </c>
      <c r="N2120">
        <v>17</v>
      </c>
      <c r="O2120" t="b">
        <v>1</v>
      </c>
      <c r="P2120" t="s">
        <v>8277</v>
      </c>
      <c r="Q2120">
        <f t="shared" si="89"/>
        <v>135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1437620400</v>
      </c>
      <c r="J2121" s="10">
        <f t="shared" si="88"/>
        <v>42208.125</v>
      </c>
      <c r="L2121">
        <v>1342494445</v>
      </c>
      <c r="M2121" t="b">
        <v>0</v>
      </c>
      <c r="N2121">
        <v>22</v>
      </c>
      <c r="O2121" t="b">
        <v>1</v>
      </c>
      <c r="P2121" t="s">
        <v>8277</v>
      </c>
      <c r="Q2121">
        <f t="shared" si="89"/>
        <v>101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1437620400</v>
      </c>
      <c r="J2122" s="10">
        <f t="shared" si="88"/>
        <v>42208.125</v>
      </c>
      <c r="L2122">
        <v>1384384136</v>
      </c>
      <c r="M2122" t="b">
        <v>0</v>
      </c>
      <c r="N2122">
        <v>69</v>
      </c>
      <c r="O2122" t="b">
        <v>1</v>
      </c>
      <c r="P2122" t="s">
        <v>8277</v>
      </c>
      <c r="Q2122">
        <f t="shared" si="89"/>
        <v>101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1437620400</v>
      </c>
      <c r="J2123" s="10">
        <f t="shared" si="88"/>
        <v>42208.125</v>
      </c>
      <c r="L2123">
        <v>1481564948</v>
      </c>
      <c r="M2123" t="b">
        <v>0</v>
      </c>
      <c r="N2123">
        <v>10</v>
      </c>
      <c r="O2123" t="b">
        <v>0</v>
      </c>
      <c r="P2123" t="s">
        <v>8280</v>
      </c>
      <c r="Q2123">
        <f t="shared" si="89"/>
        <v>1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1437620400</v>
      </c>
      <c r="J2124" s="10">
        <f t="shared" si="88"/>
        <v>42208.125</v>
      </c>
      <c r="L2124">
        <v>1481181169</v>
      </c>
      <c r="M2124" t="b">
        <v>0</v>
      </c>
      <c r="N2124">
        <v>3</v>
      </c>
      <c r="O2124" t="b">
        <v>0</v>
      </c>
      <c r="P2124" t="s">
        <v>8280</v>
      </c>
      <c r="Q2124">
        <f t="shared" si="89"/>
        <v>0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1437620400</v>
      </c>
      <c r="J2125" s="10">
        <f t="shared" si="88"/>
        <v>42208.125</v>
      </c>
      <c r="L2125">
        <v>1263982307</v>
      </c>
      <c r="M2125" t="b">
        <v>0</v>
      </c>
      <c r="N2125">
        <v>5</v>
      </c>
      <c r="O2125" t="b">
        <v>0</v>
      </c>
      <c r="P2125" t="s">
        <v>8280</v>
      </c>
      <c r="Q2125">
        <f t="shared" si="89"/>
        <v>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1437620400</v>
      </c>
      <c r="J2126" s="10">
        <f t="shared" si="88"/>
        <v>42208.125</v>
      </c>
      <c r="L2126">
        <v>1286930435</v>
      </c>
      <c r="M2126" t="b">
        <v>0</v>
      </c>
      <c r="N2126">
        <v>5</v>
      </c>
      <c r="O2126" t="b">
        <v>0</v>
      </c>
      <c r="P2126" t="s">
        <v>8280</v>
      </c>
      <c r="Q2126">
        <f t="shared" si="89"/>
        <v>10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1437620400</v>
      </c>
      <c r="J2127" s="10">
        <f t="shared" si="88"/>
        <v>42208.125</v>
      </c>
      <c r="L2127">
        <v>1436142833</v>
      </c>
      <c r="M2127" t="b">
        <v>0</v>
      </c>
      <c r="N2127">
        <v>27</v>
      </c>
      <c r="O2127" t="b">
        <v>0</v>
      </c>
      <c r="P2127" t="s">
        <v>8280</v>
      </c>
      <c r="Q2127">
        <f t="shared" si="89"/>
        <v>1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1437620400</v>
      </c>
      <c r="J2128" s="10">
        <f t="shared" si="88"/>
        <v>42208.125</v>
      </c>
      <c r="L2128">
        <v>1415488887</v>
      </c>
      <c r="M2128" t="b">
        <v>0</v>
      </c>
      <c r="N2128">
        <v>2</v>
      </c>
      <c r="O2128" t="b">
        <v>0</v>
      </c>
      <c r="P2128" t="s">
        <v>8280</v>
      </c>
      <c r="Q2128">
        <f t="shared" si="89"/>
        <v>0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1437620400</v>
      </c>
      <c r="J2129" s="10">
        <f t="shared" si="88"/>
        <v>42208.125</v>
      </c>
      <c r="L2129">
        <v>1423570063</v>
      </c>
      <c r="M2129" t="b">
        <v>0</v>
      </c>
      <c r="N2129">
        <v>236</v>
      </c>
      <c r="O2129" t="b">
        <v>0</v>
      </c>
      <c r="P2129" t="s">
        <v>8280</v>
      </c>
      <c r="Q2129">
        <f t="shared" si="89"/>
        <v>29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1437620400</v>
      </c>
      <c r="J2130" s="10">
        <f t="shared" si="88"/>
        <v>42208.125</v>
      </c>
      <c r="L2130">
        <v>1406140369</v>
      </c>
      <c r="M2130" t="b">
        <v>0</v>
      </c>
      <c r="N2130">
        <v>1</v>
      </c>
      <c r="O2130" t="b">
        <v>0</v>
      </c>
      <c r="P2130" t="s">
        <v>8280</v>
      </c>
      <c r="Q2130">
        <f t="shared" si="89"/>
        <v>0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1437620400</v>
      </c>
      <c r="J2131" s="10">
        <f t="shared" si="88"/>
        <v>42208.125</v>
      </c>
      <c r="L2131">
        <v>1454978100</v>
      </c>
      <c r="M2131" t="b">
        <v>0</v>
      </c>
      <c r="N2131">
        <v>12</v>
      </c>
      <c r="O2131" t="b">
        <v>0</v>
      </c>
      <c r="P2131" t="s">
        <v>8280</v>
      </c>
      <c r="Q2131">
        <f t="shared" si="89"/>
        <v>12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1437620400</v>
      </c>
      <c r="J2132" s="10">
        <f t="shared" si="88"/>
        <v>42208.125</v>
      </c>
      <c r="L2132">
        <v>1405130663</v>
      </c>
      <c r="M2132" t="b">
        <v>0</v>
      </c>
      <c r="N2132">
        <v>4</v>
      </c>
      <c r="O2132" t="b">
        <v>0</v>
      </c>
      <c r="P2132" t="s">
        <v>8280</v>
      </c>
      <c r="Q2132">
        <f t="shared" si="89"/>
        <v>0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1437620400</v>
      </c>
      <c r="J2133" s="10">
        <f t="shared" si="88"/>
        <v>42208.125</v>
      </c>
      <c r="L2133">
        <v>1434085091</v>
      </c>
      <c r="M2133" t="b">
        <v>0</v>
      </c>
      <c r="N2133">
        <v>3</v>
      </c>
      <c r="O2133" t="b">
        <v>0</v>
      </c>
      <c r="P2133" t="s">
        <v>8280</v>
      </c>
      <c r="Q2133">
        <f t="shared" si="89"/>
        <v>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1437620400</v>
      </c>
      <c r="J2134" s="10">
        <f t="shared" si="88"/>
        <v>42208.125</v>
      </c>
      <c r="L2134">
        <v>1388835692</v>
      </c>
      <c r="M2134" t="b">
        <v>0</v>
      </c>
      <c r="N2134">
        <v>99</v>
      </c>
      <c r="O2134" t="b">
        <v>0</v>
      </c>
      <c r="P2134" t="s">
        <v>8280</v>
      </c>
      <c r="Q2134">
        <f t="shared" si="89"/>
        <v>2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1437620400</v>
      </c>
      <c r="J2135" s="10">
        <f t="shared" si="88"/>
        <v>42208.125</v>
      </c>
      <c r="L2135">
        <v>1300328399</v>
      </c>
      <c r="M2135" t="b">
        <v>0</v>
      </c>
      <c r="N2135">
        <v>3</v>
      </c>
      <c r="O2135" t="b">
        <v>0</v>
      </c>
      <c r="P2135" t="s">
        <v>8280</v>
      </c>
      <c r="Q2135">
        <f t="shared" si="89"/>
        <v>2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1437620400</v>
      </c>
      <c r="J2136" s="10">
        <f t="shared" si="88"/>
        <v>42208.125</v>
      </c>
      <c r="L2136">
        <v>1364505391</v>
      </c>
      <c r="M2136" t="b">
        <v>0</v>
      </c>
      <c r="N2136">
        <v>3</v>
      </c>
      <c r="O2136" t="b">
        <v>0</v>
      </c>
      <c r="P2136" t="s">
        <v>8280</v>
      </c>
      <c r="Q2136">
        <f t="shared" si="89"/>
        <v>2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1437620400</v>
      </c>
      <c r="J2137" s="10">
        <f t="shared" si="88"/>
        <v>42208.125</v>
      </c>
      <c r="L2137">
        <v>1346800033</v>
      </c>
      <c r="M2137" t="b">
        <v>0</v>
      </c>
      <c r="N2137">
        <v>22</v>
      </c>
      <c r="O2137" t="b">
        <v>0</v>
      </c>
      <c r="P2137" t="s">
        <v>8280</v>
      </c>
      <c r="Q2137">
        <f t="shared" si="89"/>
        <v>10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1437620400</v>
      </c>
      <c r="J2138" s="10">
        <f t="shared" si="88"/>
        <v>42208.125</v>
      </c>
      <c r="L2138">
        <v>1379592786</v>
      </c>
      <c r="M2138" t="b">
        <v>0</v>
      </c>
      <c r="N2138">
        <v>4</v>
      </c>
      <c r="O2138" t="b">
        <v>0</v>
      </c>
      <c r="P2138" t="s">
        <v>8280</v>
      </c>
      <c r="Q2138">
        <f t="shared" si="89"/>
        <v>0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1437620400</v>
      </c>
      <c r="J2139" s="10">
        <f t="shared" si="88"/>
        <v>42208.125</v>
      </c>
      <c r="L2139">
        <v>1415212229</v>
      </c>
      <c r="M2139" t="b">
        <v>0</v>
      </c>
      <c r="N2139">
        <v>534</v>
      </c>
      <c r="O2139" t="b">
        <v>0</v>
      </c>
      <c r="P2139" t="s">
        <v>8280</v>
      </c>
      <c r="Q2139">
        <f t="shared" si="89"/>
        <v>28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1437620400</v>
      </c>
      <c r="J2140" s="10">
        <f t="shared" si="88"/>
        <v>42208.125</v>
      </c>
      <c r="L2140">
        <v>1381364339</v>
      </c>
      <c r="M2140" t="b">
        <v>0</v>
      </c>
      <c r="N2140">
        <v>12</v>
      </c>
      <c r="O2140" t="b">
        <v>0</v>
      </c>
      <c r="P2140" t="s">
        <v>8280</v>
      </c>
      <c r="Q2140">
        <f t="shared" si="89"/>
        <v>13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1437620400</v>
      </c>
      <c r="J2141" s="10">
        <f t="shared" si="88"/>
        <v>42208.125</v>
      </c>
      <c r="L2141">
        <v>1475604008</v>
      </c>
      <c r="M2141" t="b">
        <v>0</v>
      </c>
      <c r="N2141">
        <v>56</v>
      </c>
      <c r="O2141" t="b">
        <v>0</v>
      </c>
      <c r="P2141" t="s">
        <v>8280</v>
      </c>
      <c r="Q2141">
        <f t="shared" si="89"/>
        <v>5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1437620400</v>
      </c>
      <c r="J2142" s="10">
        <f t="shared" si="88"/>
        <v>42208.125</v>
      </c>
      <c r="L2142">
        <v>1355342424</v>
      </c>
      <c r="M2142" t="b">
        <v>0</v>
      </c>
      <c r="N2142">
        <v>11</v>
      </c>
      <c r="O2142" t="b">
        <v>0</v>
      </c>
      <c r="P2142" t="s">
        <v>8280</v>
      </c>
      <c r="Q2142">
        <f t="shared" si="89"/>
        <v>0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1437620400</v>
      </c>
      <c r="J2143" s="10">
        <f t="shared" si="88"/>
        <v>42208.125</v>
      </c>
      <c r="L2143">
        <v>1413351559</v>
      </c>
      <c r="M2143" t="b">
        <v>0</v>
      </c>
      <c r="N2143">
        <v>0</v>
      </c>
      <c r="O2143" t="b">
        <v>0</v>
      </c>
      <c r="P2143" t="s">
        <v>8280</v>
      </c>
      <c r="Q2143">
        <f t="shared" si="89"/>
        <v>0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1437620400</v>
      </c>
      <c r="J2144" s="10">
        <f t="shared" si="88"/>
        <v>42208.125</v>
      </c>
      <c r="L2144">
        <v>1449075010</v>
      </c>
      <c r="M2144" t="b">
        <v>0</v>
      </c>
      <c r="N2144">
        <v>12</v>
      </c>
      <c r="O2144" t="b">
        <v>0</v>
      </c>
      <c r="P2144" t="s">
        <v>8280</v>
      </c>
      <c r="Q2144">
        <f t="shared" si="89"/>
        <v>6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1437620400</v>
      </c>
      <c r="J2145" s="10">
        <f t="shared" si="88"/>
        <v>42208.125</v>
      </c>
      <c r="L2145">
        <v>1275599812</v>
      </c>
      <c r="M2145" t="b">
        <v>0</v>
      </c>
      <c r="N2145">
        <v>5</v>
      </c>
      <c r="O2145" t="b">
        <v>0</v>
      </c>
      <c r="P2145" t="s">
        <v>8280</v>
      </c>
      <c r="Q2145">
        <f t="shared" si="89"/>
        <v>11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1437620400</v>
      </c>
      <c r="J2146" s="10">
        <f t="shared" si="88"/>
        <v>42208.125</v>
      </c>
      <c r="L2146">
        <v>1376399240</v>
      </c>
      <c r="M2146" t="b">
        <v>0</v>
      </c>
      <c r="N2146">
        <v>24</v>
      </c>
      <c r="O2146" t="b">
        <v>0</v>
      </c>
      <c r="P2146" t="s">
        <v>8280</v>
      </c>
      <c r="Q2146">
        <f t="shared" si="89"/>
        <v>2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1437620400</v>
      </c>
      <c r="J2147" s="10">
        <f t="shared" si="88"/>
        <v>42208.125</v>
      </c>
      <c r="L2147">
        <v>1382938914</v>
      </c>
      <c r="M2147" t="b">
        <v>0</v>
      </c>
      <c r="N2147">
        <v>89</v>
      </c>
      <c r="O2147" t="b">
        <v>0</v>
      </c>
      <c r="P2147" t="s">
        <v>8280</v>
      </c>
      <c r="Q2147">
        <f t="shared" si="89"/>
        <v>30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1437620400</v>
      </c>
      <c r="J2148" s="10">
        <f t="shared" si="88"/>
        <v>42208.125</v>
      </c>
      <c r="L2148">
        <v>1453997910</v>
      </c>
      <c r="M2148" t="b">
        <v>0</v>
      </c>
      <c r="N2148">
        <v>1</v>
      </c>
      <c r="O2148" t="b">
        <v>0</v>
      </c>
      <c r="P2148" t="s">
        <v>8280</v>
      </c>
      <c r="Q2148">
        <f t="shared" si="89"/>
        <v>0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1437620400</v>
      </c>
      <c r="J2149" s="10">
        <f t="shared" si="88"/>
        <v>42208.125</v>
      </c>
      <c r="L2149">
        <v>1413356748</v>
      </c>
      <c r="M2149" t="b">
        <v>0</v>
      </c>
      <c r="N2149">
        <v>55</v>
      </c>
      <c r="O2149" t="b">
        <v>0</v>
      </c>
      <c r="P2149" t="s">
        <v>8280</v>
      </c>
      <c r="Q2149">
        <f t="shared" si="89"/>
        <v>1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1437620400</v>
      </c>
      <c r="J2150" s="10">
        <f t="shared" si="88"/>
        <v>42208.125</v>
      </c>
      <c r="L2150">
        <v>1425404182</v>
      </c>
      <c r="M2150" t="b">
        <v>0</v>
      </c>
      <c r="N2150">
        <v>2</v>
      </c>
      <c r="O2150" t="b">
        <v>0</v>
      </c>
      <c r="P2150" t="s">
        <v>8280</v>
      </c>
      <c r="Q2150">
        <f t="shared" si="89"/>
        <v>2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1437620400</v>
      </c>
      <c r="J2151" s="10">
        <f t="shared" si="88"/>
        <v>42208.125</v>
      </c>
      <c r="L2151">
        <v>1277512556</v>
      </c>
      <c r="M2151" t="b">
        <v>0</v>
      </c>
      <c r="N2151">
        <v>0</v>
      </c>
      <c r="O2151" t="b">
        <v>0</v>
      </c>
      <c r="P2151" t="s">
        <v>8280</v>
      </c>
      <c r="Q2151">
        <f t="shared" si="89"/>
        <v>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1437620400</v>
      </c>
      <c r="J2152" s="10">
        <f t="shared" si="88"/>
        <v>42208.125</v>
      </c>
      <c r="L2152">
        <v>1465800599</v>
      </c>
      <c r="M2152" t="b">
        <v>0</v>
      </c>
      <c r="N2152">
        <v>4</v>
      </c>
      <c r="O2152" t="b">
        <v>0</v>
      </c>
      <c r="P2152" t="s">
        <v>8280</v>
      </c>
      <c r="Q2152">
        <f t="shared" si="89"/>
        <v>1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1437620400</v>
      </c>
      <c r="J2153" s="10">
        <f t="shared" si="88"/>
        <v>42208.125</v>
      </c>
      <c r="L2153">
        <v>1464639614</v>
      </c>
      <c r="M2153" t="b">
        <v>0</v>
      </c>
      <c r="N2153">
        <v>6</v>
      </c>
      <c r="O2153" t="b">
        <v>0</v>
      </c>
      <c r="P2153" t="s">
        <v>8280</v>
      </c>
      <c r="Q2153">
        <f t="shared" si="89"/>
        <v>0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1437620400</v>
      </c>
      <c r="J2154" s="10">
        <f t="shared" si="88"/>
        <v>42208.125</v>
      </c>
      <c r="L2154">
        <v>1392321509</v>
      </c>
      <c r="M2154" t="b">
        <v>0</v>
      </c>
      <c r="N2154">
        <v>4</v>
      </c>
      <c r="O2154" t="b">
        <v>0</v>
      </c>
      <c r="P2154" t="s">
        <v>8280</v>
      </c>
      <c r="Q2154">
        <f t="shared" si="89"/>
        <v>0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1437620400</v>
      </c>
      <c r="J2155" s="10">
        <f t="shared" si="88"/>
        <v>42208.125</v>
      </c>
      <c r="L2155">
        <v>1417470718</v>
      </c>
      <c r="M2155" t="b">
        <v>0</v>
      </c>
      <c r="N2155">
        <v>4</v>
      </c>
      <c r="O2155" t="b">
        <v>0</v>
      </c>
      <c r="P2155" t="s">
        <v>8280</v>
      </c>
      <c r="Q2155">
        <f t="shared" si="89"/>
        <v>0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1437620400</v>
      </c>
      <c r="J2156" s="10">
        <f t="shared" si="88"/>
        <v>42208.125</v>
      </c>
      <c r="L2156">
        <v>1389193827</v>
      </c>
      <c r="M2156" t="b">
        <v>0</v>
      </c>
      <c r="N2156">
        <v>2</v>
      </c>
      <c r="O2156" t="b">
        <v>0</v>
      </c>
      <c r="P2156" t="s">
        <v>8280</v>
      </c>
      <c r="Q2156">
        <f t="shared" si="89"/>
        <v>1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1437620400</v>
      </c>
      <c r="J2157" s="10">
        <f t="shared" si="88"/>
        <v>42208.125</v>
      </c>
      <c r="L2157">
        <v>1456854985</v>
      </c>
      <c r="M2157" t="b">
        <v>0</v>
      </c>
      <c r="N2157">
        <v>5</v>
      </c>
      <c r="O2157" t="b">
        <v>0</v>
      </c>
      <c r="P2157" t="s">
        <v>8280</v>
      </c>
      <c r="Q2157">
        <f t="shared" si="89"/>
        <v>2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1437620400</v>
      </c>
      <c r="J2158" s="10">
        <f t="shared" si="88"/>
        <v>42208.125</v>
      </c>
      <c r="L2158">
        <v>1375475406</v>
      </c>
      <c r="M2158" t="b">
        <v>0</v>
      </c>
      <c r="N2158">
        <v>83</v>
      </c>
      <c r="O2158" t="b">
        <v>0</v>
      </c>
      <c r="P2158" t="s">
        <v>8280</v>
      </c>
      <c r="Q2158">
        <f t="shared" si="89"/>
        <v>3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1437620400</v>
      </c>
      <c r="J2159" s="10">
        <f t="shared" si="88"/>
        <v>42208.125</v>
      </c>
      <c r="L2159">
        <v>1479684783</v>
      </c>
      <c r="M2159" t="b">
        <v>0</v>
      </c>
      <c r="N2159">
        <v>57</v>
      </c>
      <c r="O2159" t="b">
        <v>0</v>
      </c>
      <c r="P2159" t="s">
        <v>8280</v>
      </c>
      <c r="Q2159">
        <f t="shared" si="89"/>
        <v>28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1437620400</v>
      </c>
      <c r="J2160" s="10">
        <f t="shared" si="88"/>
        <v>42208.125</v>
      </c>
      <c r="L2160">
        <v>1356121774</v>
      </c>
      <c r="M2160" t="b">
        <v>0</v>
      </c>
      <c r="N2160">
        <v>311</v>
      </c>
      <c r="O2160" t="b">
        <v>0</v>
      </c>
      <c r="P2160" t="s">
        <v>8280</v>
      </c>
      <c r="Q2160">
        <f t="shared" si="89"/>
        <v>7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1437620400</v>
      </c>
      <c r="J2161" s="10">
        <f t="shared" si="88"/>
        <v>42208.125</v>
      </c>
      <c r="L2161">
        <v>1308245574</v>
      </c>
      <c r="M2161" t="b">
        <v>0</v>
      </c>
      <c r="N2161">
        <v>2</v>
      </c>
      <c r="O2161" t="b">
        <v>0</v>
      </c>
      <c r="P2161" t="s">
        <v>8280</v>
      </c>
      <c r="Q2161">
        <f t="shared" si="89"/>
        <v>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1437620400</v>
      </c>
      <c r="J2162" s="10">
        <f t="shared" si="88"/>
        <v>42208.125</v>
      </c>
      <c r="L2162">
        <v>1334855105</v>
      </c>
      <c r="M2162" t="b">
        <v>0</v>
      </c>
      <c r="N2162">
        <v>16</v>
      </c>
      <c r="O2162" t="b">
        <v>0</v>
      </c>
      <c r="P2162" t="s">
        <v>8280</v>
      </c>
      <c r="Q2162">
        <f t="shared" si="89"/>
        <v>1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1437620400</v>
      </c>
      <c r="J2163" s="10">
        <f t="shared" si="88"/>
        <v>42208.125</v>
      </c>
      <c r="L2163">
        <v>1440448059</v>
      </c>
      <c r="M2163" t="b">
        <v>0</v>
      </c>
      <c r="N2163">
        <v>13</v>
      </c>
      <c r="O2163" t="b">
        <v>1</v>
      </c>
      <c r="P2163" t="s">
        <v>8274</v>
      </c>
      <c r="Q2163">
        <f t="shared" si="89"/>
        <v>116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1437620400</v>
      </c>
      <c r="J2164" s="10">
        <f t="shared" si="88"/>
        <v>42208.125</v>
      </c>
      <c r="L2164">
        <v>1403547791</v>
      </c>
      <c r="M2164" t="b">
        <v>0</v>
      </c>
      <c r="N2164">
        <v>58</v>
      </c>
      <c r="O2164" t="b">
        <v>1</v>
      </c>
      <c r="P2164" t="s">
        <v>8274</v>
      </c>
      <c r="Q2164">
        <f t="shared" si="89"/>
        <v>112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1437620400</v>
      </c>
      <c r="J2165" s="10">
        <f t="shared" si="88"/>
        <v>42208.125</v>
      </c>
      <c r="L2165">
        <v>1429306520</v>
      </c>
      <c r="M2165" t="b">
        <v>0</v>
      </c>
      <c r="N2165">
        <v>44</v>
      </c>
      <c r="O2165" t="b">
        <v>1</v>
      </c>
      <c r="P2165" t="s">
        <v>8274</v>
      </c>
      <c r="Q2165">
        <f t="shared" si="89"/>
        <v>132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1437620400</v>
      </c>
      <c r="J2166" s="10">
        <f t="shared" si="88"/>
        <v>42208.125</v>
      </c>
      <c r="L2166">
        <v>1464196414</v>
      </c>
      <c r="M2166" t="b">
        <v>0</v>
      </c>
      <c r="N2166">
        <v>83</v>
      </c>
      <c r="O2166" t="b">
        <v>1</v>
      </c>
      <c r="P2166" t="s">
        <v>8274</v>
      </c>
      <c r="Q2166">
        <f t="shared" si="89"/>
        <v>103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1437620400</v>
      </c>
      <c r="J2167" s="10">
        <f t="shared" si="88"/>
        <v>42208.125</v>
      </c>
      <c r="L2167">
        <v>1457539235</v>
      </c>
      <c r="M2167" t="b">
        <v>0</v>
      </c>
      <c r="N2167">
        <v>117</v>
      </c>
      <c r="O2167" t="b">
        <v>1</v>
      </c>
      <c r="P2167" t="s">
        <v>8274</v>
      </c>
      <c r="Q2167">
        <f t="shared" si="89"/>
        <v>139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1437620400</v>
      </c>
      <c r="J2168" s="10">
        <f t="shared" si="88"/>
        <v>42208.125</v>
      </c>
      <c r="L2168">
        <v>1413922018</v>
      </c>
      <c r="M2168" t="b">
        <v>0</v>
      </c>
      <c r="N2168">
        <v>32</v>
      </c>
      <c r="O2168" t="b">
        <v>1</v>
      </c>
      <c r="P2168" t="s">
        <v>8274</v>
      </c>
      <c r="Q2168">
        <f t="shared" si="89"/>
        <v>147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1437620400</v>
      </c>
      <c r="J2169" s="10">
        <f t="shared" si="88"/>
        <v>42208.125</v>
      </c>
      <c r="L2169">
        <v>1346463337</v>
      </c>
      <c r="M2169" t="b">
        <v>0</v>
      </c>
      <c r="N2169">
        <v>8</v>
      </c>
      <c r="O2169" t="b">
        <v>1</v>
      </c>
      <c r="P2169" t="s">
        <v>8274</v>
      </c>
      <c r="Q2169">
        <f t="shared" si="89"/>
        <v>120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1437620400</v>
      </c>
      <c r="J2170" s="10">
        <f t="shared" si="88"/>
        <v>42208.125</v>
      </c>
      <c r="L2170">
        <v>1484058261</v>
      </c>
      <c r="M2170" t="b">
        <v>0</v>
      </c>
      <c r="N2170">
        <v>340</v>
      </c>
      <c r="O2170" t="b">
        <v>1</v>
      </c>
      <c r="P2170" t="s">
        <v>8274</v>
      </c>
      <c r="Q2170">
        <f t="shared" si="89"/>
        <v>122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1437620400</v>
      </c>
      <c r="J2171" s="10">
        <f t="shared" si="88"/>
        <v>42208.125</v>
      </c>
      <c r="L2171">
        <v>1488214151</v>
      </c>
      <c r="M2171" t="b">
        <v>0</v>
      </c>
      <c r="N2171">
        <v>7</v>
      </c>
      <c r="O2171" t="b">
        <v>1</v>
      </c>
      <c r="P2171" t="s">
        <v>8274</v>
      </c>
      <c r="Q2171">
        <f t="shared" si="89"/>
        <v>100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1437620400</v>
      </c>
      <c r="J2172" s="10">
        <f t="shared" si="88"/>
        <v>42208.125</v>
      </c>
      <c r="L2172">
        <v>1436810422</v>
      </c>
      <c r="M2172" t="b">
        <v>0</v>
      </c>
      <c r="N2172">
        <v>19</v>
      </c>
      <c r="O2172" t="b">
        <v>1</v>
      </c>
      <c r="P2172" t="s">
        <v>8274</v>
      </c>
      <c r="Q2172">
        <f t="shared" si="89"/>
        <v>181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1437620400</v>
      </c>
      <c r="J2173" s="10">
        <f t="shared" si="88"/>
        <v>42208.125</v>
      </c>
      <c r="L2173">
        <v>1431903495</v>
      </c>
      <c r="M2173" t="b">
        <v>0</v>
      </c>
      <c r="N2173">
        <v>47</v>
      </c>
      <c r="O2173" t="b">
        <v>1</v>
      </c>
      <c r="P2173" t="s">
        <v>8274</v>
      </c>
      <c r="Q2173">
        <f t="shared" si="89"/>
        <v>106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1437620400</v>
      </c>
      <c r="J2174" s="10">
        <f t="shared" si="88"/>
        <v>42208.125</v>
      </c>
      <c r="L2174">
        <v>1426773320</v>
      </c>
      <c r="M2174" t="b">
        <v>0</v>
      </c>
      <c r="N2174">
        <v>13</v>
      </c>
      <c r="O2174" t="b">
        <v>1</v>
      </c>
      <c r="P2174" t="s">
        <v>8274</v>
      </c>
      <c r="Q2174">
        <f t="shared" si="89"/>
        <v>100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1437620400</v>
      </c>
      <c r="J2175" s="10">
        <f t="shared" si="88"/>
        <v>42208.125</v>
      </c>
      <c r="L2175">
        <v>1376066243</v>
      </c>
      <c r="M2175" t="b">
        <v>0</v>
      </c>
      <c r="N2175">
        <v>90</v>
      </c>
      <c r="O2175" t="b">
        <v>1</v>
      </c>
      <c r="P2175" t="s">
        <v>8274</v>
      </c>
      <c r="Q2175">
        <f t="shared" si="89"/>
        <v>127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1437620400</v>
      </c>
      <c r="J2176" s="10">
        <f t="shared" si="88"/>
        <v>42208.125</v>
      </c>
      <c r="L2176">
        <v>1459861307</v>
      </c>
      <c r="M2176" t="b">
        <v>0</v>
      </c>
      <c r="N2176">
        <v>63</v>
      </c>
      <c r="O2176" t="b">
        <v>1</v>
      </c>
      <c r="P2176" t="s">
        <v>8274</v>
      </c>
      <c r="Q2176">
        <f t="shared" si="89"/>
        <v>103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1437620400</v>
      </c>
      <c r="J2177" s="10">
        <f t="shared" si="88"/>
        <v>42208.125</v>
      </c>
      <c r="L2177">
        <v>1468455186</v>
      </c>
      <c r="M2177" t="b">
        <v>0</v>
      </c>
      <c r="N2177">
        <v>26</v>
      </c>
      <c r="O2177" t="b">
        <v>1</v>
      </c>
      <c r="P2177" t="s">
        <v>8274</v>
      </c>
      <c r="Q2177">
        <f t="shared" si="89"/>
        <v>250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1437620400</v>
      </c>
      <c r="J2178" s="10">
        <f t="shared" si="88"/>
        <v>42208.125</v>
      </c>
      <c r="L2178">
        <v>1427987509</v>
      </c>
      <c r="M2178" t="b">
        <v>0</v>
      </c>
      <c r="N2178">
        <v>71</v>
      </c>
      <c r="O2178" t="b">
        <v>1</v>
      </c>
      <c r="P2178" t="s">
        <v>8274</v>
      </c>
      <c r="Q2178">
        <f t="shared" si="89"/>
        <v>126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1437620400</v>
      </c>
      <c r="J2179" s="10">
        <f t="shared" ref="J2179:J2242" si="90">(((I2179/60)/60)/24)+DATE(1970,1,1)</f>
        <v>42208.125</v>
      </c>
      <c r="L2179">
        <v>1463032867</v>
      </c>
      <c r="M2179" t="b">
        <v>0</v>
      </c>
      <c r="N2179">
        <v>38</v>
      </c>
      <c r="O2179" t="b">
        <v>1</v>
      </c>
      <c r="P2179" t="s">
        <v>8274</v>
      </c>
      <c r="Q2179">
        <f t="shared" ref="Q2179:Q2242" si="91">ROUND(E2179/D2179*100,0)</f>
        <v>100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1437620400</v>
      </c>
      <c r="J2180" s="10">
        <f t="shared" si="90"/>
        <v>42208.125</v>
      </c>
      <c r="L2180">
        <v>1482160597</v>
      </c>
      <c r="M2180" t="b">
        <v>0</v>
      </c>
      <c r="N2180">
        <v>859</v>
      </c>
      <c r="O2180" t="b">
        <v>1</v>
      </c>
      <c r="P2180" t="s">
        <v>8274</v>
      </c>
      <c r="Q2180">
        <f t="shared" si="91"/>
        <v>139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1437620400</v>
      </c>
      <c r="J2181" s="10">
        <f t="shared" si="90"/>
        <v>42208.125</v>
      </c>
      <c r="L2181">
        <v>1426133192</v>
      </c>
      <c r="M2181" t="b">
        <v>0</v>
      </c>
      <c r="N2181">
        <v>21</v>
      </c>
      <c r="O2181" t="b">
        <v>1</v>
      </c>
      <c r="P2181" t="s">
        <v>8274</v>
      </c>
      <c r="Q2181">
        <f t="shared" si="91"/>
        <v>161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1437620400</v>
      </c>
      <c r="J2182" s="10">
        <f t="shared" si="90"/>
        <v>42208.125</v>
      </c>
      <c r="L2182">
        <v>1443801868</v>
      </c>
      <c r="M2182" t="b">
        <v>0</v>
      </c>
      <c r="N2182">
        <v>78</v>
      </c>
      <c r="O2182" t="b">
        <v>1</v>
      </c>
      <c r="P2182" t="s">
        <v>8274</v>
      </c>
      <c r="Q2182">
        <f t="shared" si="91"/>
        <v>107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1437620400</v>
      </c>
      <c r="J2183" s="10">
        <f t="shared" si="90"/>
        <v>42208.125</v>
      </c>
      <c r="L2183">
        <v>1486426053</v>
      </c>
      <c r="M2183" t="b">
        <v>0</v>
      </c>
      <c r="N2183">
        <v>53</v>
      </c>
      <c r="O2183" t="b">
        <v>1</v>
      </c>
      <c r="P2183" t="s">
        <v>8295</v>
      </c>
      <c r="Q2183">
        <f t="shared" si="91"/>
        <v>153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1437620400</v>
      </c>
      <c r="J2184" s="10">
        <f t="shared" si="90"/>
        <v>42208.125</v>
      </c>
      <c r="L2184">
        <v>1409261825</v>
      </c>
      <c r="M2184" t="b">
        <v>0</v>
      </c>
      <c r="N2184">
        <v>356</v>
      </c>
      <c r="O2184" t="b">
        <v>1</v>
      </c>
      <c r="P2184" t="s">
        <v>8295</v>
      </c>
      <c r="Q2184">
        <f t="shared" si="91"/>
        <v>524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1437620400</v>
      </c>
      <c r="J2185" s="10">
        <f t="shared" si="90"/>
        <v>42208.125</v>
      </c>
      <c r="L2185">
        <v>1484037977</v>
      </c>
      <c r="M2185" t="b">
        <v>0</v>
      </c>
      <c r="N2185">
        <v>279</v>
      </c>
      <c r="O2185" t="b">
        <v>1</v>
      </c>
      <c r="P2185" t="s">
        <v>8295</v>
      </c>
      <c r="Q2185">
        <f t="shared" si="91"/>
        <v>489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1437620400</v>
      </c>
      <c r="J2186" s="10">
        <f t="shared" si="90"/>
        <v>42208.125</v>
      </c>
      <c r="L2186">
        <v>1452530041</v>
      </c>
      <c r="M2186" t="b">
        <v>1</v>
      </c>
      <c r="N2186">
        <v>266</v>
      </c>
      <c r="O2186" t="b">
        <v>1</v>
      </c>
      <c r="P2186" t="s">
        <v>8295</v>
      </c>
      <c r="Q2186">
        <f t="shared" si="91"/>
        <v>285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1437620400</v>
      </c>
      <c r="J2187" s="10">
        <f t="shared" si="90"/>
        <v>42208.125</v>
      </c>
      <c r="L2187">
        <v>1360830239</v>
      </c>
      <c r="M2187" t="b">
        <v>0</v>
      </c>
      <c r="N2187">
        <v>623</v>
      </c>
      <c r="O2187" t="b">
        <v>1</v>
      </c>
      <c r="P2187" t="s">
        <v>8295</v>
      </c>
      <c r="Q2187">
        <f t="shared" si="91"/>
        <v>1857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1437620400</v>
      </c>
      <c r="J2188" s="10">
        <f t="shared" si="90"/>
        <v>42208.125</v>
      </c>
      <c r="L2188">
        <v>1470062743</v>
      </c>
      <c r="M2188" t="b">
        <v>0</v>
      </c>
      <c r="N2188">
        <v>392</v>
      </c>
      <c r="O2188" t="b">
        <v>1</v>
      </c>
      <c r="P2188" t="s">
        <v>8295</v>
      </c>
      <c r="Q2188">
        <f t="shared" si="91"/>
        <v>110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1437620400</v>
      </c>
      <c r="J2189" s="10">
        <f t="shared" si="90"/>
        <v>42208.125</v>
      </c>
      <c r="L2189">
        <v>1425531666</v>
      </c>
      <c r="M2189" t="b">
        <v>1</v>
      </c>
      <c r="N2189">
        <v>3562</v>
      </c>
      <c r="O2189" t="b">
        <v>1</v>
      </c>
      <c r="P2189" t="s">
        <v>8295</v>
      </c>
      <c r="Q2189">
        <f t="shared" si="91"/>
        <v>1015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1437620400</v>
      </c>
      <c r="J2190" s="10">
        <f t="shared" si="90"/>
        <v>42208.125</v>
      </c>
      <c r="L2190">
        <v>1474380241</v>
      </c>
      <c r="M2190" t="b">
        <v>0</v>
      </c>
      <c r="N2190">
        <v>514</v>
      </c>
      <c r="O2190" t="b">
        <v>1</v>
      </c>
      <c r="P2190" t="s">
        <v>8295</v>
      </c>
      <c r="Q2190">
        <f t="shared" si="91"/>
        <v>412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1437620400</v>
      </c>
      <c r="J2191" s="10">
        <f t="shared" si="90"/>
        <v>42208.125</v>
      </c>
      <c r="L2191">
        <v>1460055300</v>
      </c>
      <c r="M2191" t="b">
        <v>0</v>
      </c>
      <c r="N2191">
        <v>88</v>
      </c>
      <c r="O2191" t="b">
        <v>1</v>
      </c>
      <c r="P2191" t="s">
        <v>8295</v>
      </c>
      <c r="Q2191">
        <f t="shared" si="91"/>
        <v>503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1437620400</v>
      </c>
      <c r="J2192" s="10">
        <f t="shared" si="90"/>
        <v>42208.125</v>
      </c>
      <c r="L2192">
        <v>1455721204</v>
      </c>
      <c r="M2192" t="b">
        <v>0</v>
      </c>
      <c r="N2192">
        <v>537</v>
      </c>
      <c r="O2192" t="b">
        <v>1</v>
      </c>
      <c r="P2192" t="s">
        <v>8295</v>
      </c>
      <c r="Q2192">
        <f t="shared" si="91"/>
        <v>185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1437620400</v>
      </c>
      <c r="J2193" s="10">
        <f t="shared" si="90"/>
        <v>42208.125</v>
      </c>
      <c r="L2193">
        <v>1486065627</v>
      </c>
      <c r="M2193" t="b">
        <v>0</v>
      </c>
      <c r="N2193">
        <v>25</v>
      </c>
      <c r="O2193" t="b">
        <v>1</v>
      </c>
      <c r="P2193" t="s">
        <v>8295</v>
      </c>
      <c r="Q2193">
        <f t="shared" si="91"/>
        <v>120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1437620400</v>
      </c>
      <c r="J2194" s="10">
        <f t="shared" si="90"/>
        <v>42208.125</v>
      </c>
      <c r="L2194">
        <v>1479414344</v>
      </c>
      <c r="M2194" t="b">
        <v>0</v>
      </c>
      <c r="N2194">
        <v>3238</v>
      </c>
      <c r="O2194" t="b">
        <v>1</v>
      </c>
      <c r="P2194" t="s">
        <v>8295</v>
      </c>
      <c r="Q2194">
        <f t="shared" si="91"/>
        <v>1081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1437620400</v>
      </c>
      <c r="J2195" s="10">
        <f t="shared" si="90"/>
        <v>42208.125</v>
      </c>
      <c r="L2195">
        <v>1477043072</v>
      </c>
      <c r="M2195" t="b">
        <v>0</v>
      </c>
      <c r="N2195">
        <v>897</v>
      </c>
      <c r="O2195" t="b">
        <v>1</v>
      </c>
      <c r="P2195" t="s">
        <v>8295</v>
      </c>
      <c r="Q2195">
        <f t="shared" si="91"/>
        <v>452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1437620400</v>
      </c>
      <c r="J2196" s="10">
        <f t="shared" si="90"/>
        <v>42208.125</v>
      </c>
      <c r="L2196">
        <v>1456423890</v>
      </c>
      <c r="M2196" t="b">
        <v>0</v>
      </c>
      <c r="N2196">
        <v>878</v>
      </c>
      <c r="O2196" t="b">
        <v>1</v>
      </c>
      <c r="P2196" t="s">
        <v>8295</v>
      </c>
      <c r="Q2196">
        <f t="shared" si="91"/>
        <v>537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1437620400</v>
      </c>
      <c r="J2197" s="10">
        <f t="shared" si="90"/>
        <v>42208.125</v>
      </c>
      <c r="L2197">
        <v>1436725900</v>
      </c>
      <c r="M2197" t="b">
        <v>0</v>
      </c>
      <c r="N2197">
        <v>115</v>
      </c>
      <c r="O2197" t="b">
        <v>1</v>
      </c>
      <c r="P2197" t="s">
        <v>8295</v>
      </c>
      <c r="Q2197">
        <f t="shared" si="91"/>
        <v>120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1437620400</v>
      </c>
      <c r="J2198" s="10">
        <f t="shared" si="90"/>
        <v>42208.125</v>
      </c>
      <c r="L2198">
        <v>1478000502</v>
      </c>
      <c r="M2198" t="b">
        <v>0</v>
      </c>
      <c r="N2198">
        <v>234</v>
      </c>
      <c r="O2198" t="b">
        <v>1</v>
      </c>
      <c r="P2198" t="s">
        <v>8295</v>
      </c>
      <c r="Q2198">
        <f t="shared" si="91"/>
        <v>114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1437620400</v>
      </c>
      <c r="J2199" s="10">
        <f t="shared" si="90"/>
        <v>42208.125</v>
      </c>
      <c r="L2199">
        <v>1422540059</v>
      </c>
      <c r="M2199" t="b">
        <v>0</v>
      </c>
      <c r="N2199">
        <v>4330</v>
      </c>
      <c r="O2199" t="b">
        <v>1</v>
      </c>
      <c r="P2199" t="s">
        <v>8295</v>
      </c>
      <c r="Q2199">
        <f t="shared" si="91"/>
        <v>951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1437620400</v>
      </c>
      <c r="J2200" s="10">
        <f t="shared" si="90"/>
        <v>42208.125</v>
      </c>
      <c r="L2200">
        <v>1444911600</v>
      </c>
      <c r="M2200" t="b">
        <v>0</v>
      </c>
      <c r="N2200">
        <v>651</v>
      </c>
      <c r="O2200" t="b">
        <v>1</v>
      </c>
      <c r="P2200" t="s">
        <v>8295</v>
      </c>
      <c r="Q2200">
        <f t="shared" si="91"/>
        <v>133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1437620400</v>
      </c>
      <c r="J2201" s="10">
        <f t="shared" si="90"/>
        <v>42208.125</v>
      </c>
      <c r="L2201">
        <v>1442311198</v>
      </c>
      <c r="M2201" t="b">
        <v>1</v>
      </c>
      <c r="N2201">
        <v>251</v>
      </c>
      <c r="O2201" t="b">
        <v>1</v>
      </c>
      <c r="P2201" t="s">
        <v>8295</v>
      </c>
      <c r="Q2201">
        <f t="shared" si="91"/>
        <v>147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1437620400</v>
      </c>
      <c r="J2202" s="10">
        <f t="shared" si="90"/>
        <v>42208.125</v>
      </c>
      <c r="L2202">
        <v>1433775668</v>
      </c>
      <c r="M2202" t="b">
        <v>0</v>
      </c>
      <c r="N2202">
        <v>263</v>
      </c>
      <c r="O2202" t="b">
        <v>1</v>
      </c>
      <c r="P2202" t="s">
        <v>8295</v>
      </c>
      <c r="Q2202">
        <f t="shared" si="91"/>
        <v>542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1437620400</v>
      </c>
      <c r="J2203" s="10">
        <f t="shared" si="90"/>
        <v>42208.125</v>
      </c>
      <c r="L2203">
        <v>1357157965</v>
      </c>
      <c r="M2203" t="b">
        <v>0</v>
      </c>
      <c r="N2203">
        <v>28</v>
      </c>
      <c r="O2203" t="b">
        <v>1</v>
      </c>
      <c r="P2203" t="s">
        <v>8278</v>
      </c>
      <c r="Q2203">
        <f t="shared" si="91"/>
        <v>383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1437620400</v>
      </c>
      <c r="J2204" s="10">
        <f t="shared" si="90"/>
        <v>42208.125</v>
      </c>
      <c r="L2204">
        <v>1349209368</v>
      </c>
      <c r="M2204" t="b">
        <v>0</v>
      </c>
      <c r="N2204">
        <v>721</v>
      </c>
      <c r="O2204" t="b">
        <v>1</v>
      </c>
      <c r="P2204" t="s">
        <v>8278</v>
      </c>
      <c r="Q2204">
        <f t="shared" si="91"/>
        <v>704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1437620400</v>
      </c>
      <c r="J2205" s="10">
        <f t="shared" si="90"/>
        <v>42208.125</v>
      </c>
      <c r="L2205">
        <v>1440535082</v>
      </c>
      <c r="M2205" t="b">
        <v>0</v>
      </c>
      <c r="N2205">
        <v>50</v>
      </c>
      <c r="O2205" t="b">
        <v>1</v>
      </c>
      <c r="P2205" t="s">
        <v>8278</v>
      </c>
      <c r="Q2205">
        <f t="shared" si="91"/>
        <v>110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1437620400</v>
      </c>
      <c r="J2206" s="10">
        <f t="shared" si="90"/>
        <v>42208.125</v>
      </c>
      <c r="L2206">
        <v>1360222119</v>
      </c>
      <c r="M2206" t="b">
        <v>0</v>
      </c>
      <c r="N2206">
        <v>73</v>
      </c>
      <c r="O2206" t="b">
        <v>1</v>
      </c>
      <c r="P2206" t="s">
        <v>8278</v>
      </c>
      <c r="Q2206">
        <f t="shared" si="91"/>
        <v>133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1437620400</v>
      </c>
      <c r="J2207" s="10">
        <f t="shared" si="90"/>
        <v>42208.125</v>
      </c>
      <c r="L2207">
        <v>1335987789</v>
      </c>
      <c r="M2207" t="b">
        <v>0</v>
      </c>
      <c r="N2207">
        <v>27</v>
      </c>
      <c r="O2207" t="b">
        <v>1</v>
      </c>
      <c r="P2207" t="s">
        <v>8278</v>
      </c>
      <c r="Q2207">
        <f t="shared" si="91"/>
        <v>152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1437620400</v>
      </c>
      <c r="J2208" s="10">
        <f t="shared" si="90"/>
        <v>42208.125</v>
      </c>
      <c r="L2208">
        <v>1333001424</v>
      </c>
      <c r="M2208" t="b">
        <v>0</v>
      </c>
      <c r="N2208">
        <v>34</v>
      </c>
      <c r="O2208" t="b">
        <v>1</v>
      </c>
      <c r="P2208" t="s">
        <v>8278</v>
      </c>
      <c r="Q2208">
        <f t="shared" si="91"/>
        <v>103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1437620400</v>
      </c>
      <c r="J2209" s="10">
        <f t="shared" si="90"/>
        <v>42208.125</v>
      </c>
      <c r="L2209">
        <v>1381984773</v>
      </c>
      <c r="M2209" t="b">
        <v>0</v>
      </c>
      <c r="N2209">
        <v>7</v>
      </c>
      <c r="O2209" t="b">
        <v>1</v>
      </c>
      <c r="P2209" t="s">
        <v>8278</v>
      </c>
      <c r="Q2209">
        <f t="shared" si="91"/>
        <v>100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1437620400</v>
      </c>
      <c r="J2210" s="10">
        <f t="shared" si="90"/>
        <v>42208.125</v>
      </c>
      <c r="L2210">
        <v>1328649026</v>
      </c>
      <c r="M2210" t="b">
        <v>0</v>
      </c>
      <c r="N2210">
        <v>24</v>
      </c>
      <c r="O2210" t="b">
        <v>1</v>
      </c>
      <c r="P2210" t="s">
        <v>8278</v>
      </c>
      <c r="Q2210">
        <f t="shared" si="91"/>
        <v>102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1437620400</v>
      </c>
      <c r="J2211" s="10">
        <f t="shared" si="90"/>
        <v>42208.125</v>
      </c>
      <c r="L2211">
        <v>1396524644</v>
      </c>
      <c r="M2211" t="b">
        <v>0</v>
      </c>
      <c r="N2211">
        <v>15</v>
      </c>
      <c r="O2211" t="b">
        <v>1</v>
      </c>
      <c r="P2211" t="s">
        <v>8278</v>
      </c>
      <c r="Q2211">
        <f t="shared" si="91"/>
        <v>151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1437620400</v>
      </c>
      <c r="J2212" s="10">
        <f t="shared" si="90"/>
        <v>42208.125</v>
      </c>
      <c r="L2212">
        <v>1329442510</v>
      </c>
      <c r="M2212" t="b">
        <v>0</v>
      </c>
      <c r="N2212">
        <v>72</v>
      </c>
      <c r="O2212" t="b">
        <v>1</v>
      </c>
      <c r="P2212" t="s">
        <v>8278</v>
      </c>
      <c r="Q2212">
        <f t="shared" si="91"/>
        <v>111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1437620400</v>
      </c>
      <c r="J2213" s="10">
        <f t="shared" si="90"/>
        <v>42208.125</v>
      </c>
      <c r="L2213">
        <v>1395168625</v>
      </c>
      <c r="M2213" t="b">
        <v>0</v>
      </c>
      <c r="N2213">
        <v>120</v>
      </c>
      <c r="O2213" t="b">
        <v>1</v>
      </c>
      <c r="P2213" t="s">
        <v>8278</v>
      </c>
      <c r="Q2213">
        <f t="shared" si="91"/>
        <v>196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1437620400</v>
      </c>
      <c r="J2214" s="10">
        <f t="shared" si="90"/>
        <v>42208.125</v>
      </c>
      <c r="L2214">
        <v>1380650177</v>
      </c>
      <c r="M2214" t="b">
        <v>0</v>
      </c>
      <c r="N2214">
        <v>123</v>
      </c>
      <c r="O2214" t="b">
        <v>1</v>
      </c>
      <c r="P2214" t="s">
        <v>8278</v>
      </c>
      <c r="Q2214">
        <f t="shared" si="91"/>
        <v>114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1437620400</v>
      </c>
      <c r="J2215" s="10">
        <f t="shared" si="90"/>
        <v>42208.125</v>
      </c>
      <c r="L2215">
        <v>1429127379</v>
      </c>
      <c r="M2215" t="b">
        <v>0</v>
      </c>
      <c r="N2215">
        <v>1</v>
      </c>
      <c r="O2215" t="b">
        <v>1</v>
      </c>
      <c r="P2215" t="s">
        <v>8278</v>
      </c>
      <c r="Q2215">
        <f t="shared" si="91"/>
        <v>200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1437620400</v>
      </c>
      <c r="J2216" s="10">
        <f t="shared" si="90"/>
        <v>42208.125</v>
      </c>
      <c r="L2216">
        <v>1389121248</v>
      </c>
      <c r="M2216" t="b">
        <v>0</v>
      </c>
      <c r="N2216">
        <v>24</v>
      </c>
      <c r="O2216" t="b">
        <v>1</v>
      </c>
      <c r="P2216" t="s">
        <v>8278</v>
      </c>
      <c r="Q2216">
        <f t="shared" si="91"/>
        <v>293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1437620400</v>
      </c>
      <c r="J2217" s="10">
        <f t="shared" si="90"/>
        <v>42208.125</v>
      </c>
      <c r="L2217">
        <v>1329671572</v>
      </c>
      <c r="M2217" t="b">
        <v>0</v>
      </c>
      <c r="N2217">
        <v>33</v>
      </c>
      <c r="O2217" t="b">
        <v>1</v>
      </c>
      <c r="P2217" t="s">
        <v>8278</v>
      </c>
      <c r="Q2217">
        <f t="shared" si="91"/>
        <v>156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1437620400</v>
      </c>
      <c r="J2218" s="10">
        <f t="shared" si="90"/>
        <v>42208.125</v>
      </c>
      <c r="L2218">
        <v>1436464945</v>
      </c>
      <c r="M2218" t="b">
        <v>0</v>
      </c>
      <c r="N2218">
        <v>14</v>
      </c>
      <c r="O2218" t="b">
        <v>1</v>
      </c>
      <c r="P2218" t="s">
        <v>8278</v>
      </c>
      <c r="Q2218">
        <f t="shared" si="91"/>
        <v>106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1437620400</v>
      </c>
      <c r="J2219" s="10">
        <f t="shared" si="90"/>
        <v>42208.125</v>
      </c>
      <c r="L2219">
        <v>1445539113</v>
      </c>
      <c r="M2219" t="b">
        <v>0</v>
      </c>
      <c r="N2219">
        <v>9</v>
      </c>
      <c r="O2219" t="b">
        <v>1</v>
      </c>
      <c r="P2219" t="s">
        <v>8278</v>
      </c>
      <c r="Q2219">
        <f t="shared" si="91"/>
        <v>101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1437620400</v>
      </c>
      <c r="J2220" s="10">
        <f t="shared" si="90"/>
        <v>42208.125</v>
      </c>
      <c r="L2220">
        <v>1344281383</v>
      </c>
      <c r="M2220" t="b">
        <v>0</v>
      </c>
      <c r="N2220">
        <v>76</v>
      </c>
      <c r="O2220" t="b">
        <v>1</v>
      </c>
      <c r="P2220" t="s">
        <v>8278</v>
      </c>
      <c r="Q2220">
        <f t="shared" si="91"/>
        <v>123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1437620400</v>
      </c>
      <c r="J2221" s="10">
        <f t="shared" si="90"/>
        <v>42208.125</v>
      </c>
      <c r="L2221">
        <v>1437412512</v>
      </c>
      <c r="M2221" t="b">
        <v>0</v>
      </c>
      <c r="N2221">
        <v>19</v>
      </c>
      <c r="O2221" t="b">
        <v>1</v>
      </c>
      <c r="P2221" t="s">
        <v>8278</v>
      </c>
      <c r="Q2221">
        <f t="shared" si="91"/>
        <v>102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1437620400</v>
      </c>
      <c r="J2222" s="10">
        <f t="shared" si="90"/>
        <v>42208.125</v>
      </c>
      <c r="L2222">
        <v>1372296436</v>
      </c>
      <c r="M2222" t="b">
        <v>0</v>
      </c>
      <c r="N2222">
        <v>69</v>
      </c>
      <c r="O2222" t="b">
        <v>1</v>
      </c>
      <c r="P2222" t="s">
        <v>8278</v>
      </c>
      <c r="Q2222">
        <f t="shared" si="91"/>
        <v>101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1437620400</v>
      </c>
      <c r="J2223" s="10">
        <f t="shared" si="90"/>
        <v>42208.125</v>
      </c>
      <c r="L2223">
        <v>1458748809</v>
      </c>
      <c r="M2223" t="b">
        <v>0</v>
      </c>
      <c r="N2223">
        <v>218</v>
      </c>
      <c r="O2223" t="b">
        <v>1</v>
      </c>
      <c r="P2223" t="s">
        <v>8295</v>
      </c>
      <c r="Q2223">
        <f t="shared" si="91"/>
        <v>108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1437620400</v>
      </c>
      <c r="J2224" s="10">
        <f t="shared" si="90"/>
        <v>42208.125</v>
      </c>
      <c r="L2224">
        <v>1325184847</v>
      </c>
      <c r="M2224" t="b">
        <v>0</v>
      </c>
      <c r="N2224">
        <v>30</v>
      </c>
      <c r="O2224" t="b">
        <v>1</v>
      </c>
      <c r="P2224" t="s">
        <v>8295</v>
      </c>
      <c r="Q2224">
        <f t="shared" si="91"/>
        <v>163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1437620400</v>
      </c>
      <c r="J2225" s="10">
        <f t="shared" si="90"/>
        <v>42208.125</v>
      </c>
      <c r="L2225">
        <v>1432826568</v>
      </c>
      <c r="M2225" t="b">
        <v>0</v>
      </c>
      <c r="N2225">
        <v>100</v>
      </c>
      <c r="O2225" t="b">
        <v>1</v>
      </c>
      <c r="P2225" t="s">
        <v>8295</v>
      </c>
      <c r="Q2225">
        <f t="shared" si="91"/>
        <v>106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1437620400</v>
      </c>
      <c r="J2226" s="10">
        <f t="shared" si="90"/>
        <v>42208.125</v>
      </c>
      <c r="L2226">
        <v>1475337675</v>
      </c>
      <c r="M2226" t="b">
        <v>0</v>
      </c>
      <c r="N2226">
        <v>296</v>
      </c>
      <c r="O2226" t="b">
        <v>1</v>
      </c>
      <c r="P2226" t="s">
        <v>8295</v>
      </c>
      <c r="Q2226">
        <f t="shared" si="91"/>
        <v>243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1437620400</v>
      </c>
      <c r="J2227" s="10">
        <f t="shared" si="90"/>
        <v>42208.125</v>
      </c>
      <c r="L2227">
        <v>1408734015</v>
      </c>
      <c r="M2227" t="b">
        <v>0</v>
      </c>
      <c r="N2227">
        <v>1204</v>
      </c>
      <c r="O2227" t="b">
        <v>1</v>
      </c>
      <c r="P2227" t="s">
        <v>8295</v>
      </c>
      <c r="Q2227">
        <f t="shared" si="91"/>
        <v>945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1437620400</v>
      </c>
      <c r="J2228" s="10">
        <f t="shared" si="90"/>
        <v>42208.125</v>
      </c>
      <c r="L2228">
        <v>1452625822</v>
      </c>
      <c r="M2228" t="b">
        <v>0</v>
      </c>
      <c r="N2228">
        <v>321</v>
      </c>
      <c r="O2228" t="b">
        <v>1</v>
      </c>
      <c r="P2228" t="s">
        <v>8295</v>
      </c>
      <c r="Q2228">
        <f t="shared" si="91"/>
        <v>108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1437620400</v>
      </c>
      <c r="J2229" s="10">
        <f t="shared" si="90"/>
        <v>42208.125</v>
      </c>
      <c r="L2229">
        <v>1381778555</v>
      </c>
      <c r="M2229" t="b">
        <v>0</v>
      </c>
      <c r="N2229">
        <v>301</v>
      </c>
      <c r="O2229" t="b">
        <v>1</v>
      </c>
      <c r="P2229" t="s">
        <v>8295</v>
      </c>
      <c r="Q2229">
        <f t="shared" si="91"/>
        <v>157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1437620400</v>
      </c>
      <c r="J2230" s="10">
        <f t="shared" si="90"/>
        <v>42208.125</v>
      </c>
      <c r="L2230">
        <v>1437115236</v>
      </c>
      <c r="M2230" t="b">
        <v>0</v>
      </c>
      <c r="N2230">
        <v>144</v>
      </c>
      <c r="O2230" t="b">
        <v>1</v>
      </c>
      <c r="P2230" t="s">
        <v>8295</v>
      </c>
      <c r="Q2230">
        <f t="shared" si="91"/>
        <v>1174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1437620400</v>
      </c>
      <c r="J2231" s="10">
        <f t="shared" si="90"/>
        <v>42208.125</v>
      </c>
      <c r="L2231">
        <v>1375113391</v>
      </c>
      <c r="M2231" t="b">
        <v>0</v>
      </c>
      <c r="N2231">
        <v>539</v>
      </c>
      <c r="O2231" t="b">
        <v>1</v>
      </c>
      <c r="P2231" t="s">
        <v>8295</v>
      </c>
      <c r="Q2231">
        <f t="shared" si="91"/>
        <v>171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1437620400</v>
      </c>
      <c r="J2232" s="10">
        <f t="shared" si="90"/>
        <v>42208.125</v>
      </c>
      <c r="L2232">
        <v>1395868127</v>
      </c>
      <c r="M2232" t="b">
        <v>0</v>
      </c>
      <c r="N2232">
        <v>498</v>
      </c>
      <c r="O2232" t="b">
        <v>1</v>
      </c>
      <c r="P2232" t="s">
        <v>8295</v>
      </c>
      <c r="Q2232">
        <f t="shared" si="91"/>
        <v>126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1437620400</v>
      </c>
      <c r="J2233" s="10">
        <f t="shared" si="90"/>
        <v>42208.125</v>
      </c>
      <c r="L2233">
        <v>1369864301</v>
      </c>
      <c r="M2233" t="b">
        <v>0</v>
      </c>
      <c r="N2233">
        <v>1113</v>
      </c>
      <c r="O2233" t="b">
        <v>1</v>
      </c>
      <c r="P2233" t="s">
        <v>8295</v>
      </c>
      <c r="Q2233">
        <f t="shared" si="91"/>
        <v>1212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1437620400</v>
      </c>
      <c r="J2234" s="10">
        <f t="shared" si="90"/>
        <v>42208.125</v>
      </c>
      <c r="L2234">
        <v>1402945408</v>
      </c>
      <c r="M2234" t="b">
        <v>0</v>
      </c>
      <c r="N2234">
        <v>988</v>
      </c>
      <c r="O2234" t="b">
        <v>1</v>
      </c>
      <c r="P2234" t="s">
        <v>8295</v>
      </c>
      <c r="Q2234">
        <f t="shared" si="91"/>
        <v>496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1437620400</v>
      </c>
      <c r="J2235" s="10">
        <f t="shared" si="90"/>
        <v>42208.125</v>
      </c>
      <c r="L2235">
        <v>1448269539</v>
      </c>
      <c r="M2235" t="b">
        <v>0</v>
      </c>
      <c r="N2235">
        <v>391</v>
      </c>
      <c r="O2235" t="b">
        <v>1</v>
      </c>
      <c r="P2235" t="s">
        <v>8295</v>
      </c>
      <c r="Q2235">
        <f t="shared" si="91"/>
        <v>332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1437620400</v>
      </c>
      <c r="J2236" s="10">
        <f t="shared" si="90"/>
        <v>42208.125</v>
      </c>
      <c r="L2236">
        <v>1481053647</v>
      </c>
      <c r="M2236" t="b">
        <v>0</v>
      </c>
      <c r="N2236">
        <v>28</v>
      </c>
      <c r="O2236" t="b">
        <v>1</v>
      </c>
      <c r="P2236" t="s">
        <v>8295</v>
      </c>
      <c r="Q2236">
        <f t="shared" si="91"/>
        <v>1165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1437620400</v>
      </c>
      <c r="J2237" s="10">
        <f t="shared" si="90"/>
        <v>42208.125</v>
      </c>
      <c r="L2237">
        <v>1424997111</v>
      </c>
      <c r="M2237" t="b">
        <v>0</v>
      </c>
      <c r="N2237">
        <v>147</v>
      </c>
      <c r="O2237" t="b">
        <v>1</v>
      </c>
      <c r="P2237" t="s">
        <v>8295</v>
      </c>
      <c r="Q2237">
        <f t="shared" si="91"/>
        <v>153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1437620400</v>
      </c>
      <c r="J2238" s="10">
        <f t="shared" si="90"/>
        <v>42208.125</v>
      </c>
      <c r="L2238">
        <v>1451746123</v>
      </c>
      <c r="M2238" t="b">
        <v>0</v>
      </c>
      <c r="N2238">
        <v>680</v>
      </c>
      <c r="O2238" t="b">
        <v>1</v>
      </c>
      <c r="P2238" t="s">
        <v>8295</v>
      </c>
      <c r="Q2238">
        <f t="shared" si="91"/>
        <v>537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1437620400</v>
      </c>
      <c r="J2239" s="10">
        <f t="shared" si="90"/>
        <v>42208.125</v>
      </c>
      <c r="L2239">
        <v>1412294683</v>
      </c>
      <c r="M2239" t="b">
        <v>0</v>
      </c>
      <c r="N2239">
        <v>983</v>
      </c>
      <c r="O2239" t="b">
        <v>1</v>
      </c>
      <c r="P2239" t="s">
        <v>8295</v>
      </c>
      <c r="Q2239">
        <f t="shared" si="91"/>
        <v>353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1437620400</v>
      </c>
      <c r="J2240" s="10">
        <f t="shared" si="90"/>
        <v>42208.125</v>
      </c>
      <c r="L2240">
        <v>1486565716</v>
      </c>
      <c r="M2240" t="b">
        <v>0</v>
      </c>
      <c r="N2240">
        <v>79</v>
      </c>
      <c r="O2240" t="b">
        <v>1</v>
      </c>
      <c r="P2240" t="s">
        <v>8295</v>
      </c>
      <c r="Q2240">
        <f t="shared" si="91"/>
        <v>137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1437620400</v>
      </c>
      <c r="J2241" s="10">
        <f t="shared" si="90"/>
        <v>42208.125</v>
      </c>
      <c r="L2241">
        <v>1382742014</v>
      </c>
      <c r="M2241" t="b">
        <v>0</v>
      </c>
      <c r="N2241">
        <v>426</v>
      </c>
      <c r="O2241" t="b">
        <v>1</v>
      </c>
      <c r="P2241" t="s">
        <v>8295</v>
      </c>
      <c r="Q2241">
        <f t="shared" si="91"/>
        <v>128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1437620400</v>
      </c>
      <c r="J2242" s="10">
        <f t="shared" si="90"/>
        <v>42208.125</v>
      </c>
      <c r="L2242">
        <v>1458762544</v>
      </c>
      <c r="M2242" t="b">
        <v>0</v>
      </c>
      <c r="N2242">
        <v>96</v>
      </c>
      <c r="O2242" t="b">
        <v>1</v>
      </c>
      <c r="P2242" t="s">
        <v>8295</v>
      </c>
      <c r="Q2242">
        <f t="shared" si="91"/>
        <v>271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1437620400</v>
      </c>
      <c r="J2243" s="10">
        <f t="shared" ref="J2243:J2306" si="92">(((I2243/60)/60)/24)+DATE(1970,1,1)</f>
        <v>42208.125</v>
      </c>
      <c r="L2243">
        <v>1485892300</v>
      </c>
      <c r="M2243" t="b">
        <v>0</v>
      </c>
      <c r="N2243">
        <v>163</v>
      </c>
      <c r="O2243" t="b">
        <v>1</v>
      </c>
      <c r="P2243" t="s">
        <v>8295</v>
      </c>
      <c r="Q2243">
        <f t="shared" ref="Q2243:Q2306" si="93">ROUND(E2243/D2243*100,0)</f>
        <v>806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1437620400</v>
      </c>
      <c r="J2244" s="10">
        <f t="shared" si="92"/>
        <v>42208.125</v>
      </c>
      <c r="L2244">
        <v>1382449733</v>
      </c>
      <c r="M2244" t="b">
        <v>0</v>
      </c>
      <c r="N2244">
        <v>2525</v>
      </c>
      <c r="O2244" t="b">
        <v>1</v>
      </c>
      <c r="P2244" t="s">
        <v>8295</v>
      </c>
      <c r="Q2244">
        <f t="shared" si="93"/>
        <v>1360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1437620400</v>
      </c>
      <c r="J2245" s="10">
        <f t="shared" si="92"/>
        <v>42208.125</v>
      </c>
      <c r="L2245">
        <v>1488823290</v>
      </c>
      <c r="M2245" t="b">
        <v>0</v>
      </c>
      <c r="N2245">
        <v>2035</v>
      </c>
      <c r="O2245" t="b">
        <v>1</v>
      </c>
      <c r="P2245" t="s">
        <v>8295</v>
      </c>
      <c r="Q2245">
        <f t="shared" si="93"/>
        <v>930250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1437620400</v>
      </c>
      <c r="J2246" s="10">
        <f t="shared" si="92"/>
        <v>42208.125</v>
      </c>
      <c r="L2246">
        <v>1475609946</v>
      </c>
      <c r="M2246" t="b">
        <v>0</v>
      </c>
      <c r="N2246">
        <v>290</v>
      </c>
      <c r="O2246" t="b">
        <v>1</v>
      </c>
      <c r="P2246" t="s">
        <v>8295</v>
      </c>
      <c r="Q2246">
        <f t="shared" si="93"/>
        <v>377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1437620400</v>
      </c>
      <c r="J2247" s="10">
        <f t="shared" si="92"/>
        <v>42208.125</v>
      </c>
      <c r="L2247">
        <v>1390323617</v>
      </c>
      <c r="M2247" t="b">
        <v>0</v>
      </c>
      <c r="N2247">
        <v>1980</v>
      </c>
      <c r="O2247" t="b">
        <v>1</v>
      </c>
      <c r="P2247" t="s">
        <v>8295</v>
      </c>
      <c r="Q2247">
        <f t="shared" si="93"/>
        <v>2647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1437620400</v>
      </c>
      <c r="J2248" s="10">
        <f t="shared" si="92"/>
        <v>42208.125</v>
      </c>
      <c r="L2248">
        <v>1438801210</v>
      </c>
      <c r="M2248" t="b">
        <v>0</v>
      </c>
      <c r="N2248">
        <v>57</v>
      </c>
      <c r="O2248" t="b">
        <v>1</v>
      </c>
      <c r="P2248" t="s">
        <v>8295</v>
      </c>
      <c r="Q2248">
        <f t="shared" si="93"/>
        <v>100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1437620400</v>
      </c>
      <c r="J2249" s="10">
        <f t="shared" si="92"/>
        <v>42208.125</v>
      </c>
      <c r="L2249">
        <v>1436975965</v>
      </c>
      <c r="M2249" t="b">
        <v>0</v>
      </c>
      <c r="N2249">
        <v>380</v>
      </c>
      <c r="O2249" t="b">
        <v>1</v>
      </c>
      <c r="P2249" t="s">
        <v>8295</v>
      </c>
      <c r="Q2249">
        <f t="shared" si="93"/>
        <v>104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1437620400</v>
      </c>
      <c r="J2250" s="10">
        <f t="shared" si="92"/>
        <v>42208.125</v>
      </c>
      <c r="L2250">
        <v>1479157278</v>
      </c>
      <c r="M2250" t="b">
        <v>0</v>
      </c>
      <c r="N2250">
        <v>128</v>
      </c>
      <c r="O2250" t="b">
        <v>1</v>
      </c>
      <c r="P2250" t="s">
        <v>8295</v>
      </c>
      <c r="Q2250">
        <f t="shared" si="93"/>
        <v>107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1437620400</v>
      </c>
      <c r="J2251" s="10">
        <f t="shared" si="92"/>
        <v>42208.125</v>
      </c>
      <c r="L2251">
        <v>1362329565</v>
      </c>
      <c r="M2251" t="b">
        <v>0</v>
      </c>
      <c r="N2251">
        <v>180</v>
      </c>
      <c r="O2251" t="b">
        <v>1</v>
      </c>
      <c r="P2251" t="s">
        <v>8295</v>
      </c>
      <c r="Q2251">
        <f t="shared" si="93"/>
        <v>169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1437620400</v>
      </c>
      <c r="J2252" s="10">
        <f t="shared" si="92"/>
        <v>42208.125</v>
      </c>
      <c r="L2252">
        <v>1478131673</v>
      </c>
      <c r="M2252" t="b">
        <v>0</v>
      </c>
      <c r="N2252">
        <v>571</v>
      </c>
      <c r="O2252" t="b">
        <v>1</v>
      </c>
      <c r="P2252" t="s">
        <v>8295</v>
      </c>
      <c r="Q2252">
        <f t="shared" si="93"/>
        <v>975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1437620400</v>
      </c>
      <c r="J2253" s="10">
        <f t="shared" si="92"/>
        <v>42208.125</v>
      </c>
      <c r="L2253">
        <v>1406362677</v>
      </c>
      <c r="M2253" t="b">
        <v>0</v>
      </c>
      <c r="N2253">
        <v>480</v>
      </c>
      <c r="O2253" t="b">
        <v>1</v>
      </c>
      <c r="P2253" t="s">
        <v>8295</v>
      </c>
      <c r="Q2253">
        <f t="shared" si="93"/>
        <v>134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1437620400</v>
      </c>
      <c r="J2254" s="10">
        <f t="shared" si="92"/>
        <v>42208.125</v>
      </c>
      <c r="L2254">
        <v>1469173938</v>
      </c>
      <c r="M2254" t="b">
        <v>0</v>
      </c>
      <c r="N2254">
        <v>249</v>
      </c>
      <c r="O2254" t="b">
        <v>1</v>
      </c>
      <c r="P2254" t="s">
        <v>8295</v>
      </c>
      <c r="Q2254">
        <f t="shared" si="93"/>
        <v>272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1437620400</v>
      </c>
      <c r="J2255" s="10">
        <f t="shared" si="92"/>
        <v>42208.125</v>
      </c>
      <c r="L2255">
        <v>1445267347</v>
      </c>
      <c r="M2255" t="b">
        <v>0</v>
      </c>
      <c r="N2255">
        <v>84</v>
      </c>
      <c r="O2255" t="b">
        <v>1</v>
      </c>
      <c r="P2255" t="s">
        <v>8295</v>
      </c>
      <c r="Q2255">
        <f t="shared" si="93"/>
        <v>113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1437620400</v>
      </c>
      <c r="J2256" s="10">
        <f t="shared" si="92"/>
        <v>42208.125</v>
      </c>
      <c r="L2256">
        <v>1484667168</v>
      </c>
      <c r="M2256" t="b">
        <v>0</v>
      </c>
      <c r="N2256">
        <v>197</v>
      </c>
      <c r="O2256" t="b">
        <v>1</v>
      </c>
      <c r="P2256" t="s">
        <v>8295</v>
      </c>
      <c r="Q2256">
        <f t="shared" si="93"/>
        <v>460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1437620400</v>
      </c>
      <c r="J2257" s="10">
        <f t="shared" si="92"/>
        <v>42208.125</v>
      </c>
      <c r="L2257">
        <v>1460069451</v>
      </c>
      <c r="M2257" t="b">
        <v>0</v>
      </c>
      <c r="N2257">
        <v>271</v>
      </c>
      <c r="O2257" t="b">
        <v>1</v>
      </c>
      <c r="P2257" t="s">
        <v>8295</v>
      </c>
      <c r="Q2257">
        <f t="shared" si="93"/>
        <v>287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1437620400</v>
      </c>
      <c r="J2258" s="10">
        <f t="shared" si="92"/>
        <v>42208.125</v>
      </c>
      <c r="L2258">
        <v>1478602246</v>
      </c>
      <c r="M2258" t="b">
        <v>0</v>
      </c>
      <c r="N2258">
        <v>50</v>
      </c>
      <c r="O2258" t="b">
        <v>1</v>
      </c>
      <c r="P2258" t="s">
        <v>8295</v>
      </c>
      <c r="Q2258">
        <f t="shared" si="93"/>
        <v>223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1437620400</v>
      </c>
      <c r="J2259" s="10">
        <f t="shared" si="92"/>
        <v>42208.125</v>
      </c>
      <c r="L2259">
        <v>1463351329</v>
      </c>
      <c r="M2259" t="b">
        <v>0</v>
      </c>
      <c r="N2259">
        <v>169</v>
      </c>
      <c r="O2259" t="b">
        <v>1</v>
      </c>
      <c r="P2259" t="s">
        <v>8295</v>
      </c>
      <c r="Q2259">
        <f t="shared" si="93"/>
        <v>636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1437620400</v>
      </c>
      <c r="J2260" s="10">
        <f t="shared" si="92"/>
        <v>42208.125</v>
      </c>
      <c r="L2260">
        <v>1431453687</v>
      </c>
      <c r="M2260" t="b">
        <v>0</v>
      </c>
      <c r="N2260">
        <v>205</v>
      </c>
      <c r="O2260" t="b">
        <v>1</v>
      </c>
      <c r="P2260" t="s">
        <v>8295</v>
      </c>
      <c r="Q2260">
        <f t="shared" si="93"/>
        <v>147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1437620400</v>
      </c>
      <c r="J2261" s="10">
        <f t="shared" si="92"/>
        <v>42208.125</v>
      </c>
      <c r="L2261">
        <v>1480360736</v>
      </c>
      <c r="M2261" t="b">
        <v>0</v>
      </c>
      <c r="N2261">
        <v>206</v>
      </c>
      <c r="O2261" t="b">
        <v>1</v>
      </c>
      <c r="P2261" t="s">
        <v>8295</v>
      </c>
      <c r="Q2261">
        <f t="shared" si="93"/>
        <v>1867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1437620400</v>
      </c>
      <c r="J2262" s="10">
        <f t="shared" si="92"/>
        <v>42208.125</v>
      </c>
      <c r="L2262">
        <v>1393287850</v>
      </c>
      <c r="M2262" t="b">
        <v>0</v>
      </c>
      <c r="N2262">
        <v>84</v>
      </c>
      <c r="O2262" t="b">
        <v>1</v>
      </c>
      <c r="P2262" t="s">
        <v>8295</v>
      </c>
      <c r="Q2262">
        <f t="shared" si="93"/>
        <v>327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1437620400</v>
      </c>
      <c r="J2263" s="10">
        <f t="shared" si="92"/>
        <v>42208.125</v>
      </c>
      <c r="L2263">
        <v>1485278620</v>
      </c>
      <c r="M2263" t="b">
        <v>0</v>
      </c>
      <c r="N2263">
        <v>210</v>
      </c>
      <c r="O2263" t="b">
        <v>1</v>
      </c>
      <c r="P2263" t="s">
        <v>8295</v>
      </c>
      <c r="Q2263">
        <f t="shared" si="93"/>
        <v>780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1437620400</v>
      </c>
      <c r="J2264" s="10">
        <f t="shared" si="92"/>
        <v>42208.125</v>
      </c>
      <c r="L2264">
        <v>1413295358</v>
      </c>
      <c r="M2264" t="b">
        <v>0</v>
      </c>
      <c r="N2264">
        <v>181</v>
      </c>
      <c r="O2264" t="b">
        <v>1</v>
      </c>
      <c r="P2264" t="s">
        <v>8295</v>
      </c>
      <c r="Q2264">
        <f t="shared" si="93"/>
        <v>154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1437620400</v>
      </c>
      <c r="J2265" s="10">
        <f t="shared" si="92"/>
        <v>42208.125</v>
      </c>
      <c r="L2265">
        <v>1420919913</v>
      </c>
      <c r="M2265" t="b">
        <v>0</v>
      </c>
      <c r="N2265">
        <v>60</v>
      </c>
      <c r="O2265" t="b">
        <v>1</v>
      </c>
      <c r="P2265" t="s">
        <v>8295</v>
      </c>
      <c r="Q2265">
        <f t="shared" si="93"/>
        <v>116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1437620400</v>
      </c>
      <c r="J2266" s="10">
        <f t="shared" si="92"/>
        <v>42208.125</v>
      </c>
      <c r="L2266">
        <v>1462543114</v>
      </c>
      <c r="M2266" t="b">
        <v>0</v>
      </c>
      <c r="N2266">
        <v>445</v>
      </c>
      <c r="O2266" t="b">
        <v>1</v>
      </c>
      <c r="P2266" t="s">
        <v>8295</v>
      </c>
      <c r="Q2266">
        <f t="shared" si="93"/>
        <v>180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1437620400</v>
      </c>
      <c r="J2267" s="10">
        <f t="shared" si="92"/>
        <v>42208.125</v>
      </c>
      <c r="L2267">
        <v>1479241707</v>
      </c>
      <c r="M2267" t="b">
        <v>0</v>
      </c>
      <c r="N2267">
        <v>17</v>
      </c>
      <c r="O2267" t="b">
        <v>1</v>
      </c>
      <c r="P2267" t="s">
        <v>8295</v>
      </c>
      <c r="Q2267">
        <f t="shared" si="93"/>
        <v>299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1437620400</v>
      </c>
      <c r="J2268" s="10">
        <f t="shared" si="92"/>
        <v>42208.125</v>
      </c>
      <c r="L2268">
        <v>1460235592</v>
      </c>
      <c r="M2268" t="b">
        <v>0</v>
      </c>
      <c r="N2268">
        <v>194</v>
      </c>
      <c r="O2268" t="b">
        <v>1</v>
      </c>
      <c r="P2268" t="s">
        <v>8295</v>
      </c>
      <c r="Q2268">
        <f t="shared" si="93"/>
        <v>320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1437620400</v>
      </c>
      <c r="J2269" s="10">
        <f t="shared" si="92"/>
        <v>42208.125</v>
      </c>
      <c r="L2269">
        <v>1416945297</v>
      </c>
      <c r="M2269" t="b">
        <v>0</v>
      </c>
      <c r="N2269">
        <v>404</v>
      </c>
      <c r="O2269" t="b">
        <v>1</v>
      </c>
      <c r="P2269" t="s">
        <v>8295</v>
      </c>
      <c r="Q2269">
        <f t="shared" si="93"/>
        <v>381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1437620400</v>
      </c>
      <c r="J2270" s="10">
        <f t="shared" si="92"/>
        <v>42208.125</v>
      </c>
      <c r="L2270">
        <v>1486691915</v>
      </c>
      <c r="M2270" t="b">
        <v>0</v>
      </c>
      <c r="N2270">
        <v>194</v>
      </c>
      <c r="O2270" t="b">
        <v>1</v>
      </c>
      <c r="P2270" t="s">
        <v>8295</v>
      </c>
      <c r="Q2270">
        <f t="shared" si="93"/>
        <v>103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1437620400</v>
      </c>
      <c r="J2271" s="10">
        <f t="shared" si="92"/>
        <v>42208.125</v>
      </c>
      <c r="L2271">
        <v>1486745663</v>
      </c>
      <c r="M2271" t="b">
        <v>0</v>
      </c>
      <c r="N2271">
        <v>902</v>
      </c>
      <c r="O2271" t="b">
        <v>1</v>
      </c>
      <c r="P2271" t="s">
        <v>8295</v>
      </c>
      <c r="Q2271">
        <f t="shared" si="93"/>
        <v>1802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1437620400</v>
      </c>
      <c r="J2272" s="10">
        <f t="shared" si="92"/>
        <v>42208.125</v>
      </c>
      <c r="L2272">
        <v>1482353513</v>
      </c>
      <c r="M2272" t="b">
        <v>0</v>
      </c>
      <c r="N2272">
        <v>1670</v>
      </c>
      <c r="O2272" t="b">
        <v>1</v>
      </c>
      <c r="P2272" t="s">
        <v>8295</v>
      </c>
      <c r="Q2272">
        <f t="shared" si="93"/>
        <v>720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1437620400</v>
      </c>
      <c r="J2273" s="10">
        <f t="shared" si="92"/>
        <v>42208.125</v>
      </c>
      <c r="L2273">
        <v>1478736004</v>
      </c>
      <c r="M2273" t="b">
        <v>0</v>
      </c>
      <c r="N2273">
        <v>1328</v>
      </c>
      <c r="O2273" t="b">
        <v>1</v>
      </c>
      <c r="P2273" t="s">
        <v>8295</v>
      </c>
      <c r="Q2273">
        <f t="shared" si="93"/>
        <v>283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1437620400</v>
      </c>
      <c r="J2274" s="10">
        <f t="shared" si="92"/>
        <v>42208.125</v>
      </c>
      <c r="L2274">
        <v>1446914836</v>
      </c>
      <c r="M2274" t="b">
        <v>0</v>
      </c>
      <c r="N2274">
        <v>944</v>
      </c>
      <c r="O2274" t="b">
        <v>1</v>
      </c>
      <c r="P2274" t="s">
        <v>8295</v>
      </c>
      <c r="Q2274">
        <f t="shared" si="93"/>
        <v>1357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1437620400</v>
      </c>
      <c r="J2275" s="10">
        <f t="shared" si="92"/>
        <v>42208.125</v>
      </c>
      <c r="L2275">
        <v>1487164242</v>
      </c>
      <c r="M2275" t="b">
        <v>0</v>
      </c>
      <c r="N2275">
        <v>147</v>
      </c>
      <c r="O2275" t="b">
        <v>1</v>
      </c>
      <c r="P2275" t="s">
        <v>8295</v>
      </c>
      <c r="Q2275">
        <f t="shared" si="93"/>
        <v>220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1437620400</v>
      </c>
      <c r="J2276" s="10">
        <f t="shared" si="92"/>
        <v>42208.125</v>
      </c>
      <c r="L2276">
        <v>1390564857</v>
      </c>
      <c r="M2276" t="b">
        <v>0</v>
      </c>
      <c r="N2276">
        <v>99</v>
      </c>
      <c r="O2276" t="b">
        <v>1</v>
      </c>
      <c r="P2276" t="s">
        <v>8295</v>
      </c>
      <c r="Q2276">
        <f t="shared" si="93"/>
        <v>120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1437620400</v>
      </c>
      <c r="J2277" s="10">
        <f t="shared" si="92"/>
        <v>42208.125</v>
      </c>
      <c r="L2277">
        <v>1416667679</v>
      </c>
      <c r="M2277" t="b">
        <v>0</v>
      </c>
      <c r="N2277">
        <v>79</v>
      </c>
      <c r="O2277" t="b">
        <v>1</v>
      </c>
      <c r="P2277" t="s">
        <v>8295</v>
      </c>
      <c r="Q2277">
        <f t="shared" si="93"/>
        <v>408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1437620400</v>
      </c>
      <c r="J2278" s="10">
        <f t="shared" si="92"/>
        <v>42208.125</v>
      </c>
      <c r="L2278">
        <v>1386344289</v>
      </c>
      <c r="M2278" t="b">
        <v>0</v>
      </c>
      <c r="N2278">
        <v>75</v>
      </c>
      <c r="O2278" t="b">
        <v>1</v>
      </c>
      <c r="P2278" t="s">
        <v>8295</v>
      </c>
      <c r="Q2278">
        <f t="shared" si="93"/>
        <v>106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1437620400</v>
      </c>
      <c r="J2279" s="10">
        <f t="shared" si="92"/>
        <v>42208.125</v>
      </c>
      <c r="L2279">
        <v>1327767423</v>
      </c>
      <c r="M2279" t="b">
        <v>0</v>
      </c>
      <c r="N2279">
        <v>207</v>
      </c>
      <c r="O2279" t="b">
        <v>1</v>
      </c>
      <c r="P2279" t="s">
        <v>8295</v>
      </c>
      <c r="Q2279">
        <f t="shared" si="93"/>
        <v>141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1437620400</v>
      </c>
      <c r="J2280" s="10">
        <f t="shared" si="92"/>
        <v>42208.125</v>
      </c>
      <c r="L2280">
        <v>1448902867</v>
      </c>
      <c r="M2280" t="b">
        <v>0</v>
      </c>
      <c r="N2280">
        <v>102</v>
      </c>
      <c r="O2280" t="b">
        <v>1</v>
      </c>
      <c r="P2280" t="s">
        <v>8295</v>
      </c>
      <c r="Q2280">
        <f t="shared" si="93"/>
        <v>271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1437620400</v>
      </c>
      <c r="J2281" s="10">
        <f t="shared" si="92"/>
        <v>42208.125</v>
      </c>
      <c r="L2281">
        <v>1421436099</v>
      </c>
      <c r="M2281" t="b">
        <v>0</v>
      </c>
      <c r="N2281">
        <v>32</v>
      </c>
      <c r="O2281" t="b">
        <v>1</v>
      </c>
      <c r="P2281" t="s">
        <v>8295</v>
      </c>
      <c r="Q2281">
        <f t="shared" si="93"/>
        <v>154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1437620400</v>
      </c>
      <c r="J2282" s="10">
        <f t="shared" si="92"/>
        <v>42208.125</v>
      </c>
      <c r="L2282">
        <v>1439909991</v>
      </c>
      <c r="M2282" t="b">
        <v>0</v>
      </c>
      <c r="N2282">
        <v>480</v>
      </c>
      <c r="O2282" t="b">
        <v>1</v>
      </c>
      <c r="P2282" t="s">
        <v>8295</v>
      </c>
      <c r="Q2282">
        <f t="shared" si="93"/>
        <v>404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1437620400</v>
      </c>
      <c r="J2283" s="10">
        <f t="shared" si="92"/>
        <v>42208.125</v>
      </c>
      <c r="L2283">
        <v>1306219897</v>
      </c>
      <c r="M2283" t="b">
        <v>0</v>
      </c>
      <c r="N2283">
        <v>11</v>
      </c>
      <c r="O2283" t="b">
        <v>1</v>
      </c>
      <c r="P2283" t="s">
        <v>8274</v>
      </c>
      <c r="Q2283">
        <f t="shared" si="93"/>
        <v>185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1437620400</v>
      </c>
      <c r="J2284" s="10">
        <f t="shared" si="92"/>
        <v>42208.125</v>
      </c>
      <c r="L2284">
        <v>1447560686</v>
      </c>
      <c r="M2284" t="b">
        <v>0</v>
      </c>
      <c r="N2284">
        <v>12</v>
      </c>
      <c r="O2284" t="b">
        <v>1</v>
      </c>
      <c r="P2284" t="s">
        <v>8274</v>
      </c>
      <c r="Q2284">
        <f t="shared" si="93"/>
        <v>185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1437620400</v>
      </c>
      <c r="J2285" s="10">
        <f t="shared" si="92"/>
        <v>42208.125</v>
      </c>
      <c r="L2285">
        <v>1331348404</v>
      </c>
      <c r="M2285" t="b">
        <v>0</v>
      </c>
      <c r="N2285">
        <v>48</v>
      </c>
      <c r="O2285" t="b">
        <v>1</v>
      </c>
      <c r="P2285" t="s">
        <v>8274</v>
      </c>
      <c r="Q2285">
        <f t="shared" si="93"/>
        <v>101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1437620400</v>
      </c>
      <c r="J2286" s="10">
        <f t="shared" si="92"/>
        <v>42208.125</v>
      </c>
      <c r="L2286">
        <v>1297451245</v>
      </c>
      <c r="M2286" t="b">
        <v>0</v>
      </c>
      <c r="N2286">
        <v>59</v>
      </c>
      <c r="O2286" t="b">
        <v>1</v>
      </c>
      <c r="P2286" t="s">
        <v>8274</v>
      </c>
      <c r="Q2286">
        <f t="shared" si="93"/>
        <v>106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1437620400</v>
      </c>
      <c r="J2287" s="10">
        <f t="shared" si="92"/>
        <v>42208.125</v>
      </c>
      <c r="L2287">
        <v>1338352043</v>
      </c>
      <c r="M2287" t="b">
        <v>0</v>
      </c>
      <c r="N2287">
        <v>79</v>
      </c>
      <c r="O2287" t="b">
        <v>1</v>
      </c>
      <c r="P2287" t="s">
        <v>8274</v>
      </c>
      <c r="Q2287">
        <f t="shared" si="93"/>
        <v>121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1437620400</v>
      </c>
      <c r="J2288" s="10">
        <f t="shared" si="92"/>
        <v>42208.125</v>
      </c>
      <c r="L2288">
        <v>1376003254</v>
      </c>
      <c r="M2288" t="b">
        <v>0</v>
      </c>
      <c r="N2288">
        <v>14</v>
      </c>
      <c r="O2288" t="b">
        <v>1</v>
      </c>
      <c r="P2288" t="s">
        <v>8274</v>
      </c>
      <c r="Q2288">
        <f t="shared" si="93"/>
        <v>100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1437620400</v>
      </c>
      <c r="J2289" s="10">
        <f t="shared" si="92"/>
        <v>42208.125</v>
      </c>
      <c r="L2289">
        <v>1401724860</v>
      </c>
      <c r="M2289" t="b">
        <v>0</v>
      </c>
      <c r="N2289">
        <v>106</v>
      </c>
      <c r="O2289" t="b">
        <v>1</v>
      </c>
      <c r="P2289" t="s">
        <v>8274</v>
      </c>
      <c r="Q2289">
        <f t="shared" si="93"/>
        <v>120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1437620400</v>
      </c>
      <c r="J2290" s="10">
        <f t="shared" si="92"/>
        <v>42208.125</v>
      </c>
      <c r="L2290">
        <v>1339098689</v>
      </c>
      <c r="M2290" t="b">
        <v>0</v>
      </c>
      <c r="N2290">
        <v>25</v>
      </c>
      <c r="O2290" t="b">
        <v>1</v>
      </c>
      <c r="P2290" t="s">
        <v>8274</v>
      </c>
      <c r="Q2290">
        <f t="shared" si="93"/>
        <v>100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1437620400</v>
      </c>
      <c r="J2291" s="10">
        <f t="shared" si="92"/>
        <v>42208.125</v>
      </c>
      <c r="L2291">
        <v>1382659060</v>
      </c>
      <c r="M2291" t="b">
        <v>0</v>
      </c>
      <c r="N2291">
        <v>25</v>
      </c>
      <c r="O2291" t="b">
        <v>1</v>
      </c>
      <c r="P2291" t="s">
        <v>8274</v>
      </c>
      <c r="Q2291">
        <f t="shared" si="93"/>
        <v>107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1437620400</v>
      </c>
      <c r="J2292" s="10">
        <f t="shared" si="92"/>
        <v>42208.125</v>
      </c>
      <c r="L2292">
        <v>1252908330</v>
      </c>
      <c r="M2292" t="b">
        <v>0</v>
      </c>
      <c r="N2292">
        <v>29</v>
      </c>
      <c r="O2292" t="b">
        <v>1</v>
      </c>
      <c r="P2292" t="s">
        <v>8274</v>
      </c>
      <c r="Q2292">
        <f t="shared" si="93"/>
        <v>104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1437620400</v>
      </c>
      <c r="J2293" s="10">
        <f t="shared" si="92"/>
        <v>42208.125</v>
      </c>
      <c r="L2293">
        <v>1332199618</v>
      </c>
      <c r="M2293" t="b">
        <v>0</v>
      </c>
      <c r="N2293">
        <v>43</v>
      </c>
      <c r="O2293" t="b">
        <v>1</v>
      </c>
      <c r="P2293" t="s">
        <v>8274</v>
      </c>
      <c r="Q2293">
        <f t="shared" si="93"/>
        <v>173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1437620400</v>
      </c>
      <c r="J2294" s="10">
        <f t="shared" si="92"/>
        <v>42208.125</v>
      </c>
      <c r="L2294">
        <v>1332175476</v>
      </c>
      <c r="M2294" t="b">
        <v>0</v>
      </c>
      <c r="N2294">
        <v>46</v>
      </c>
      <c r="O2294" t="b">
        <v>1</v>
      </c>
      <c r="P2294" t="s">
        <v>8274</v>
      </c>
      <c r="Q2294">
        <f t="shared" si="93"/>
        <v>107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1437620400</v>
      </c>
      <c r="J2295" s="10">
        <f t="shared" si="92"/>
        <v>42208.125</v>
      </c>
      <c r="L2295">
        <v>1346345999</v>
      </c>
      <c r="M2295" t="b">
        <v>0</v>
      </c>
      <c r="N2295">
        <v>27</v>
      </c>
      <c r="O2295" t="b">
        <v>1</v>
      </c>
      <c r="P2295" t="s">
        <v>8274</v>
      </c>
      <c r="Q2295">
        <f t="shared" si="93"/>
        <v>108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1437620400</v>
      </c>
      <c r="J2296" s="10">
        <f t="shared" si="92"/>
        <v>42208.125</v>
      </c>
      <c r="L2296">
        <v>1356110480</v>
      </c>
      <c r="M2296" t="b">
        <v>0</v>
      </c>
      <c r="N2296">
        <v>112</v>
      </c>
      <c r="O2296" t="b">
        <v>1</v>
      </c>
      <c r="P2296" t="s">
        <v>8274</v>
      </c>
      <c r="Q2296">
        <f t="shared" si="93"/>
        <v>146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1437620400</v>
      </c>
      <c r="J2297" s="10">
        <f t="shared" si="92"/>
        <v>42208.125</v>
      </c>
      <c r="L2297">
        <v>1356648856</v>
      </c>
      <c r="M2297" t="b">
        <v>0</v>
      </c>
      <c r="N2297">
        <v>34</v>
      </c>
      <c r="O2297" t="b">
        <v>1</v>
      </c>
      <c r="P2297" t="s">
        <v>8274</v>
      </c>
      <c r="Q2297">
        <f t="shared" si="93"/>
        <v>125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1437620400</v>
      </c>
      <c r="J2298" s="10">
        <f t="shared" si="92"/>
        <v>42208.125</v>
      </c>
      <c r="L2298">
        <v>1326994426</v>
      </c>
      <c r="M2298" t="b">
        <v>0</v>
      </c>
      <c r="N2298">
        <v>145</v>
      </c>
      <c r="O2298" t="b">
        <v>1</v>
      </c>
      <c r="P2298" t="s">
        <v>8274</v>
      </c>
      <c r="Q2298">
        <f t="shared" si="93"/>
        <v>149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1437620400</v>
      </c>
      <c r="J2299" s="10">
        <f t="shared" si="92"/>
        <v>42208.125</v>
      </c>
      <c r="L2299">
        <v>1328749249</v>
      </c>
      <c r="M2299" t="b">
        <v>0</v>
      </c>
      <c r="N2299">
        <v>19</v>
      </c>
      <c r="O2299" t="b">
        <v>1</v>
      </c>
      <c r="P2299" t="s">
        <v>8274</v>
      </c>
      <c r="Q2299">
        <f t="shared" si="93"/>
        <v>101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1437620400</v>
      </c>
      <c r="J2300" s="10">
        <f t="shared" si="92"/>
        <v>42208.125</v>
      </c>
      <c r="L2300">
        <v>1393272633</v>
      </c>
      <c r="M2300" t="b">
        <v>0</v>
      </c>
      <c r="N2300">
        <v>288</v>
      </c>
      <c r="O2300" t="b">
        <v>1</v>
      </c>
      <c r="P2300" t="s">
        <v>8274</v>
      </c>
      <c r="Q2300">
        <f t="shared" si="93"/>
        <v>105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1437620400</v>
      </c>
      <c r="J2301" s="10">
        <f t="shared" si="92"/>
        <v>42208.125</v>
      </c>
      <c r="L2301">
        <v>1295657209</v>
      </c>
      <c r="M2301" t="b">
        <v>0</v>
      </c>
      <c r="N2301">
        <v>14</v>
      </c>
      <c r="O2301" t="b">
        <v>1</v>
      </c>
      <c r="P2301" t="s">
        <v>8274</v>
      </c>
      <c r="Q2301">
        <f t="shared" si="93"/>
        <v>350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1437620400</v>
      </c>
      <c r="J2302" s="10">
        <f t="shared" si="92"/>
        <v>42208.125</v>
      </c>
      <c r="L2302">
        <v>1339694816</v>
      </c>
      <c r="M2302" t="b">
        <v>0</v>
      </c>
      <c r="N2302">
        <v>7</v>
      </c>
      <c r="O2302" t="b">
        <v>1</v>
      </c>
      <c r="P2302" t="s">
        <v>8274</v>
      </c>
      <c r="Q2302">
        <f t="shared" si="93"/>
        <v>101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1437620400</v>
      </c>
      <c r="J2303" s="10">
        <f t="shared" si="92"/>
        <v>42208.125</v>
      </c>
      <c r="L2303">
        <v>1369193496</v>
      </c>
      <c r="M2303" t="b">
        <v>1</v>
      </c>
      <c r="N2303">
        <v>211</v>
      </c>
      <c r="O2303" t="b">
        <v>1</v>
      </c>
      <c r="P2303" t="s">
        <v>8277</v>
      </c>
      <c r="Q2303">
        <f t="shared" si="93"/>
        <v>134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1437620400</v>
      </c>
      <c r="J2304" s="10">
        <f t="shared" si="92"/>
        <v>42208.125</v>
      </c>
      <c r="L2304">
        <v>1385585434</v>
      </c>
      <c r="M2304" t="b">
        <v>1</v>
      </c>
      <c r="N2304">
        <v>85</v>
      </c>
      <c r="O2304" t="b">
        <v>1</v>
      </c>
      <c r="P2304" t="s">
        <v>8277</v>
      </c>
      <c r="Q2304">
        <f t="shared" si="93"/>
        <v>171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1437620400</v>
      </c>
      <c r="J2305" s="10">
        <f t="shared" si="92"/>
        <v>42208.125</v>
      </c>
      <c r="L2305">
        <v>1320287996</v>
      </c>
      <c r="M2305" t="b">
        <v>1</v>
      </c>
      <c r="N2305">
        <v>103</v>
      </c>
      <c r="O2305" t="b">
        <v>1</v>
      </c>
      <c r="P2305" t="s">
        <v>8277</v>
      </c>
      <c r="Q2305">
        <f t="shared" si="93"/>
        <v>109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1437620400</v>
      </c>
      <c r="J2306" s="10">
        <f t="shared" si="92"/>
        <v>42208.125</v>
      </c>
      <c r="L2306">
        <v>1290281691</v>
      </c>
      <c r="M2306" t="b">
        <v>1</v>
      </c>
      <c r="N2306">
        <v>113</v>
      </c>
      <c r="O2306" t="b">
        <v>1</v>
      </c>
      <c r="P2306" t="s">
        <v>8277</v>
      </c>
      <c r="Q2306">
        <f t="shared" si="93"/>
        <v>101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1437620400</v>
      </c>
      <c r="J2307" s="10">
        <f t="shared" ref="J2307:J2370" si="94">(((I2307/60)/60)/24)+DATE(1970,1,1)</f>
        <v>42208.125</v>
      </c>
      <c r="L2307">
        <v>1405356072</v>
      </c>
      <c r="M2307" t="b">
        <v>1</v>
      </c>
      <c r="N2307">
        <v>167</v>
      </c>
      <c r="O2307" t="b">
        <v>1</v>
      </c>
      <c r="P2307" t="s">
        <v>8277</v>
      </c>
      <c r="Q2307">
        <f t="shared" ref="Q2307:Q2370" si="95">ROUND(E2307/D2307*100,0)</f>
        <v>101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1437620400</v>
      </c>
      <c r="J2308" s="10">
        <f t="shared" si="94"/>
        <v>42208.125</v>
      </c>
      <c r="L2308">
        <v>1328760129</v>
      </c>
      <c r="M2308" t="b">
        <v>1</v>
      </c>
      <c r="N2308">
        <v>73</v>
      </c>
      <c r="O2308" t="b">
        <v>1</v>
      </c>
      <c r="P2308" t="s">
        <v>8277</v>
      </c>
      <c r="Q2308">
        <f t="shared" si="95"/>
        <v>107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1437620400</v>
      </c>
      <c r="J2309" s="10">
        <f t="shared" si="94"/>
        <v>42208.125</v>
      </c>
      <c r="L2309">
        <v>1333653333</v>
      </c>
      <c r="M2309" t="b">
        <v>1</v>
      </c>
      <c r="N2309">
        <v>75</v>
      </c>
      <c r="O2309" t="b">
        <v>1</v>
      </c>
      <c r="P2309" t="s">
        <v>8277</v>
      </c>
      <c r="Q2309">
        <f t="shared" si="95"/>
        <v>107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1437620400</v>
      </c>
      <c r="J2310" s="10">
        <f t="shared" si="94"/>
        <v>42208.125</v>
      </c>
      <c r="L2310">
        <v>1406847996</v>
      </c>
      <c r="M2310" t="b">
        <v>1</v>
      </c>
      <c r="N2310">
        <v>614</v>
      </c>
      <c r="O2310" t="b">
        <v>1</v>
      </c>
      <c r="P2310" t="s">
        <v>8277</v>
      </c>
      <c r="Q2310">
        <f t="shared" si="95"/>
        <v>101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1437620400</v>
      </c>
      <c r="J2311" s="10">
        <f t="shared" si="94"/>
        <v>42208.125</v>
      </c>
      <c r="L2311">
        <v>1359848537</v>
      </c>
      <c r="M2311" t="b">
        <v>1</v>
      </c>
      <c r="N2311">
        <v>107</v>
      </c>
      <c r="O2311" t="b">
        <v>1</v>
      </c>
      <c r="P2311" t="s">
        <v>8277</v>
      </c>
      <c r="Q2311">
        <f t="shared" si="95"/>
        <v>107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1437620400</v>
      </c>
      <c r="J2312" s="10">
        <f t="shared" si="94"/>
        <v>42208.125</v>
      </c>
      <c r="L2312">
        <v>1361300615</v>
      </c>
      <c r="M2312" t="b">
        <v>1</v>
      </c>
      <c r="N2312">
        <v>1224</v>
      </c>
      <c r="O2312" t="b">
        <v>1</v>
      </c>
      <c r="P2312" t="s">
        <v>8277</v>
      </c>
      <c r="Q2312">
        <f t="shared" si="95"/>
        <v>429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1437620400</v>
      </c>
      <c r="J2313" s="10">
        <f t="shared" si="94"/>
        <v>42208.125</v>
      </c>
      <c r="L2313">
        <v>1396829189</v>
      </c>
      <c r="M2313" t="b">
        <v>1</v>
      </c>
      <c r="N2313">
        <v>104</v>
      </c>
      <c r="O2313" t="b">
        <v>1</v>
      </c>
      <c r="P2313" t="s">
        <v>8277</v>
      </c>
      <c r="Q2313">
        <f t="shared" si="95"/>
        <v>104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1437620400</v>
      </c>
      <c r="J2314" s="10">
        <f t="shared" si="94"/>
        <v>42208.125</v>
      </c>
      <c r="L2314">
        <v>1395155478</v>
      </c>
      <c r="M2314" t="b">
        <v>1</v>
      </c>
      <c r="N2314">
        <v>79</v>
      </c>
      <c r="O2314" t="b">
        <v>1</v>
      </c>
      <c r="P2314" t="s">
        <v>8277</v>
      </c>
      <c r="Q2314">
        <f t="shared" si="95"/>
        <v>108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1437620400</v>
      </c>
      <c r="J2315" s="10">
        <f t="shared" si="94"/>
        <v>42208.125</v>
      </c>
      <c r="L2315">
        <v>1333494026</v>
      </c>
      <c r="M2315" t="b">
        <v>1</v>
      </c>
      <c r="N2315">
        <v>157</v>
      </c>
      <c r="O2315" t="b">
        <v>1</v>
      </c>
      <c r="P2315" t="s">
        <v>8277</v>
      </c>
      <c r="Q2315">
        <f t="shared" si="95"/>
        <v>176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1437620400</v>
      </c>
      <c r="J2316" s="10">
        <f t="shared" si="94"/>
        <v>42208.125</v>
      </c>
      <c r="L2316">
        <v>1336482857</v>
      </c>
      <c r="M2316" t="b">
        <v>1</v>
      </c>
      <c r="N2316">
        <v>50</v>
      </c>
      <c r="O2316" t="b">
        <v>1</v>
      </c>
      <c r="P2316" t="s">
        <v>8277</v>
      </c>
      <c r="Q2316">
        <f t="shared" si="95"/>
        <v>157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1437620400</v>
      </c>
      <c r="J2317" s="10">
        <f t="shared" si="94"/>
        <v>42208.125</v>
      </c>
      <c r="L2317">
        <v>1333646743</v>
      </c>
      <c r="M2317" t="b">
        <v>1</v>
      </c>
      <c r="N2317">
        <v>64</v>
      </c>
      <c r="O2317" t="b">
        <v>1</v>
      </c>
      <c r="P2317" t="s">
        <v>8277</v>
      </c>
      <c r="Q2317">
        <f t="shared" si="95"/>
        <v>103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1437620400</v>
      </c>
      <c r="J2318" s="10">
        <f t="shared" si="94"/>
        <v>42208.125</v>
      </c>
      <c r="L2318">
        <v>1253726650</v>
      </c>
      <c r="M2318" t="b">
        <v>1</v>
      </c>
      <c r="N2318">
        <v>200</v>
      </c>
      <c r="O2318" t="b">
        <v>1</v>
      </c>
      <c r="P2318" t="s">
        <v>8277</v>
      </c>
      <c r="Q2318">
        <f t="shared" si="95"/>
        <v>104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1437620400</v>
      </c>
      <c r="J2319" s="10">
        <f t="shared" si="94"/>
        <v>42208.125</v>
      </c>
      <c r="L2319">
        <v>1263474049</v>
      </c>
      <c r="M2319" t="b">
        <v>1</v>
      </c>
      <c r="N2319">
        <v>22</v>
      </c>
      <c r="O2319" t="b">
        <v>1</v>
      </c>
      <c r="P2319" t="s">
        <v>8277</v>
      </c>
      <c r="Q2319">
        <f t="shared" si="95"/>
        <v>104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1437620400</v>
      </c>
      <c r="J2320" s="10">
        <f t="shared" si="94"/>
        <v>42208.125</v>
      </c>
      <c r="L2320">
        <v>1251214014</v>
      </c>
      <c r="M2320" t="b">
        <v>1</v>
      </c>
      <c r="N2320">
        <v>163</v>
      </c>
      <c r="O2320" t="b">
        <v>1</v>
      </c>
      <c r="P2320" t="s">
        <v>8277</v>
      </c>
      <c r="Q2320">
        <f t="shared" si="95"/>
        <v>121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1437620400</v>
      </c>
      <c r="J2321" s="10">
        <f t="shared" si="94"/>
        <v>42208.125</v>
      </c>
      <c r="L2321">
        <v>1384480685</v>
      </c>
      <c r="M2321" t="b">
        <v>1</v>
      </c>
      <c r="N2321">
        <v>77</v>
      </c>
      <c r="O2321" t="b">
        <v>1</v>
      </c>
      <c r="P2321" t="s">
        <v>8277</v>
      </c>
      <c r="Q2321">
        <f t="shared" si="95"/>
        <v>108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1437620400</v>
      </c>
      <c r="J2322" s="10">
        <f t="shared" si="94"/>
        <v>42208.125</v>
      </c>
      <c r="L2322">
        <v>1393443400</v>
      </c>
      <c r="M2322" t="b">
        <v>1</v>
      </c>
      <c r="N2322">
        <v>89</v>
      </c>
      <c r="O2322" t="b">
        <v>1</v>
      </c>
      <c r="P2322" t="s">
        <v>8277</v>
      </c>
      <c r="Q2322">
        <f t="shared" si="95"/>
        <v>109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1437620400</v>
      </c>
      <c r="J2323" s="10">
        <f t="shared" si="94"/>
        <v>42208.125</v>
      </c>
      <c r="L2323">
        <v>1488694501</v>
      </c>
      <c r="M2323" t="b">
        <v>0</v>
      </c>
      <c r="N2323">
        <v>64</v>
      </c>
      <c r="O2323" t="b">
        <v>0</v>
      </c>
      <c r="P2323" t="s">
        <v>8296</v>
      </c>
      <c r="Q2323">
        <f t="shared" si="95"/>
        <v>39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1437620400</v>
      </c>
      <c r="J2324" s="10">
        <f t="shared" si="94"/>
        <v>42208.125</v>
      </c>
      <c r="L2324">
        <v>1489181369</v>
      </c>
      <c r="M2324" t="b">
        <v>0</v>
      </c>
      <c r="N2324">
        <v>4</v>
      </c>
      <c r="O2324" t="b">
        <v>0</v>
      </c>
      <c r="P2324" t="s">
        <v>8296</v>
      </c>
      <c r="Q2324">
        <f t="shared" si="95"/>
        <v>3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1437620400</v>
      </c>
      <c r="J2325" s="10">
        <f t="shared" si="94"/>
        <v>42208.125</v>
      </c>
      <c r="L2325">
        <v>1489428447</v>
      </c>
      <c r="M2325" t="b">
        <v>0</v>
      </c>
      <c r="N2325">
        <v>4</v>
      </c>
      <c r="O2325" t="b">
        <v>0</v>
      </c>
      <c r="P2325" t="s">
        <v>8296</v>
      </c>
      <c r="Q2325">
        <f t="shared" si="95"/>
        <v>48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1437620400</v>
      </c>
      <c r="J2326" s="10">
        <f t="shared" si="94"/>
        <v>42208.125</v>
      </c>
      <c r="L2326">
        <v>1487970885</v>
      </c>
      <c r="M2326" t="b">
        <v>0</v>
      </c>
      <c r="N2326">
        <v>61</v>
      </c>
      <c r="O2326" t="b">
        <v>0</v>
      </c>
      <c r="P2326" t="s">
        <v>8296</v>
      </c>
      <c r="Q2326">
        <f t="shared" si="95"/>
        <v>21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1437620400</v>
      </c>
      <c r="J2327" s="10">
        <f t="shared" si="94"/>
        <v>42208.125</v>
      </c>
      <c r="L2327">
        <v>1488241931</v>
      </c>
      <c r="M2327" t="b">
        <v>0</v>
      </c>
      <c r="N2327">
        <v>7</v>
      </c>
      <c r="O2327" t="b">
        <v>0</v>
      </c>
      <c r="P2327" t="s">
        <v>8296</v>
      </c>
      <c r="Q2327">
        <f t="shared" si="95"/>
        <v>8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1437620400</v>
      </c>
      <c r="J2328" s="10">
        <f t="shared" si="94"/>
        <v>42208.125</v>
      </c>
      <c r="L2328">
        <v>1489106948</v>
      </c>
      <c r="M2328" t="b">
        <v>0</v>
      </c>
      <c r="N2328">
        <v>1</v>
      </c>
      <c r="O2328" t="b">
        <v>0</v>
      </c>
      <c r="P2328" t="s">
        <v>8296</v>
      </c>
      <c r="Q2328">
        <f t="shared" si="95"/>
        <v>1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1437620400</v>
      </c>
      <c r="J2329" s="10">
        <f t="shared" si="94"/>
        <v>42208.125</v>
      </c>
      <c r="L2329">
        <v>1406066440</v>
      </c>
      <c r="M2329" t="b">
        <v>1</v>
      </c>
      <c r="N2329">
        <v>3355</v>
      </c>
      <c r="O2329" t="b">
        <v>1</v>
      </c>
      <c r="P2329" t="s">
        <v>8296</v>
      </c>
      <c r="Q2329">
        <f t="shared" si="95"/>
        <v>526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1437620400</v>
      </c>
      <c r="J2330" s="10">
        <f t="shared" si="94"/>
        <v>42208.125</v>
      </c>
      <c r="L2330">
        <v>1431715537</v>
      </c>
      <c r="M2330" t="b">
        <v>1</v>
      </c>
      <c r="N2330">
        <v>537</v>
      </c>
      <c r="O2330" t="b">
        <v>1</v>
      </c>
      <c r="P2330" t="s">
        <v>8296</v>
      </c>
      <c r="Q2330">
        <f t="shared" si="95"/>
        <v>254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1437620400</v>
      </c>
      <c r="J2331" s="10">
        <f t="shared" si="94"/>
        <v>42208.125</v>
      </c>
      <c r="L2331">
        <v>1403017146</v>
      </c>
      <c r="M2331" t="b">
        <v>1</v>
      </c>
      <c r="N2331">
        <v>125</v>
      </c>
      <c r="O2331" t="b">
        <v>1</v>
      </c>
      <c r="P2331" t="s">
        <v>8296</v>
      </c>
      <c r="Q2331">
        <f t="shared" si="95"/>
        <v>106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1437620400</v>
      </c>
      <c r="J2332" s="10">
        <f t="shared" si="94"/>
        <v>42208.125</v>
      </c>
      <c r="L2332">
        <v>1448400943</v>
      </c>
      <c r="M2332" t="b">
        <v>1</v>
      </c>
      <c r="N2332">
        <v>163</v>
      </c>
      <c r="O2332" t="b">
        <v>1</v>
      </c>
      <c r="P2332" t="s">
        <v>8296</v>
      </c>
      <c r="Q2332">
        <f t="shared" si="95"/>
        <v>102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1437620400</v>
      </c>
      <c r="J2333" s="10">
        <f t="shared" si="94"/>
        <v>42208.125</v>
      </c>
      <c r="L2333">
        <v>1405728490</v>
      </c>
      <c r="M2333" t="b">
        <v>1</v>
      </c>
      <c r="N2333">
        <v>283</v>
      </c>
      <c r="O2333" t="b">
        <v>1</v>
      </c>
      <c r="P2333" t="s">
        <v>8296</v>
      </c>
      <c r="Q2333">
        <f t="shared" si="95"/>
        <v>144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1437620400</v>
      </c>
      <c r="J2334" s="10">
        <f t="shared" si="94"/>
        <v>42208.125</v>
      </c>
      <c r="L2334">
        <v>1420643071</v>
      </c>
      <c r="M2334" t="b">
        <v>1</v>
      </c>
      <c r="N2334">
        <v>352</v>
      </c>
      <c r="O2334" t="b">
        <v>1</v>
      </c>
      <c r="P2334" t="s">
        <v>8296</v>
      </c>
      <c r="Q2334">
        <f t="shared" si="95"/>
        <v>106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1437620400</v>
      </c>
      <c r="J2335" s="10">
        <f t="shared" si="94"/>
        <v>42208.125</v>
      </c>
      <c r="L2335">
        <v>1399563390</v>
      </c>
      <c r="M2335" t="b">
        <v>1</v>
      </c>
      <c r="N2335">
        <v>94</v>
      </c>
      <c r="O2335" t="b">
        <v>1</v>
      </c>
      <c r="P2335" t="s">
        <v>8296</v>
      </c>
      <c r="Q2335">
        <f t="shared" si="95"/>
        <v>212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1437620400</v>
      </c>
      <c r="J2336" s="10">
        <f t="shared" si="94"/>
        <v>42208.125</v>
      </c>
      <c r="L2336">
        <v>1412611498</v>
      </c>
      <c r="M2336" t="b">
        <v>1</v>
      </c>
      <c r="N2336">
        <v>67</v>
      </c>
      <c r="O2336" t="b">
        <v>1</v>
      </c>
      <c r="P2336" t="s">
        <v>8296</v>
      </c>
      <c r="Q2336">
        <f t="shared" si="95"/>
        <v>102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1437620400</v>
      </c>
      <c r="J2337" s="10">
        <f t="shared" si="94"/>
        <v>42208.125</v>
      </c>
      <c r="L2337">
        <v>1399902243</v>
      </c>
      <c r="M2337" t="b">
        <v>1</v>
      </c>
      <c r="N2337">
        <v>221</v>
      </c>
      <c r="O2337" t="b">
        <v>1</v>
      </c>
      <c r="P2337" t="s">
        <v>8296</v>
      </c>
      <c r="Q2337">
        <f t="shared" si="95"/>
        <v>102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1437620400</v>
      </c>
      <c r="J2338" s="10">
        <f t="shared" si="94"/>
        <v>42208.125</v>
      </c>
      <c r="L2338">
        <v>1390860695</v>
      </c>
      <c r="M2338" t="b">
        <v>1</v>
      </c>
      <c r="N2338">
        <v>2165</v>
      </c>
      <c r="O2338" t="b">
        <v>1</v>
      </c>
      <c r="P2338" t="s">
        <v>8296</v>
      </c>
      <c r="Q2338">
        <f t="shared" si="95"/>
        <v>521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1437620400</v>
      </c>
      <c r="J2339" s="10">
        <f t="shared" si="94"/>
        <v>42208.125</v>
      </c>
      <c r="L2339">
        <v>1401204143</v>
      </c>
      <c r="M2339" t="b">
        <v>1</v>
      </c>
      <c r="N2339">
        <v>179</v>
      </c>
      <c r="O2339" t="b">
        <v>1</v>
      </c>
      <c r="P2339" t="s">
        <v>8296</v>
      </c>
      <c r="Q2339">
        <f t="shared" si="95"/>
        <v>111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1437620400</v>
      </c>
      <c r="J2340" s="10">
        <f t="shared" si="94"/>
        <v>42208.125</v>
      </c>
      <c r="L2340">
        <v>1401485484</v>
      </c>
      <c r="M2340" t="b">
        <v>1</v>
      </c>
      <c r="N2340">
        <v>123</v>
      </c>
      <c r="O2340" t="b">
        <v>1</v>
      </c>
      <c r="P2340" t="s">
        <v>8296</v>
      </c>
      <c r="Q2340">
        <f t="shared" si="95"/>
        <v>101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1437620400</v>
      </c>
      <c r="J2341" s="10">
        <f t="shared" si="94"/>
        <v>42208.125</v>
      </c>
      <c r="L2341">
        <v>1479496309</v>
      </c>
      <c r="M2341" t="b">
        <v>1</v>
      </c>
      <c r="N2341">
        <v>1104</v>
      </c>
      <c r="O2341" t="b">
        <v>1</v>
      </c>
      <c r="P2341" t="s">
        <v>8296</v>
      </c>
      <c r="Q2341">
        <f t="shared" si="95"/>
        <v>294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1437620400</v>
      </c>
      <c r="J2342" s="10">
        <f t="shared" si="94"/>
        <v>42208.125</v>
      </c>
      <c r="L2342">
        <v>1475249138</v>
      </c>
      <c r="M2342" t="b">
        <v>1</v>
      </c>
      <c r="N2342">
        <v>403</v>
      </c>
      <c r="O2342" t="b">
        <v>1</v>
      </c>
      <c r="P2342" t="s">
        <v>8296</v>
      </c>
      <c r="Q2342">
        <f t="shared" si="95"/>
        <v>106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1437620400</v>
      </c>
      <c r="J2343" s="10">
        <f t="shared" si="94"/>
        <v>42208.125</v>
      </c>
      <c r="L2343">
        <v>1434137504</v>
      </c>
      <c r="M2343" t="b">
        <v>0</v>
      </c>
      <c r="N2343">
        <v>0</v>
      </c>
      <c r="O2343" t="b">
        <v>0</v>
      </c>
      <c r="P2343" t="s">
        <v>8270</v>
      </c>
      <c r="Q2343">
        <f t="shared" si="95"/>
        <v>0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1437620400</v>
      </c>
      <c r="J2344" s="10">
        <f t="shared" si="94"/>
        <v>42208.125</v>
      </c>
      <c r="L2344">
        <v>1410799870</v>
      </c>
      <c r="M2344" t="b">
        <v>0</v>
      </c>
      <c r="N2344">
        <v>0</v>
      </c>
      <c r="O2344" t="b">
        <v>0</v>
      </c>
      <c r="P2344" t="s">
        <v>8270</v>
      </c>
      <c r="Q2344">
        <f t="shared" si="95"/>
        <v>0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1437620400</v>
      </c>
      <c r="J2345" s="10">
        <f t="shared" si="94"/>
        <v>42208.125</v>
      </c>
      <c r="L2345">
        <v>1447962505</v>
      </c>
      <c r="M2345" t="b">
        <v>0</v>
      </c>
      <c r="N2345">
        <v>1</v>
      </c>
      <c r="O2345" t="b">
        <v>0</v>
      </c>
      <c r="P2345" t="s">
        <v>8270</v>
      </c>
      <c r="Q2345">
        <f t="shared" si="95"/>
        <v>3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1437620400</v>
      </c>
      <c r="J2346" s="10">
        <f t="shared" si="94"/>
        <v>42208.125</v>
      </c>
      <c r="L2346">
        <v>1464197269</v>
      </c>
      <c r="M2346" t="b">
        <v>0</v>
      </c>
      <c r="N2346">
        <v>1</v>
      </c>
      <c r="O2346" t="b">
        <v>0</v>
      </c>
      <c r="P2346" t="s">
        <v>8270</v>
      </c>
      <c r="Q2346">
        <f t="shared" si="95"/>
        <v>0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1437620400</v>
      </c>
      <c r="J2347" s="10">
        <f t="shared" si="94"/>
        <v>42208.125</v>
      </c>
      <c r="L2347">
        <v>1424822556</v>
      </c>
      <c r="M2347" t="b">
        <v>0</v>
      </c>
      <c r="N2347">
        <v>0</v>
      </c>
      <c r="O2347" t="b">
        <v>0</v>
      </c>
      <c r="P2347" t="s">
        <v>8270</v>
      </c>
      <c r="Q2347">
        <f t="shared" si="95"/>
        <v>0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1437620400</v>
      </c>
      <c r="J2348" s="10">
        <f t="shared" si="94"/>
        <v>42208.125</v>
      </c>
      <c r="L2348">
        <v>1472843431</v>
      </c>
      <c r="M2348" t="b">
        <v>0</v>
      </c>
      <c r="N2348">
        <v>3</v>
      </c>
      <c r="O2348" t="b">
        <v>0</v>
      </c>
      <c r="P2348" t="s">
        <v>8270</v>
      </c>
      <c r="Q2348">
        <f t="shared" si="95"/>
        <v>0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1437620400</v>
      </c>
      <c r="J2349" s="10">
        <f t="shared" si="94"/>
        <v>42208.125</v>
      </c>
      <c r="L2349">
        <v>1469543676</v>
      </c>
      <c r="M2349" t="b">
        <v>0</v>
      </c>
      <c r="N2349">
        <v>1</v>
      </c>
      <c r="O2349" t="b">
        <v>0</v>
      </c>
      <c r="P2349" t="s">
        <v>8270</v>
      </c>
      <c r="Q2349">
        <f t="shared" si="95"/>
        <v>2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1437620400</v>
      </c>
      <c r="J2350" s="10">
        <f t="shared" si="94"/>
        <v>42208.125</v>
      </c>
      <c r="L2350">
        <v>1450822938</v>
      </c>
      <c r="M2350" t="b">
        <v>0</v>
      </c>
      <c r="N2350">
        <v>5</v>
      </c>
      <c r="O2350" t="b">
        <v>0</v>
      </c>
      <c r="P2350" t="s">
        <v>8270</v>
      </c>
      <c r="Q2350">
        <f t="shared" si="95"/>
        <v>0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1437620400</v>
      </c>
      <c r="J2351" s="10">
        <f t="shared" si="94"/>
        <v>42208.125</v>
      </c>
      <c r="L2351">
        <v>1436812628</v>
      </c>
      <c r="M2351" t="b">
        <v>0</v>
      </c>
      <c r="N2351">
        <v>0</v>
      </c>
      <c r="O2351" t="b">
        <v>0</v>
      </c>
      <c r="P2351" t="s">
        <v>8270</v>
      </c>
      <c r="Q2351">
        <f t="shared" si="95"/>
        <v>0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1437620400</v>
      </c>
      <c r="J2352" s="10">
        <f t="shared" si="94"/>
        <v>42208.125</v>
      </c>
      <c r="L2352">
        <v>1480882370</v>
      </c>
      <c r="M2352" t="b">
        <v>0</v>
      </c>
      <c r="N2352">
        <v>0</v>
      </c>
      <c r="O2352" t="b">
        <v>0</v>
      </c>
      <c r="P2352" t="s">
        <v>8270</v>
      </c>
      <c r="Q2352">
        <f t="shared" si="95"/>
        <v>0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1437620400</v>
      </c>
      <c r="J2353" s="10">
        <f t="shared" si="94"/>
        <v>42208.125</v>
      </c>
      <c r="L2353">
        <v>1427768739</v>
      </c>
      <c r="M2353" t="b">
        <v>0</v>
      </c>
      <c r="N2353">
        <v>7</v>
      </c>
      <c r="O2353" t="b">
        <v>0</v>
      </c>
      <c r="P2353" t="s">
        <v>8270</v>
      </c>
      <c r="Q2353">
        <f t="shared" si="95"/>
        <v>1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1437620400</v>
      </c>
      <c r="J2354" s="10">
        <f t="shared" si="94"/>
        <v>42208.125</v>
      </c>
      <c r="L2354">
        <v>1428419552</v>
      </c>
      <c r="M2354" t="b">
        <v>0</v>
      </c>
      <c r="N2354">
        <v>0</v>
      </c>
      <c r="O2354" t="b">
        <v>0</v>
      </c>
      <c r="P2354" t="s">
        <v>8270</v>
      </c>
      <c r="Q2354">
        <f t="shared" si="95"/>
        <v>0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1437620400</v>
      </c>
      <c r="J2355" s="10">
        <f t="shared" si="94"/>
        <v>42208.125</v>
      </c>
      <c r="L2355">
        <v>1428596022</v>
      </c>
      <c r="M2355" t="b">
        <v>0</v>
      </c>
      <c r="N2355">
        <v>0</v>
      </c>
      <c r="O2355" t="b">
        <v>0</v>
      </c>
      <c r="P2355" t="s">
        <v>8270</v>
      </c>
      <c r="Q2355">
        <f t="shared" si="95"/>
        <v>0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1437620400</v>
      </c>
      <c r="J2356" s="10">
        <f t="shared" si="94"/>
        <v>42208.125</v>
      </c>
      <c r="L2356">
        <v>1415726460</v>
      </c>
      <c r="M2356" t="b">
        <v>0</v>
      </c>
      <c r="N2356">
        <v>1</v>
      </c>
      <c r="O2356" t="b">
        <v>0</v>
      </c>
      <c r="P2356" t="s">
        <v>8270</v>
      </c>
      <c r="Q2356">
        <f t="shared" si="95"/>
        <v>0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1437620400</v>
      </c>
      <c r="J2357" s="10">
        <f t="shared" si="94"/>
        <v>42208.125</v>
      </c>
      <c r="L2357">
        <v>1428012136</v>
      </c>
      <c r="M2357" t="b">
        <v>0</v>
      </c>
      <c r="N2357">
        <v>2</v>
      </c>
      <c r="O2357" t="b">
        <v>0</v>
      </c>
      <c r="P2357" t="s">
        <v>8270</v>
      </c>
      <c r="Q2357">
        <f t="shared" si="95"/>
        <v>1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1437620400</v>
      </c>
      <c r="J2358" s="10">
        <f t="shared" si="94"/>
        <v>42208.125</v>
      </c>
      <c r="L2358">
        <v>1430938104</v>
      </c>
      <c r="M2358" t="b">
        <v>0</v>
      </c>
      <c r="N2358">
        <v>0</v>
      </c>
      <c r="O2358" t="b">
        <v>0</v>
      </c>
      <c r="P2358" t="s">
        <v>8270</v>
      </c>
      <c r="Q2358">
        <f t="shared" si="95"/>
        <v>0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1437620400</v>
      </c>
      <c r="J2359" s="10">
        <f t="shared" si="94"/>
        <v>42208.125</v>
      </c>
      <c r="L2359">
        <v>1442501578</v>
      </c>
      <c r="M2359" t="b">
        <v>0</v>
      </c>
      <c r="N2359">
        <v>0</v>
      </c>
      <c r="O2359" t="b">
        <v>0</v>
      </c>
      <c r="P2359" t="s">
        <v>8270</v>
      </c>
      <c r="Q2359">
        <f t="shared" si="95"/>
        <v>0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1437620400</v>
      </c>
      <c r="J2360" s="10">
        <f t="shared" si="94"/>
        <v>42208.125</v>
      </c>
      <c r="L2360">
        <v>1417818036</v>
      </c>
      <c r="M2360" t="b">
        <v>0</v>
      </c>
      <c r="N2360">
        <v>0</v>
      </c>
      <c r="O2360" t="b">
        <v>0</v>
      </c>
      <c r="P2360" t="s">
        <v>8270</v>
      </c>
      <c r="Q2360">
        <f t="shared" si="95"/>
        <v>0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1437620400</v>
      </c>
      <c r="J2361" s="10">
        <f t="shared" si="94"/>
        <v>42208.125</v>
      </c>
      <c r="L2361">
        <v>1433432124</v>
      </c>
      <c r="M2361" t="b">
        <v>0</v>
      </c>
      <c r="N2361">
        <v>3</v>
      </c>
      <c r="O2361" t="b">
        <v>0</v>
      </c>
      <c r="P2361" t="s">
        <v>8270</v>
      </c>
      <c r="Q2361">
        <f t="shared" si="95"/>
        <v>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1437620400</v>
      </c>
      <c r="J2362" s="10">
        <f t="shared" si="94"/>
        <v>42208.125</v>
      </c>
      <c r="L2362">
        <v>1452272280</v>
      </c>
      <c r="M2362" t="b">
        <v>0</v>
      </c>
      <c r="N2362">
        <v>1</v>
      </c>
      <c r="O2362" t="b">
        <v>0</v>
      </c>
      <c r="P2362" t="s">
        <v>8270</v>
      </c>
      <c r="Q2362">
        <f t="shared" si="95"/>
        <v>0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1437620400</v>
      </c>
      <c r="J2363" s="10">
        <f t="shared" si="94"/>
        <v>42208.125</v>
      </c>
      <c r="L2363">
        <v>1459975008</v>
      </c>
      <c r="M2363" t="b">
        <v>0</v>
      </c>
      <c r="N2363">
        <v>0</v>
      </c>
      <c r="O2363" t="b">
        <v>0</v>
      </c>
      <c r="P2363" t="s">
        <v>8270</v>
      </c>
      <c r="Q2363">
        <f t="shared" si="95"/>
        <v>0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1437620400</v>
      </c>
      <c r="J2364" s="10">
        <f t="shared" si="94"/>
        <v>42208.125</v>
      </c>
      <c r="L2364">
        <v>1415723470</v>
      </c>
      <c r="M2364" t="b">
        <v>0</v>
      </c>
      <c r="N2364">
        <v>2</v>
      </c>
      <c r="O2364" t="b">
        <v>0</v>
      </c>
      <c r="P2364" t="s">
        <v>8270</v>
      </c>
      <c r="Q2364">
        <f t="shared" si="95"/>
        <v>29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1437620400</v>
      </c>
      <c r="J2365" s="10">
        <f t="shared" si="94"/>
        <v>42208.125</v>
      </c>
      <c r="L2365">
        <v>1447460200</v>
      </c>
      <c r="M2365" t="b">
        <v>0</v>
      </c>
      <c r="N2365">
        <v>0</v>
      </c>
      <c r="O2365" t="b">
        <v>0</v>
      </c>
      <c r="P2365" t="s">
        <v>8270</v>
      </c>
      <c r="Q2365">
        <f t="shared" si="95"/>
        <v>0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1437620400</v>
      </c>
      <c r="J2366" s="10">
        <f t="shared" si="94"/>
        <v>42208.125</v>
      </c>
      <c r="L2366">
        <v>1441146356</v>
      </c>
      <c r="M2366" t="b">
        <v>0</v>
      </c>
      <c r="N2366">
        <v>0</v>
      </c>
      <c r="O2366" t="b">
        <v>0</v>
      </c>
      <c r="P2366" t="s">
        <v>8270</v>
      </c>
      <c r="Q2366">
        <f t="shared" si="95"/>
        <v>0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1437620400</v>
      </c>
      <c r="J2367" s="10">
        <f t="shared" si="94"/>
        <v>42208.125</v>
      </c>
      <c r="L2367">
        <v>1449596425</v>
      </c>
      <c r="M2367" t="b">
        <v>0</v>
      </c>
      <c r="N2367">
        <v>0</v>
      </c>
      <c r="O2367" t="b">
        <v>0</v>
      </c>
      <c r="P2367" t="s">
        <v>8270</v>
      </c>
      <c r="Q2367">
        <f t="shared" si="95"/>
        <v>0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1437620400</v>
      </c>
      <c r="J2368" s="10">
        <f t="shared" si="94"/>
        <v>42208.125</v>
      </c>
      <c r="L2368">
        <v>1442839533</v>
      </c>
      <c r="M2368" t="b">
        <v>0</v>
      </c>
      <c r="N2368">
        <v>27</v>
      </c>
      <c r="O2368" t="b">
        <v>0</v>
      </c>
      <c r="P2368" t="s">
        <v>8270</v>
      </c>
      <c r="Q2368">
        <f t="shared" si="95"/>
        <v>11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1437620400</v>
      </c>
      <c r="J2369" s="10">
        <f t="shared" si="94"/>
        <v>42208.125</v>
      </c>
      <c r="L2369">
        <v>1456442216</v>
      </c>
      <c r="M2369" t="b">
        <v>0</v>
      </c>
      <c r="N2369">
        <v>14</v>
      </c>
      <c r="O2369" t="b">
        <v>0</v>
      </c>
      <c r="P2369" t="s">
        <v>8270</v>
      </c>
      <c r="Q2369">
        <f t="shared" si="95"/>
        <v>1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1437620400</v>
      </c>
      <c r="J2370" s="10">
        <f t="shared" si="94"/>
        <v>42208.125</v>
      </c>
      <c r="L2370">
        <v>1425143965</v>
      </c>
      <c r="M2370" t="b">
        <v>0</v>
      </c>
      <c r="N2370">
        <v>2</v>
      </c>
      <c r="O2370" t="b">
        <v>0</v>
      </c>
      <c r="P2370" t="s">
        <v>8270</v>
      </c>
      <c r="Q2370">
        <f t="shared" si="95"/>
        <v>0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1437620400</v>
      </c>
      <c r="J2371" s="10">
        <f t="shared" ref="J2371:J2434" si="96">(((I2371/60)/60)/24)+DATE(1970,1,1)</f>
        <v>42208.125</v>
      </c>
      <c r="L2371">
        <v>1452540611</v>
      </c>
      <c r="M2371" t="b">
        <v>0</v>
      </c>
      <c r="N2371">
        <v>0</v>
      </c>
      <c r="O2371" t="b">
        <v>0</v>
      </c>
      <c r="P2371" t="s">
        <v>8270</v>
      </c>
      <c r="Q2371">
        <f t="shared" ref="Q2371:Q2434" si="97">ROUND(E2371/D2371*100,0)</f>
        <v>0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1437620400</v>
      </c>
      <c r="J2372" s="10">
        <f t="shared" si="96"/>
        <v>42208.125</v>
      </c>
      <c r="L2372">
        <v>1416285141</v>
      </c>
      <c r="M2372" t="b">
        <v>0</v>
      </c>
      <c r="N2372">
        <v>4</v>
      </c>
      <c r="O2372" t="b">
        <v>0</v>
      </c>
      <c r="P2372" t="s">
        <v>8270</v>
      </c>
      <c r="Q2372">
        <f t="shared" si="97"/>
        <v>0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1437620400</v>
      </c>
      <c r="J2373" s="10">
        <f t="shared" si="96"/>
        <v>42208.125</v>
      </c>
      <c r="L2373">
        <v>1432665596</v>
      </c>
      <c r="M2373" t="b">
        <v>0</v>
      </c>
      <c r="N2373">
        <v>0</v>
      </c>
      <c r="O2373" t="b">
        <v>0</v>
      </c>
      <c r="P2373" t="s">
        <v>8270</v>
      </c>
      <c r="Q2373">
        <f t="shared" si="97"/>
        <v>0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1437620400</v>
      </c>
      <c r="J2374" s="10">
        <f t="shared" si="96"/>
        <v>42208.125</v>
      </c>
      <c r="L2374">
        <v>1427247571</v>
      </c>
      <c r="M2374" t="b">
        <v>0</v>
      </c>
      <c r="N2374">
        <v>6</v>
      </c>
      <c r="O2374" t="b">
        <v>0</v>
      </c>
      <c r="P2374" t="s">
        <v>8270</v>
      </c>
      <c r="Q2374">
        <f t="shared" si="97"/>
        <v>3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1437620400</v>
      </c>
      <c r="J2375" s="10">
        <f t="shared" si="96"/>
        <v>42208.125</v>
      </c>
      <c r="L2375">
        <v>1438271624</v>
      </c>
      <c r="M2375" t="b">
        <v>0</v>
      </c>
      <c r="N2375">
        <v>1</v>
      </c>
      <c r="O2375" t="b">
        <v>0</v>
      </c>
      <c r="P2375" t="s">
        <v>8270</v>
      </c>
      <c r="Q2375">
        <f t="shared" si="97"/>
        <v>0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1437620400</v>
      </c>
      <c r="J2376" s="10">
        <f t="shared" si="96"/>
        <v>42208.125</v>
      </c>
      <c r="L2376">
        <v>1421180060</v>
      </c>
      <c r="M2376" t="b">
        <v>0</v>
      </c>
      <c r="N2376">
        <v>1</v>
      </c>
      <c r="O2376" t="b">
        <v>0</v>
      </c>
      <c r="P2376" t="s">
        <v>8270</v>
      </c>
      <c r="Q2376">
        <f t="shared" si="97"/>
        <v>0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1437620400</v>
      </c>
      <c r="J2377" s="10">
        <f t="shared" si="96"/>
        <v>42208.125</v>
      </c>
      <c r="L2377">
        <v>1470859437</v>
      </c>
      <c r="M2377" t="b">
        <v>0</v>
      </c>
      <c r="N2377">
        <v>0</v>
      </c>
      <c r="O2377" t="b">
        <v>0</v>
      </c>
      <c r="P2377" t="s">
        <v>8270</v>
      </c>
      <c r="Q2377">
        <f t="shared" si="97"/>
        <v>0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1437620400</v>
      </c>
      <c r="J2378" s="10">
        <f t="shared" si="96"/>
        <v>42208.125</v>
      </c>
      <c r="L2378">
        <v>1447193566</v>
      </c>
      <c r="M2378" t="b">
        <v>0</v>
      </c>
      <c r="N2378">
        <v>4</v>
      </c>
      <c r="O2378" t="b">
        <v>0</v>
      </c>
      <c r="P2378" t="s">
        <v>8270</v>
      </c>
      <c r="Q2378">
        <f t="shared" si="97"/>
        <v>11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1437620400</v>
      </c>
      <c r="J2379" s="10">
        <f t="shared" si="96"/>
        <v>42208.125</v>
      </c>
      <c r="L2379">
        <v>1477515183</v>
      </c>
      <c r="M2379" t="b">
        <v>0</v>
      </c>
      <c r="N2379">
        <v>0</v>
      </c>
      <c r="O2379" t="b">
        <v>0</v>
      </c>
      <c r="P2379" t="s">
        <v>8270</v>
      </c>
      <c r="Q2379">
        <f t="shared" si="97"/>
        <v>0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1437620400</v>
      </c>
      <c r="J2380" s="10">
        <f t="shared" si="96"/>
        <v>42208.125</v>
      </c>
      <c r="L2380">
        <v>1438042730</v>
      </c>
      <c r="M2380" t="b">
        <v>0</v>
      </c>
      <c r="N2380">
        <v>0</v>
      </c>
      <c r="O2380" t="b">
        <v>0</v>
      </c>
      <c r="P2380" t="s">
        <v>8270</v>
      </c>
      <c r="Q2380">
        <f t="shared" si="97"/>
        <v>0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1437620400</v>
      </c>
      <c r="J2381" s="10">
        <f t="shared" si="96"/>
        <v>42208.125</v>
      </c>
      <c r="L2381">
        <v>1440116616</v>
      </c>
      <c r="M2381" t="b">
        <v>0</v>
      </c>
      <c r="N2381">
        <v>0</v>
      </c>
      <c r="O2381" t="b">
        <v>0</v>
      </c>
      <c r="P2381" t="s">
        <v>8270</v>
      </c>
      <c r="Q2381">
        <f t="shared" si="97"/>
        <v>0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1437620400</v>
      </c>
      <c r="J2382" s="10">
        <f t="shared" si="96"/>
        <v>42208.125</v>
      </c>
      <c r="L2382">
        <v>1441134142</v>
      </c>
      <c r="M2382" t="b">
        <v>0</v>
      </c>
      <c r="N2382">
        <v>3</v>
      </c>
      <c r="O2382" t="b">
        <v>0</v>
      </c>
      <c r="P2382" t="s">
        <v>8270</v>
      </c>
      <c r="Q2382">
        <f t="shared" si="97"/>
        <v>0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1437620400</v>
      </c>
      <c r="J2383" s="10">
        <f t="shared" si="96"/>
        <v>42208.125</v>
      </c>
      <c r="L2383">
        <v>1426112848</v>
      </c>
      <c r="M2383" t="b">
        <v>0</v>
      </c>
      <c r="N2383">
        <v>7</v>
      </c>
      <c r="O2383" t="b">
        <v>0</v>
      </c>
      <c r="P2383" t="s">
        <v>8270</v>
      </c>
      <c r="Q2383">
        <f t="shared" si="97"/>
        <v>2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1437620400</v>
      </c>
      <c r="J2384" s="10">
        <f t="shared" si="96"/>
        <v>42208.125</v>
      </c>
      <c r="L2384">
        <v>1436502603</v>
      </c>
      <c r="M2384" t="b">
        <v>0</v>
      </c>
      <c r="N2384">
        <v>2</v>
      </c>
      <c r="O2384" t="b">
        <v>0</v>
      </c>
      <c r="P2384" t="s">
        <v>8270</v>
      </c>
      <c r="Q2384">
        <f t="shared" si="97"/>
        <v>3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1437620400</v>
      </c>
      <c r="J2385" s="10">
        <f t="shared" si="96"/>
        <v>42208.125</v>
      </c>
      <c r="L2385">
        <v>1421976107</v>
      </c>
      <c r="M2385" t="b">
        <v>0</v>
      </c>
      <c r="N2385">
        <v>3</v>
      </c>
      <c r="O2385" t="b">
        <v>0</v>
      </c>
      <c r="P2385" t="s">
        <v>8270</v>
      </c>
      <c r="Q2385">
        <f t="shared" si="97"/>
        <v>4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1437620400</v>
      </c>
      <c r="J2386" s="10">
        <f t="shared" si="96"/>
        <v>42208.125</v>
      </c>
      <c r="L2386">
        <v>1413337043</v>
      </c>
      <c r="M2386" t="b">
        <v>0</v>
      </c>
      <c r="N2386">
        <v>8</v>
      </c>
      <c r="O2386" t="b">
        <v>0</v>
      </c>
      <c r="P2386" t="s">
        <v>8270</v>
      </c>
      <c r="Q2386">
        <f t="shared" si="97"/>
        <v>1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1437620400</v>
      </c>
      <c r="J2387" s="10">
        <f t="shared" si="96"/>
        <v>42208.125</v>
      </c>
      <c r="L2387">
        <v>1436201432</v>
      </c>
      <c r="M2387" t="b">
        <v>0</v>
      </c>
      <c r="N2387">
        <v>7</v>
      </c>
      <c r="O2387" t="b">
        <v>0</v>
      </c>
      <c r="P2387" t="s">
        <v>8270</v>
      </c>
      <c r="Q2387">
        <f t="shared" si="97"/>
        <v>1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1437620400</v>
      </c>
      <c r="J2388" s="10">
        <f t="shared" si="96"/>
        <v>42208.125</v>
      </c>
      <c r="L2388">
        <v>1415736424</v>
      </c>
      <c r="M2388" t="b">
        <v>0</v>
      </c>
      <c r="N2388">
        <v>0</v>
      </c>
      <c r="O2388" t="b">
        <v>0</v>
      </c>
      <c r="P2388" t="s">
        <v>8270</v>
      </c>
      <c r="Q2388">
        <f t="shared" si="97"/>
        <v>0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1437620400</v>
      </c>
      <c r="J2389" s="10">
        <f t="shared" si="96"/>
        <v>42208.125</v>
      </c>
      <c r="L2389">
        <v>1465311740</v>
      </c>
      <c r="M2389" t="b">
        <v>0</v>
      </c>
      <c r="N2389">
        <v>3</v>
      </c>
      <c r="O2389" t="b">
        <v>0</v>
      </c>
      <c r="P2389" t="s">
        <v>8270</v>
      </c>
      <c r="Q2389">
        <f t="shared" si="97"/>
        <v>1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1437620400</v>
      </c>
      <c r="J2390" s="10">
        <f t="shared" si="96"/>
        <v>42208.125</v>
      </c>
      <c r="L2390">
        <v>1418761759</v>
      </c>
      <c r="M2390" t="b">
        <v>0</v>
      </c>
      <c r="N2390">
        <v>8</v>
      </c>
      <c r="O2390" t="b">
        <v>0</v>
      </c>
      <c r="P2390" t="s">
        <v>8270</v>
      </c>
      <c r="Q2390">
        <f t="shared" si="97"/>
        <v>1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1437620400</v>
      </c>
      <c r="J2391" s="10">
        <f t="shared" si="96"/>
        <v>42208.125</v>
      </c>
      <c r="L2391">
        <v>1435160452</v>
      </c>
      <c r="M2391" t="b">
        <v>0</v>
      </c>
      <c r="N2391">
        <v>1</v>
      </c>
      <c r="O2391" t="b">
        <v>0</v>
      </c>
      <c r="P2391" t="s">
        <v>8270</v>
      </c>
      <c r="Q2391">
        <f t="shared" si="97"/>
        <v>0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1437620400</v>
      </c>
      <c r="J2392" s="10">
        <f t="shared" si="96"/>
        <v>42208.125</v>
      </c>
      <c r="L2392">
        <v>1416896264</v>
      </c>
      <c r="M2392" t="b">
        <v>0</v>
      </c>
      <c r="N2392">
        <v>0</v>
      </c>
      <c r="O2392" t="b">
        <v>0</v>
      </c>
      <c r="P2392" t="s">
        <v>8270</v>
      </c>
      <c r="Q2392">
        <f t="shared" si="97"/>
        <v>0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1437620400</v>
      </c>
      <c r="J2393" s="10">
        <f t="shared" si="96"/>
        <v>42208.125</v>
      </c>
      <c r="L2393">
        <v>1425236644</v>
      </c>
      <c r="M2393" t="b">
        <v>0</v>
      </c>
      <c r="N2393">
        <v>1</v>
      </c>
      <c r="O2393" t="b">
        <v>0</v>
      </c>
      <c r="P2393" t="s">
        <v>8270</v>
      </c>
      <c r="Q2393">
        <f t="shared" si="97"/>
        <v>0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1437620400</v>
      </c>
      <c r="J2394" s="10">
        <f t="shared" si="96"/>
        <v>42208.125</v>
      </c>
      <c r="L2394">
        <v>1443495223</v>
      </c>
      <c r="M2394" t="b">
        <v>0</v>
      </c>
      <c r="N2394">
        <v>0</v>
      </c>
      <c r="O2394" t="b">
        <v>0</v>
      </c>
      <c r="P2394" t="s">
        <v>8270</v>
      </c>
      <c r="Q2394">
        <f t="shared" si="97"/>
        <v>0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1437620400</v>
      </c>
      <c r="J2395" s="10">
        <f t="shared" si="96"/>
        <v>42208.125</v>
      </c>
      <c r="L2395">
        <v>1436456017</v>
      </c>
      <c r="M2395" t="b">
        <v>0</v>
      </c>
      <c r="N2395">
        <v>1</v>
      </c>
      <c r="O2395" t="b">
        <v>0</v>
      </c>
      <c r="P2395" t="s">
        <v>8270</v>
      </c>
      <c r="Q2395">
        <f t="shared" si="97"/>
        <v>0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1437620400</v>
      </c>
      <c r="J2396" s="10">
        <f t="shared" si="96"/>
        <v>42208.125</v>
      </c>
      <c r="L2396">
        <v>1422348093</v>
      </c>
      <c r="M2396" t="b">
        <v>0</v>
      </c>
      <c r="N2396">
        <v>2</v>
      </c>
      <c r="O2396" t="b">
        <v>0</v>
      </c>
      <c r="P2396" t="s">
        <v>8270</v>
      </c>
      <c r="Q2396">
        <f t="shared" si="97"/>
        <v>0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1437620400</v>
      </c>
      <c r="J2397" s="10">
        <f t="shared" si="96"/>
        <v>42208.125</v>
      </c>
      <c r="L2397">
        <v>1481597687</v>
      </c>
      <c r="M2397" t="b">
        <v>0</v>
      </c>
      <c r="N2397">
        <v>0</v>
      </c>
      <c r="O2397" t="b">
        <v>0</v>
      </c>
      <c r="P2397" t="s">
        <v>8270</v>
      </c>
      <c r="Q2397">
        <f t="shared" si="97"/>
        <v>0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1437620400</v>
      </c>
      <c r="J2398" s="10">
        <f t="shared" si="96"/>
        <v>42208.125</v>
      </c>
      <c r="L2398">
        <v>1442348558</v>
      </c>
      <c r="M2398" t="b">
        <v>0</v>
      </c>
      <c r="N2398">
        <v>1</v>
      </c>
      <c r="O2398" t="b">
        <v>0</v>
      </c>
      <c r="P2398" t="s">
        <v>8270</v>
      </c>
      <c r="Q2398">
        <f t="shared" si="97"/>
        <v>0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1437620400</v>
      </c>
      <c r="J2399" s="10">
        <f t="shared" si="96"/>
        <v>42208.125</v>
      </c>
      <c r="L2399">
        <v>1417641256</v>
      </c>
      <c r="M2399" t="b">
        <v>0</v>
      </c>
      <c r="N2399">
        <v>0</v>
      </c>
      <c r="O2399" t="b">
        <v>0</v>
      </c>
      <c r="P2399" t="s">
        <v>8270</v>
      </c>
      <c r="Q2399">
        <f t="shared" si="97"/>
        <v>0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1437620400</v>
      </c>
      <c r="J2400" s="10">
        <f t="shared" si="96"/>
        <v>42208.125</v>
      </c>
      <c r="L2400">
        <v>1433282384</v>
      </c>
      <c r="M2400" t="b">
        <v>0</v>
      </c>
      <c r="N2400">
        <v>0</v>
      </c>
      <c r="O2400" t="b">
        <v>0</v>
      </c>
      <c r="P2400" t="s">
        <v>8270</v>
      </c>
      <c r="Q2400">
        <f t="shared" si="97"/>
        <v>0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1437620400</v>
      </c>
      <c r="J2401" s="10">
        <f t="shared" si="96"/>
        <v>42208.125</v>
      </c>
      <c r="L2401">
        <v>1415910506</v>
      </c>
      <c r="M2401" t="b">
        <v>0</v>
      </c>
      <c r="N2401">
        <v>0</v>
      </c>
      <c r="O2401" t="b">
        <v>0</v>
      </c>
      <c r="P2401" t="s">
        <v>8270</v>
      </c>
      <c r="Q2401">
        <f t="shared" si="97"/>
        <v>0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1437620400</v>
      </c>
      <c r="J2402" s="10">
        <f t="shared" si="96"/>
        <v>42208.125</v>
      </c>
      <c r="L2402">
        <v>1458023164</v>
      </c>
      <c r="M2402" t="b">
        <v>0</v>
      </c>
      <c r="N2402">
        <v>0</v>
      </c>
      <c r="O2402" t="b">
        <v>0</v>
      </c>
      <c r="P2402" t="s">
        <v>8270</v>
      </c>
      <c r="Q2402">
        <f t="shared" si="97"/>
        <v>0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1437620400</v>
      </c>
      <c r="J2403" s="10">
        <f t="shared" si="96"/>
        <v>42208.125</v>
      </c>
      <c r="L2403">
        <v>1452023096</v>
      </c>
      <c r="M2403" t="b">
        <v>0</v>
      </c>
      <c r="N2403">
        <v>9</v>
      </c>
      <c r="O2403" t="b">
        <v>0</v>
      </c>
      <c r="P2403" t="s">
        <v>8282</v>
      </c>
      <c r="Q2403">
        <f t="shared" si="97"/>
        <v>1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1437620400</v>
      </c>
      <c r="J2404" s="10">
        <f t="shared" si="96"/>
        <v>42208.125</v>
      </c>
      <c r="L2404">
        <v>1428941931</v>
      </c>
      <c r="M2404" t="b">
        <v>0</v>
      </c>
      <c r="N2404">
        <v>1</v>
      </c>
      <c r="O2404" t="b">
        <v>0</v>
      </c>
      <c r="P2404" t="s">
        <v>8282</v>
      </c>
      <c r="Q2404">
        <f t="shared" si="97"/>
        <v>0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1437620400</v>
      </c>
      <c r="J2405" s="10">
        <f t="shared" si="96"/>
        <v>42208.125</v>
      </c>
      <c r="L2405">
        <v>1454188258</v>
      </c>
      <c r="M2405" t="b">
        <v>0</v>
      </c>
      <c r="N2405">
        <v>12</v>
      </c>
      <c r="O2405" t="b">
        <v>0</v>
      </c>
      <c r="P2405" t="s">
        <v>8282</v>
      </c>
      <c r="Q2405">
        <f t="shared" si="97"/>
        <v>17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1437620400</v>
      </c>
      <c r="J2406" s="10">
        <f t="shared" si="96"/>
        <v>42208.125</v>
      </c>
      <c r="L2406">
        <v>1449190607</v>
      </c>
      <c r="M2406" t="b">
        <v>0</v>
      </c>
      <c r="N2406">
        <v>0</v>
      </c>
      <c r="O2406" t="b">
        <v>0</v>
      </c>
      <c r="P2406" t="s">
        <v>8282</v>
      </c>
      <c r="Q2406">
        <f t="shared" si="97"/>
        <v>0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1437620400</v>
      </c>
      <c r="J2407" s="10">
        <f t="shared" si="96"/>
        <v>42208.125</v>
      </c>
      <c r="L2407">
        <v>1471096975</v>
      </c>
      <c r="M2407" t="b">
        <v>0</v>
      </c>
      <c r="N2407">
        <v>20</v>
      </c>
      <c r="O2407" t="b">
        <v>0</v>
      </c>
      <c r="P2407" t="s">
        <v>8282</v>
      </c>
      <c r="Q2407">
        <f t="shared" si="97"/>
        <v>23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1437620400</v>
      </c>
      <c r="J2408" s="10">
        <f t="shared" si="96"/>
        <v>42208.125</v>
      </c>
      <c r="L2408">
        <v>1418179190</v>
      </c>
      <c r="M2408" t="b">
        <v>0</v>
      </c>
      <c r="N2408">
        <v>16</v>
      </c>
      <c r="O2408" t="b">
        <v>0</v>
      </c>
      <c r="P2408" t="s">
        <v>8282</v>
      </c>
      <c r="Q2408">
        <f t="shared" si="97"/>
        <v>41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1437620400</v>
      </c>
      <c r="J2409" s="10">
        <f t="shared" si="96"/>
        <v>42208.125</v>
      </c>
      <c r="L2409">
        <v>1426772928</v>
      </c>
      <c r="M2409" t="b">
        <v>0</v>
      </c>
      <c r="N2409">
        <v>33</v>
      </c>
      <c r="O2409" t="b">
        <v>0</v>
      </c>
      <c r="P2409" t="s">
        <v>8282</v>
      </c>
      <c r="Q2409">
        <f t="shared" si="97"/>
        <v>25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1437620400</v>
      </c>
      <c r="J2410" s="10">
        <f t="shared" si="96"/>
        <v>42208.125</v>
      </c>
      <c r="L2410">
        <v>1412652157</v>
      </c>
      <c r="M2410" t="b">
        <v>0</v>
      </c>
      <c r="N2410">
        <v>2</v>
      </c>
      <c r="O2410" t="b">
        <v>0</v>
      </c>
      <c r="P2410" t="s">
        <v>8282</v>
      </c>
      <c r="Q2410">
        <f t="shared" si="97"/>
        <v>0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1437620400</v>
      </c>
      <c r="J2411" s="10">
        <f t="shared" si="96"/>
        <v>42208.125</v>
      </c>
      <c r="L2411">
        <v>1437339675</v>
      </c>
      <c r="M2411" t="b">
        <v>0</v>
      </c>
      <c r="N2411">
        <v>6</v>
      </c>
      <c r="O2411" t="b">
        <v>0</v>
      </c>
      <c r="P2411" t="s">
        <v>8282</v>
      </c>
      <c r="Q2411">
        <f t="shared" si="97"/>
        <v>2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1437620400</v>
      </c>
      <c r="J2412" s="10">
        <f t="shared" si="96"/>
        <v>42208.125</v>
      </c>
      <c r="L2412">
        <v>1439027275</v>
      </c>
      <c r="M2412" t="b">
        <v>0</v>
      </c>
      <c r="N2412">
        <v>0</v>
      </c>
      <c r="O2412" t="b">
        <v>0</v>
      </c>
      <c r="P2412" t="s">
        <v>8282</v>
      </c>
      <c r="Q2412">
        <f t="shared" si="97"/>
        <v>0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1437620400</v>
      </c>
      <c r="J2413" s="10">
        <f t="shared" si="96"/>
        <v>42208.125</v>
      </c>
      <c r="L2413">
        <v>1437932082</v>
      </c>
      <c r="M2413" t="b">
        <v>0</v>
      </c>
      <c r="N2413">
        <v>3</v>
      </c>
      <c r="O2413" t="b">
        <v>0</v>
      </c>
      <c r="P2413" t="s">
        <v>8282</v>
      </c>
      <c r="Q2413">
        <f t="shared" si="97"/>
        <v>1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1437620400</v>
      </c>
      <c r="J2414" s="10">
        <f t="shared" si="96"/>
        <v>42208.125</v>
      </c>
      <c r="L2414">
        <v>1476294073</v>
      </c>
      <c r="M2414" t="b">
        <v>0</v>
      </c>
      <c r="N2414">
        <v>0</v>
      </c>
      <c r="O2414" t="b">
        <v>0</v>
      </c>
      <c r="P2414" t="s">
        <v>8282</v>
      </c>
      <c r="Q2414">
        <f t="shared" si="97"/>
        <v>0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1437620400</v>
      </c>
      <c r="J2415" s="10">
        <f t="shared" si="96"/>
        <v>42208.125</v>
      </c>
      <c r="L2415">
        <v>1398911882</v>
      </c>
      <c r="M2415" t="b">
        <v>0</v>
      </c>
      <c r="N2415">
        <v>3</v>
      </c>
      <c r="O2415" t="b">
        <v>0</v>
      </c>
      <c r="P2415" t="s">
        <v>8282</v>
      </c>
      <c r="Q2415">
        <f t="shared" si="97"/>
        <v>1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1437620400</v>
      </c>
      <c r="J2416" s="10">
        <f t="shared" si="96"/>
        <v>42208.125</v>
      </c>
      <c r="L2416">
        <v>1436805660</v>
      </c>
      <c r="M2416" t="b">
        <v>0</v>
      </c>
      <c r="N2416">
        <v>13</v>
      </c>
      <c r="O2416" t="b">
        <v>0</v>
      </c>
      <c r="P2416" t="s">
        <v>8282</v>
      </c>
      <c r="Q2416">
        <f t="shared" si="97"/>
        <v>3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1437620400</v>
      </c>
      <c r="J2417" s="10">
        <f t="shared" si="96"/>
        <v>42208.125</v>
      </c>
      <c r="L2417">
        <v>1466023346</v>
      </c>
      <c r="M2417" t="b">
        <v>0</v>
      </c>
      <c r="N2417">
        <v>6</v>
      </c>
      <c r="O2417" t="b">
        <v>0</v>
      </c>
      <c r="P2417" t="s">
        <v>8282</v>
      </c>
      <c r="Q2417">
        <f t="shared" si="97"/>
        <v>1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1437620400</v>
      </c>
      <c r="J2418" s="10">
        <f t="shared" si="96"/>
        <v>42208.125</v>
      </c>
      <c r="L2418">
        <v>1421343743</v>
      </c>
      <c r="M2418" t="b">
        <v>0</v>
      </c>
      <c r="N2418">
        <v>1</v>
      </c>
      <c r="O2418" t="b">
        <v>0</v>
      </c>
      <c r="P2418" t="s">
        <v>8282</v>
      </c>
      <c r="Q2418">
        <f t="shared" si="97"/>
        <v>0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1437620400</v>
      </c>
      <c r="J2419" s="10">
        <f t="shared" si="96"/>
        <v>42208.125</v>
      </c>
      <c r="L2419">
        <v>1405113187</v>
      </c>
      <c r="M2419" t="b">
        <v>0</v>
      </c>
      <c r="N2419">
        <v>0</v>
      </c>
      <c r="O2419" t="b">
        <v>0</v>
      </c>
      <c r="P2419" t="s">
        <v>8282</v>
      </c>
      <c r="Q2419">
        <f t="shared" si="97"/>
        <v>0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1437620400</v>
      </c>
      <c r="J2420" s="10">
        <f t="shared" si="96"/>
        <v>42208.125</v>
      </c>
      <c r="L2420">
        <v>1422045244</v>
      </c>
      <c r="M2420" t="b">
        <v>0</v>
      </c>
      <c r="N2420">
        <v>5</v>
      </c>
      <c r="O2420" t="b">
        <v>0</v>
      </c>
      <c r="P2420" t="s">
        <v>8282</v>
      </c>
      <c r="Q2420">
        <f t="shared" si="97"/>
        <v>0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1437620400</v>
      </c>
      <c r="J2421" s="10">
        <f t="shared" si="96"/>
        <v>42208.125</v>
      </c>
      <c r="L2421">
        <v>1419097389</v>
      </c>
      <c r="M2421" t="b">
        <v>0</v>
      </c>
      <c r="N2421">
        <v>0</v>
      </c>
      <c r="O2421" t="b">
        <v>0</v>
      </c>
      <c r="P2421" t="s">
        <v>8282</v>
      </c>
      <c r="Q2421">
        <f t="shared" si="97"/>
        <v>0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1437620400</v>
      </c>
      <c r="J2422" s="10">
        <f t="shared" si="96"/>
        <v>42208.125</v>
      </c>
      <c r="L2422">
        <v>1410396095</v>
      </c>
      <c r="M2422" t="b">
        <v>0</v>
      </c>
      <c r="N2422">
        <v>36</v>
      </c>
      <c r="O2422" t="b">
        <v>0</v>
      </c>
      <c r="P2422" t="s">
        <v>8282</v>
      </c>
      <c r="Q2422">
        <f t="shared" si="97"/>
        <v>15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1437620400</v>
      </c>
      <c r="J2423" s="10">
        <f t="shared" si="96"/>
        <v>42208.125</v>
      </c>
      <c r="L2423">
        <v>1421944196</v>
      </c>
      <c r="M2423" t="b">
        <v>0</v>
      </c>
      <c r="N2423">
        <v>1</v>
      </c>
      <c r="O2423" t="b">
        <v>0</v>
      </c>
      <c r="P2423" t="s">
        <v>8282</v>
      </c>
      <c r="Q2423">
        <f t="shared" si="97"/>
        <v>0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1437620400</v>
      </c>
      <c r="J2424" s="10">
        <f t="shared" si="96"/>
        <v>42208.125</v>
      </c>
      <c r="L2424">
        <v>1423502636</v>
      </c>
      <c r="M2424" t="b">
        <v>0</v>
      </c>
      <c r="N2424">
        <v>1</v>
      </c>
      <c r="O2424" t="b">
        <v>0</v>
      </c>
      <c r="P2424" t="s">
        <v>8282</v>
      </c>
      <c r="Q2424">
        <f t="shared" si="97"/>
        <v>0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1437620400</v>
      </c>
      <c r="J2425" s="10">
        <f t="shared" si="96"/>
        <v>42208.125</v>
      </c>
      <c r="L2425">
        <v>1417452890</v>
      </c>
      <c r="M2425" t="b">
        <v>0</v>
      </c>
      <c r="N2425">
        <v>1</v>
      </c>
      <c r="O2425" t="b">
        <v>0</v>
      </c>
      <c r="P2425" t="s">
        <v>8282</v>
      </c>
      <c r="Q2425">
        <f t="shared" si="97"/>
        <v>0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1437620400</v>
      </c>
      <c r="J2426" s="10">
        <f t="shared" si="96"/>
        <v>42208.125</v>
      </c>
      <c r="L2426">
        <v>1411853108</v>
      </c>
      <c r="M2426" t="b">
        <v>0</v>
      </c>
      <c r="N2426">
        <v>9</v>
      </c>
      <c r="O2426" t="b">
        <v>0</v>
      </c>
      <c r="P2426" t="s">
        <v>8282</v>
      </c>
      <c r="Q2426">
        <f t="shared" si="97"/>
        <v>1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1437620400</v>
      </c>
      <c r="J2427" s="10">
        <f t="shared" si="96"/>
        <v>42208.125</v>
      </c>
      <c r="L2427">
        <v>1463090149</v>
      </c>
      <c r="M2427" t="b">
        <v>0</v>
      </c>
      <c r="N2427">
        <v>1</v>
      </c>
      <c r="O2427" t="b">
        <v>0</v>
      </c>
      <c r="P2427" t="s">
        <v>8282</v>
      </c>
      <c r="Q2427">
        <f t="shared" si="97"/>
        <v>0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1437620400</v>
      </c>
      <c r="J2428" s="10">
        <f t="shared" si="96"/>
        <v>42208.125</v>
      </c>
      <c r="L2428">
        <v>1433822692</v>
      </c>
      <c r="M2428" t="b">
        <v>0</v>
      </c>
      <c r="N2428">
        <v>0</v>
      </c>
      <c r="O2428" t="b">
        <v>0</v>
      </c>
      <c r="P2428" t="s">
        <v>8282</v>
      </c>
      <c r="Q2428">
        <f t="shared" si="97"/>
        <v>0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1437620400</v>
      </c>
      <c r="J2429" s="10">
        <f t="shared" si="96"/>
        <v>42208.125</v>
      </c>
      <c r="L2429">
        <v>1455262733</v>
      </c>
      <c r="M2429" t="b">
        <v>0</v>
      </c>
      <c r="N2429">
        <v>1</v>
      </c>
      <c r="O2429" t="b">
        <v>0</v>
      </c>
      <c r="P2429" t="s">
        <v>8282</v>
      </c>
      <c r="Q2429">
        <f t="shared" si="97"/>
        <v>0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1437620400</v>
      </c>
      <c r="J2430" s="10">
        <f t="shared" si="96"/>
        <v>42208.125</v>
      </c>
      <c r="L2430">
        <v>1423594151</v>
      </c>
      <c r="M2430" t="b">
        <v>0</v>
      </c>
      <c r="N2430">
        <v>1</v>
      </c>
      <c r="O2430" t="b">
        <v>0</v>
      </c>
      <c r="P2430" t="s">
        <v>8282</v>
      </c>
      <c r="Q2430">
        <f t="shared" si="97"/>
        <v>0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1437620400</v>
      </c>
      <c r="J2431" s="10">
        <f t="shared" si="96"/>
        <v>42208.125</v>
      </c>
      <c r="L2431">
        <v>1483131966</v>
      </c>
      <c r="M2431" t="b">
        <v>0</v>
      </c>
      <c r="N2431">
        <v>4</v>
      </c>
      <c r="O2431" t="b">
        <v>0</v>
      </c>
      <c r="P2431" t="s">
        <v>8282</v>
      </c>
      <c r="Q2431">
        <f t="shared" si="97"/>
        <v>1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1437620400</v>
      </c>
      <c r="J2432" s="10">
        <f t="shared" si="96"/>
        <v>42208.125</v>
      </c>
      <c r="L2432">
        <v>1452654504</v>
      </c>
      <c r="M2432" t="b">
        <v>0</v>
      </c>
      <c r="N2432">
        <v>2</v>
      </c>
      <c r="O2432" t="b">
        <v>0</v>
      </c>
      <c r="P2432" t="s">
        <v>8282</v>
      </c>
      <c r="Q2432">
        <f t="shared" si="97"/>
        <v>1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1437620400</v>
      </c>
      <c r="J2433" s="10">
        <f t="shared" si="96"/>
        <v>42208.125</v>
      </c>
      <c r="L2433">
        <v>1461896613</v>
      </c>
      <c r="M2433" t="b">
        <v>0</v>
      </c>
      <c r="N2433">
        <v>2</v>
      </c>
      <c r="O2433" t="b">
        <v>0</v>
      </c>
      <c r="P2433" t="s">
        <v>8282</v>
      </c>
      <c r="Q2433">
        <f t="shared" si="97"/>
        <v>0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1437620400</v>
      </c>
      <c r="J2434" s="10">
        <f t="shared" si="96"/>
        <v>42208.125</v>
      </c>
      <c r="L2434">
        <v>1423199697</v>
      </c>
      <c r="M2434" t="b">
        <v>0</v>
      </c>
      <c r="N2434">
        <v>2</v>
      </c>
      <c r="O2434" t="b">
        <v>0</v>
      </c>
      <c r="P2434" t="s">
        <v>8282</v>
      </c>
      <c r="Q2434">
        <f t="shared" si="97"/>
        <v>0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1437620400</v>
      </c>
      <c r="J2435" s="10">
        <f t="shared" ref="J2435:J2498" si="98">(((I2435/60)/60)/24)+DATE(1970,1,1)</f>
        <v>42208.125</v>
      </c>
      <c r="L2435">
        <v>1454016943</v>
      </c>
      <c r="M2435" t="b">
        <v>0</v>
      </c>
      <c r="N2435">
        <v>0</v>
      </c>
      <c r="O2435" t="b">
        <v>0</v>
      </c>
      <c r="P2435" t="s">
        <v>8282</v>
      </c>
      <c r="Q2435">
        <f t="shared" ref="Q2435:Q2498" si="99">ROUND(E2435/D2435*100,0)</f>
        <v>0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1437620400</v>
      </c>
      <c r="J2436" s="10">
        <f t="shared" si="98"/>
        <v>42208.125</v>
      </c>
      <c r="L2436">
        <v>1435206474</v>
      </c>
      <c r="M2436" t="b">
        <v>0</v>
      </c>
      <c r="N2436">
        <v>2</v>
      </c>
      <c r="O2436" t="b">
        <v>0</v>
      </c>
      <c r="P2436" t="s">
        <v>8282</v>
      </c>
      <c r="Q2436">
        <f t="shared" si="99"/>
        <v>0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1437620400</v>
      </c>
      <c r="J2437" s="10">
        <f t="shared" si="98"/>
        <v>42208.125</v>
      </c>
      <c r="L2437">
        <v>1441435186</v>
      </c>
      <c r="M2437" t="b">
        <v>0</v>
      </c>
      <c r="N2437">
        <v>4</v>
      </c>
      <c r="O2437" t="b">
        <v>0</v>
      </c>
      <c r="P2437" t="s">
        <v>8282</v>
      </c>
      <c r="Q2437">
        <f t="shared" si="99"/>
        <v>0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1437620400</v>
      </c>
      <c r="J2438" s="10">
        <f t="shared" si="98"/>
        <v>42208.125</v>
      </c>
      <c r="L2438">
        <v>1448894770</v>
      </c>
      <c r="M2438" t="b">
        <v>0</v>
      </c>
      <c r="N2438">
        <v>2</v>
      </c>
      <c r="O2438" t="b">
        <v>0</v>
      </c>
      <c r="P2438" t="s">
        <v>8282</v>
      </c>
      <c r="Q2438">
        <f t="shared" si="99"/>
        <v>0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1437620400</v>
      </c>
      <c r="J2439" s="10">
        <f t="shared" si="98"/>
        <v>42208.125</v>
      </c>
      <c r="L2439">
        <v>1422400188</v>
      </c>
      <c r="M2439" t="b">
        <v>0</v>
      </c>
      <c r="N2439">
        <v>0</v>
      </c>
      <c r="O2439" t="b">
        <v>0</v>
      </c>
      <c r="P2439" t="s">
        <v>8282</v>
      </c>
      <c r="Q2439">
        <f t="shared" si="99"/>
        <v>0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1437620400</v>
      </c>
      <c r="J2440" s="10">
        <f t="shared" si="98"/>
        <v>42208.125</v>
      </c>
      <c r="L2440">
        <v>1444341462</v>
      </c>
      <c r="M2440" t="b">
        <v>0</v>
      </c>
      <c r="N2440">
        <v>1</v>
      </c>
      <c r="O2440" t="b">
        <v>0</v>
      </c>
      <c r="P2440" t="s">
        <v>8282</v>
      </c>
      <c r="Q2440">
        <f t="shared" si="99"/>
        <v>0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1437620400</v>
      </c>
      <c r="J2441" s="10">
        <f t="shared" si="98"/>
        <v>42208.125</v>
      </c>
      <c r="L2441">
        <v>1442605129</v>
      </c>
      <c r="M2441" t="b">
        <v>0</v>
      </c>
      <c r="N2441">
        <v>0</v>
      </c>
      <c r="O2441" t="b">
        <v>0</v>
      </c>
      <c r="P2441" t="s">
        <v>8282</v>
      </c>
      <c r="Q2441">
        <f t="shared" si="99"/>
        <v>0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1437620400</v>
      </c>
      <c r="J2442" s="10">
        <f t="shared" si="98"/>
        <v>42208.125</v>
      </c>
      <c r="L2442">
        <v>1452807313</v>
      </c>
      <c r="M2442" t="b">
        <v>0</v>
      </c>
      <c r="N2442">
        <v>2</v>
      </c>
      <c r="O2442" t="b">
        <v>0</v>
      </c>
      <c r="P2442" t="s">
        <v>8282</v>
      </c>
      <c r="Q2442">
        <f t="shared" si="99"/>
        <v>0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1437620400</v>
      </c>
      <c r="J2443" s="10">
        <f t="shared" si="98"/>
        <v>42208.125</v>
      </c>
      <c r="L2443">
        <v>1435806054</v>
      </c>
      <c r="M2443" t="b">
        <v>0</v>
      </c>
      <c r="N2443">
        <v>109</v>
      </c>
      <c r="O2443" t="b">
        <v>1</v>
      </c>
      <c r="P2443" t="s">
        <v>8296</v>
      </c>
      <c r="Q2443">
        <f t="shared" si="99"/>
        <v>108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1437620400</v>
      </c>
      <c r="J2444" s="10">
        <f t="shared" si="98"/>
        <v>42208.125</v>
      </c>
      <c r="L2444">
        <v>1424188828</v>
      </c>
      <c r="M2444" t="b">
        <v>0</v>
      </c>
      <c r="N2444">
        <v>372</v>
      </c>
      <c r="O2444" t="b">
        <v>1</v>
      </c>
      <c r="P2444" t="s">
        <v>8296</v>
      </c>
      <c r="Q2444">
        <f t="shared" si="99"/>
        <v>126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1437620400</v>
      </c>
      <c r="J2445" s="10">
        <f t="shared" si="98"/>
        <v>42208.125</v>
      </c>
      <c r="L2445">
        <v>1405522822</v>
      </c>
      <c r="M2445" t="b">
        <v>0</v>
      </c>
      <c r="N2445">
        <v>311</v>
      </c>
      <c r="O2445" t="b">
        <v>1</v>
      </c>
      <c r="P2445" t="s">
        <v>8296</v>
      </c>
      <c r="Q2445">
        <f t="shared" si="99"/>
        <v>203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1437620400</v>
      </c>
      <c r="J2446" s="10">
        <f t="shared" si="98"/>
        <v>42208.125</v>
      </c>
      <c r="L2446">
        <v>1461607591</v>
      </c>
      <c r="M2446" t="b">
        <v>0</v>
      </c>
      <c r="N2446">
        <v>61</v>
      </c>
      <c r="O2446" t="b">
        <v>1</v>
      </c>
      <c r="P2446" t="s">
        <v>8296</v>
      </c>
      <c r="Q2446">
        <f t="shared" si="99"/>
        <v>109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1437620400</v>
      </c>
      <c r="J2447" s="10">
        <f t="shared" si="98"/>
        <v>42208.125</v>
      </c>
      <c r="L2447">
        <v>1440650021</v>
      </c>
      <c r="M2447" t="b">
        <v>0</v>
      </c>
      <c r="N2447">
        <v>115</v>
      </c>
      <c r="O2447" t="b">
        <v>1</v>
      </c>
      <c r="P2447" t="s">
        <v>8296</v>
      </c>
      <c r="Q2447">
        <f t="shared" si="99"/>
        <v>173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1437620400</v>
      </c>
      <c r="J2448" s="10">
        <f t="shared" si="98"/>
        <v>42208.125</v>
      </c>
      <c r="L2448">
        <v>1477578471</v>
      </c>
      <c r="M2448" t="b">
        <v>0</v>
      </c>
      <c r="N2448">
        <v>111</v>
      </c>
      <c r="O2448" t="b">
        <v>1</v>
      </c>
      <c r="P2448" t="s">
        <v>8296</v>
      </c>
      <c r="Q2448">
        <f t="shared" si="99"/>
        <v>168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1437620400</v>
      </c>
      <c r="J2449" s="10">
        <f t="shared" si="98"/>
        <v>42208.125</v>
      </c>
      <c r="L2449">
        <v>1476184593</v>
      </c>
      <c r="M2449" t="b">
        <v>0</v>
      </c>
      <c r="N2449">
        <v>337</v>
      </c>
      <c r="O2449" t="b">
        <v>1</v>
      </c>
      <c r="P2449" t="s">
        <v>8296</v>
      </c>
      <c r="Q2449">
        <f t="shared" si="99"/>
        <v>427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1437620400</v>
      </c>
      <c r="J2450" s="10">
        <f t="shared" si="98"/>
        <v>42208.125</v>
      </c>
      <c r="L2450">
        <v>1472110513</v>
      </c>
      <c r="M2450" t="b">
        <v>0</v>
      </c>
      <c r="N2450">
        <v>9</v>
      </c>
      <c r="O2450" t="b">
        <v>1</v>
      </c>
      <c r="P2450" t="s">
        <v>8296</v>
      </c>
      <c r="Q2450">
        <f t="shared" si="99"/>
        <v>108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1437620400</v>
      </c>
      <c r="J2451" s="10">
        <f t="shared" si="98"/>
        <v>42208.125</v>
      </c>
      <c r="L2451">
        <v>1414725915</v>
      </c>
      <c r="M2451" t="b">
        <v>0</v>
      </c>
      <c r="N2451">
        <v>120</v>
      </c>
      <c r="O2451" t="b">
        <v>1</v>
      </c>
      <c r="P2451" t="s">
        <v>8296</v>
      </c>
      <c r="Q2451">
        <f t="shared" si="99"/>
        <v>108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1437620400</v>
      </c>
      <c r="J2452" s="10">
        <f t="shared" si="98"/>
        <v>42208.125</v>
      </c>
      <c r="L2452">
        <v>1411177456</v>
      </c>
      <c r="M2452" t="b">
        <v>0</v>
      </c>
      <c r="N2452">
        <v>102</v>
      </c>
      <c r="O2452" t="b">
        <v>1</v>
      </c>
      <c r="P2452" t="s">
        <v>8296</v>
      </c>
      <c r="Q2452">
        <f t="shared" si="99"/>
        <v>102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1437620400</v>
      </c>
      <c r="J2453" s="10">
        <f t="shared" si="98"/>
        <v>42208.125</v>
      </c>
      <c r="L2453">
        <v>1487022490</v>
      </c>
      <c r="M2453" t="b">
        <v>0</v>
      </c>
      <c r="N2453">
        <v>186</v>
      </c>
      <c r="O2453" t="b">
        <v>1</v>
      </c>
      <c r="P2453" t="s">
        <v>8296</v>
      </c>
      <c r="Q2453">
        <f t="shared" si="99"/>
        <v>115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1437620400</v>
      </c>
      <c r="J2454" s="10">
        <f t="shared" si="98"/>
        <v>42208.125</v>
      </c>
      <c r="L2454">
        <v>1448914500</v>
      </c>
      <c r="M2454" t="b">
        <v>0</v>
      </c>
      <c r="N2454">
        <v>15</v>
      </c>
      <c r="O2454" t="b">
        <v>1</v>
      </c>
      <c r="P2454" t="s">
        <v>8296</v>
      </c>
      <c r="Q2454">
        <f t="shared" si="99"/>
        <v>134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1437620400</v>
      </c>
      <c r="J2455" s="10">
        <f t="shared" si="98"/>
        <v>42208.125</v>
      </c>
      <c r="L2455">
        <v>1483461409</v>
      </c>
      <c r="M2455" t="b">
        <v>0</v>
      </c>
      <c r="N2455">
        <v>67</v>
      </c>
      <c r="O2455" t="b">
        <v>1</v>
      </c>
      <c r="P2455" t="s">
        <v>8296</v>
      </c>
      <c r="Q2455">
        <f t="shared" si="99"/>
        <v>155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1437620400</v>
      </c>
      <c r="J2456" s="10">
        <f t="shared" si="98"/>
        <v>42208.125</v>
      </c>
      <c r="L2456">
        <v>1486183808</v>
      </c>
      <c r="M2456" t="b">
        <v>0</v>
      </c>
      <c r="N2456">
        <v>130</v>
      </c>
      <c r="O2456" t="b">
        <v>1</v>
      </c>
      <c r="P2456" t="s">
        <v>8296</v>
      </c>
      <c r="Q2456">
        <f t="shared" si="99"/>
        <v>101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1437620400</v>
      </c>
      <c r="J2457" s="10">
        <f t="shared" si="98"/>
        <v>42208.125</v>
      </c>
      <c r="L2457">
        <v>1458758750</v>
      </c>
      <c r="M2457" t="b">
        <v>0</v>
      </c>
      <c r="N2457">
        <v>16</v>
      </c>
      <c r="O2457" t="b">
        <v>1</v>
      </c>
      <c r="P2457" t="s">
        <v>8296</v>
      </c>
      <c r="Q2457">
        <f t="shared" si="99"/>
        <v>182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1437620400</v>
      </c>
      <c r="J2458" s="10">
        <f t="shared" si="98"/>
        <v>42208.125</v>
      </c>
      <c r="L2458">
        <v>1485471839</v>
      </c>
      <c r="M2458" t="b">
        <v>0</v>
      </c>
      <c r="N2458">
        <v>67</v>
      </c>
      <c r="O2458" t="b">
        <v>1</v>
      </c>
      <c r="P2458" t="s">
        <v>8296</v>
      </c>
      <c r="Q2458">
        <f t="shared" si="99"/>
        <v>181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1437620400</v>
      </c>
      <c r="J2459" s="10">
        <f t="shared" si="98"/>
        <v>42208.125</v>
      </c>
      <c r="L2459">
        <v>1456237656</v>
      </c>
      <c r="M2459" t="b">
        <v>0</v>
      </c>
      <c r="N2459">
        <v>124</v>
      </c>
      <c r="O2459" t="b">
        <v>1</v>
      </c>
      <c r="P2459" t="s">
        <v>8296</v>
      </c>
      <c r="Q2459">
        <f t="shared" si="99"/>
        <v>102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1437620400</v>
      </c>
      <c r="J2460" s="10">
        <f t="shared" si="98"/>
        <v>42208.125</v>
      </c>
      <c r="L2460">
        <v>1462481718</v>
      </c>
      <c r="M2460" t="b">
        <v>0</v>
      </c>
      <c r="N2460">
        <v>80</v>
      </c>
      <c r="O2460" t="b">
        <v>1</v>
      </c>
      <c r="P2460" t="s">
        <v>8296</v>
      </c>
      <c r="Q2460">
        <f t="shared" si="99"/>
        <v>110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1437620400</v>
      </c>
      <c r="J2461" s="10">
        <f t="shared" si="98"/>
        <v>42208.125</v>
      </c>
      <c r="L2461">
        <v>1454858285</v>
      </c>
      <c r="M2461" t="b">
        <v>0</v>
      </c>
      <c r="N2461">
        <v>282</v>
      </c>
      <c r="O2461" t="b">
        <v>1</v>
      </c>
      <c r="P2461" t="s">
        <v>8296</v>
      </c>
      <c r="Q2461">
        <f t="shared" si="99"/>
        <v>102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1437620400</v>
      </c>
      <c r="J2462" s="10">
        <f t="shared" si="98"/>
        <v>42208.125</v>
      </c>
      <c r="L2462">
        <v>1480480167</v>
      </c>
      <c r="M2462" t="b">
        <v>0</v>
      </c>
      <c r="N2462">
        <v>68</v>
      </c>
      <c r="O2462" t="b">
        <v>1</v>
      </c>
      <c r="P2462" t="s">
        <v>8296</v>
      </c>
      <c r="Q2462">
        <f t="shared" si="99"/>
        <v>101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1437620400</v>
      </c>
      <c r="J2463" s="10">
        <f t="shared" si="98"/>
        <v>42208.125</v>
      </c>
      <c r="L2463">
        <v>1314577097</v>
      </c>
      <c r="M2463" t="b">
        <v>0</v>
      </c>
      <c r="N2463">
        <v>86</v>
      </c>
      <c r="O2463" t="b">
        <v>1</v>
      </c>
      <c r="P2463" t="s">
        <v>8277</v>
      </c>
      <c r="Q2463">
        <f t="shared" si="99"/>
        <v>104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1437620400</v>
      </c>
      <c r="J2464" s="10">
        <f t="shared" si="98"/>
        <v>42208.125</v>
      </c>
      <c r="L2464">
        <v>1340944096</v>
      </c>
      <c r="M2464" t="b">
        <v>0</v>
      </c>
      <c r="N2464">
        <v>115</v>
      </c>
      <c r="O2464" t="b">
        <v>1</v>
      </c>
      <c r="P2464" t="s">
        <v>8277</v>
      </c>
      <c r="Q2464">
        <f t="shared" si="99"/>
        <v>111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1437620400</v>
      </c>
      <c r="J2465" s="10">
        <f t="shared" si="98"/>
        <v>42208.125</v>
      </c>
      <c r="L2465">
        <v>1362710425</v>
      </c>
      <c r="M2465" t="b">
        <v>0</v>
      </c>
      <c r="N2465">
        <v>75</v>
      </c>
      <c r="O2465" t="b">
        <v>1</v>
      </c>
      <c r="P2465" t="s">
        <v>8277</v>
      </c>
      <c r="Q2465">
        <f t="shared" si="99"/>
        <v>116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1437620400</v>
      </c>
      <c r="J2466" s="10">
        <f t="shared" si="98"/>
        <v>42208.125</v>
      </c>
      <c r="L2466">
        <v>1441143397</v>
      </c>
      <c r="M2466" t="b">
        <v>0</v>
      </c>
      <c r="N2466">
        <v>43</v>
      </c>
      <c r="O2466" t="b">
        <v>1</v>
      </c>
      <c r="P2466" t="s">
        <v>8277</v>
      </c>
      <c r="Q2466">
        <f t="shared" si="99"/>
        <v>111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1437620400</v>
      </c>
      <c r="J2467" s="10">
        <f t="shared" si="98"/>
        <v>42208.125</v>
      </c>
      <c r="L2467">
        <v>1345828548</v>
      </c>
      <c r="M2467" t="b">
        <v>0</v>
      </c>
      <c r="N2467">
        <v>48</v>
      </c>
      <c r="O2467" t="b">
        <v>1</v>
      </c>
      <c r="P2467" t="s">
        <v>8277</v>
      </c>
      <c r="Q2467">
        <f t="shared" si="99"/>
        <v>180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1437620400</v>
      </c>
      <c r="J2468" s="10">
        <f t="shared" si="98"/>
        <v>42208.125</v>
      </c>
      <c r="L2468">
        <v>1365474453</v>
      </c>
      <c r="M2468" t="b">
        <v>0</v>
      </c>
      <c r="N2468">
        <v>52</v>
      </c>
      <c r="O2468" t="b">
        <v>1</v>
      </c>
      <c r="P2468" t="s">
        <v>8277</v>
      </c>
      <c r="Q2468">
        <f t="shared" si="99"/>
        <v>100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1437620400</v>
      </c>
      <c r="J2469" s="10">
        <f t="shared" si="98"/>
        <v>42208.125</v>
      </c>
      <c r="L2469">
        <v>1335473931</v>
      </c>
      <c r="M2469" t="b">
        <v>0</v>
      </c>
      <c r="N2469">
        <v>43</v>
      </c>
      <c r="O2469" t="b">
        <v>1</v>
      </c>
      <c r="P2469" t="s">
        <v>8277</v>
      </c>
      <c r="Q2469">
        <f t="shared" si="99"/>
        <v>119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1437620400</v>
      </c>
      <c r="J2470" s="10">
        <f t="shared" si="98"/>
        <v>42208.125</v>
      </c>
      <c r="L2470">
        <v>1348285321</v>
      </c>
      <c r="M2470" t="b">
        <v>0</v>
      </c>
      <c r="N2470">
        <v>58</v>
      </c>
      <c r="O2470" t="b">
        <v>1</v>
      </c>
      <c r="P2470" t="s">
        <v>8277</v>
      </c>
      <c r="Q2470">
        <f t="shared" si="99"/>
        <v>107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1437620400</v>
      </c>
      <c r="J2471" s="10">
        <f t="shared" si="98"/>
        <v>42208.125</v>
      </c>
      <c r="L2471">
        <v>1295000329</v>
      </c>
      <c r="M2471" t="b">
        <v>0</v>
      </c>
      <c r="N2471">
        <v>47</v>
      </c>
      <c r="O2471" t="b">
        <v>1</v>
      </c>
      <c r="P2471" t="s">
        <v>8277</v>
      </c>
      <c r="Q2471">
        <f t="shared" si="99"/>
        <v>114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1437620400</v>
      </c>
      <c r="J2472" s="10">
        <f t="shared" si="98"/>
        <v>42208.125</v>
      </c>
      <c r="L2472">
        <v>1335232055</v>
      </c>
      <c r="M2472" t="b">
        <v>0</v>
      </c>
      <c r="N2472">
        <v>36</v>
      </c>
      <c r="O2472" t="b">
        <v>1</v>
      </c>
      <c r="P2472" t="s">
        <v>8277</v>
      </c>
      <c r="Q2472">
        <f t="shared" si="99"/>
        <v>103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1437620400</v>
      </c>
      <c r="J2473" s="10">
        <f t="shared" si="98"/>
        <v>42208.125</v>
      </c>
      <c r="L2473">
        <v>1324079392</v>
      </c>
      <c r="M2473" t="b">
        <v>0</v>
      </c>
      <c r="N2473">
        <v>17</v>
      </c>
      <c r="O2473" t="b">
        <v>1</v>
      </c>
      <c r="P2473" t="s">
        <v>8277</v>
      </c>
      <c r="Q2473">
        <f t="shared" si="99"/>
        <v>128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1437620400</v>
      </c>
      <c r="J2474" s="10">
        <f t="shared" si="98"/>
        <v>42208.125</v>
      </c>
      <c r="L2474">
        <v>1277433980</v>
      </c>
      <c r="M2474" t="b">
        <v>0</v>
      </c>
      <c r="N2474">
        <v>104</v>
      </c>
      <c r="O2474" t="b">
        <v>1</v>
      </c>
      <c r="P2474" t="s">
        <v>8277</v>
      </c>
      <c r="Q2474">
        <f t="shared" si="99"/>
        <v>136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1437620400</v>
      </c>
      <c r="J2475" s="10">
        <f t="shared" si="98"/>
        <v>42208.125</v>
      </c>
      <c r="L2475">
        <v>1349978269</v>
      </c>
      <c r="M2475" t="b">
        <v>0</v>
      </c>
      <c r="N2475">
        <v>47</v>
      </c>
      <c r="O2475" t="b">
        <v>1</v>
      </c>
      <c r="P2475" t="s">
        <v>8277</v>
      </c>
      <c r="Q2475">
        <f t="shared" si="99"/>
        <v>100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1437620400</v>
      </c>
      <c r="J2476" s="10">
        <f t="shared" si="98"/>
        <v>42208.125</v>
      </c>
      <c r="L2476">
        <v>1282868176</v>
      </c>
      <c r="M2476" t="b">
        <v>0</v>
      </c>
      <c r="N2476">
        <v>38</v>
      </c>
      <c r="O2476" t="b">
        <v>1</v>
      </c>
      <c r="P2476" t="s">
        <v>8277</v>
      </c>
      <c r="Q2476">
        <f t="shared" si="99"/>
        <v>100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1437620400</v>
      </c>
      <c r="J2477" s="10">
        <f t="shared" si="98"/>
        <v>42208.125</v>
      </c>
      <c r="L2477">
        <v>1273647255</v>
      </c>
      <c r="M2477" t="b">
        <v>0</v>
      </c>
      <c r="N2477">
        <v>81</v>
      </c>
      <c r="O2477" t="b">
        <v>1</v>
      </c>
      <c r="P2477" t="s">
        <v>8277</v>
      </c>
      <c r="Q2477">
        <f t="shared" si="99"/>
        <v>105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1437620400</v>
      </c>
      <c r="J2478" s="10">
        <f t="shared" si="98"/>
        <v>42208.125</v>
      </c>
      <c r="L2478">
        <v>1412149970</v>
      </c>
      <c r="M2478" t="b">
        <v>0</v>
      </c>
      <c r="N2478">
        <v>55</v>
      </c>
      <c r="O2478" t="b">
        <v>1</v>
      </c>
      <c r="P2478" t="s">
        <v>8277</v>
      </c>
      <c r="Q2478">
        <f t="shared" si="99"/>
        <v>105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1437620400</v>
      </c>
      <c r="J2479" s="10">
        <f t="shared" si="98"/>
        <v>42208.125</v>
      </c>
      <c r="L2479">
        <v>1340901345</v>
      </c>
      <c r="M2479" t="b">
        <v>0</v>
      </c>
      <c r="N2479">
        <v>41</v>
      </c>
      <c r="O2479" t="b">
        <v>1</v>
      </c>
      <c r="P2479" t="s">
        <v>8277</v>
      </c>
      <c r="Q2479">
        <f t="shared" si="99"/>
        <v>171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1437620400</v>
      </c>
      <c r="J2480" s="10">
        <f t="shared" si="98"/>
        <v>42208.125</v>
      </c>
      <c r="L2480">
        <v>1355525313</v>
      </c>
      <c r="M2480" t="b">
        <v>0</v>
      </c>
      <c r="N2480">
        <v>79</v>
      </c>
      <c r="O2480" t="b">
        <v>1</v>
      </c>
      <c r="P2480" t="s">
        <v>8277</v>
      </c>
      <c r="Q2480">
        <f t="shared" si="99"/>
        <v>128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1437620400</v>
      </c>
      <c r="J2481" s="10">
        <f t="shared" si="98"/>
        <v>42208.125</v>
      </c>
      <c r="L2481">
        <v>1342545994</v>
      </c>
      <c r="M2481" t="b">
        <v>0</v>
      </c>
      <c r="N2481">
        <v>16</v>
      </c>
      <c r="O2481" t="b">
        <v>1</v>
      </c>
      <c r="P2481" t="s">
        <v>8277</v>
      </c>
      <c r="Q2481">
        <f t="shared" si="99"/>
        <v>133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1437620400</v>
      </c>
      <c r="J2482" s="10">
        <f t="shared" si="98"/>
        <v>42208.125</v>
      </c>
      <c r="L2482">
        <v>1439332084</v>
      </c>
      <c r="M2482" t="b">
        <v>0</v>
      </c>
      <c r="N2482">
        <v>8</v>
      </c>
      <c r="O2482" t="b">
        <v>1</v>
      </c>
      <c r="P2482" t="s">
        <v>8277</v>
      </c>
      <c r="Q2482">
        <f t="shared" si="99"/>
        <v>100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1437620400</v>
      </c>
      <c r="J2483" s="10">
        <f t="shared" si="98"/>
        <v>42208.125</v>
      </c>
      <c r="L2483">
        <v>1333207808</v>
      </c>
      <c r="M2483" t="b">
        <v>0</v>
      </c>
      <c r="N2483">
        <v>95</v>
      </c>
      <c r="O2483" t="b">
        <v>1</v>
      </c>
      <c r="P2483" t="s">
        <v>8277</v>
      </c>
      <c r="Q2483">
        <f t="shared" si="99"/>
        <v>113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1437620400</v>
      </c>
      <c r="J2484" s="10">
        <f t="shared" si="98"/>
        <v>42208.125</v>
      </c>
      <c r="L2484">
        <v>1308336383</v>
      </c>
      <c r="M2484" t="b">
        <v>0</v>
      </c>
      <c r="N2484">
        <v>25</v>
      </c>
      <c r="O2484" t="b">
        <v>1</v>
      </c>
      <c r="P2484" t="s">
        <v>8277</v>
      </c>
      <c r="Q2484">
        <f t="shared" si="99"/>
        <v>100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1437620400</v>
      </c>
      <c r="J2485" s="10">
        <f t="shared" si="98"/>
        <v>42208.125</v>
      </c>
      <c r="L2485">
        <v>1330711203</v>
      </c>
      <c r="M2485" t="b">
        <v>0</v>
      </c>
      <c r="N2485">
        <v>19</v>
      </c>
      <c r="O2485" t="b">
        <v>1</v>
      </c>
      <c r="P2485" t="s">
        <v>8277</v>
      </c>
      <c r="Q2485">
        <f t="shared" si="99"/>
        <v>114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1437620400</v>
      </c>
      <c r="J2486" s="10">
        <f t="shared" si="98"/>
        <v>42208.125</v>
      </c>
      <c r="L2486">
        <v>1313532003</v>
      </c>
      <c r="M2486" t="b">
        <v>0</v>
      </c>
      <c r="N2486">
        <v>90</v>
      </c>
      <c r="O2486" t="b">
        <v>1</v>
      </c>
      <c r="P2486" t="s">
        <v>8277</v>
      </c>
      <c r="Q2486">
        <f t="shared" si="99"/>
        <v>119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1437620400</v>
      </c>
      <c r="J2487" s="10">
        <f t="shared" si="98"/>
        <v>42208.125</v>
      </c>
      <c r="L2487">
        <v>1315439879</v>
      </c>
      <c r="M2487" t="b">
        <v>0</v>
      </c>
      <c r="N2487">
        <v>41</v>
      </c>
      <c r="O2487" t="b">
        <v>1</v>
      </c>
      <c r="P2487" t="s">
        <v>8277</v>
      </c>
      <c r="Q2487">
        <f t="shared" si="99"/>
        <v>103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1437620400</v>
      </c>
      <c r="J2488" s="10">
        <f t="shared" si="98"/>
        <v>42208.125</v>
      </c>
      <c r="L2488">
        <v>1332521976</v>
      </c>
      <c r="M2488" t="b">
        <v>0</v>
      </c>
      <c r="N2488">
        <v>30</v>
      </c>
      <c r="O2488" t="b">
        <v>1</v>
      </c>
      <c r="P2488" t="s">
        <v>8277</v>
      </c>
      <c r="Q2488">
        <f t="shared" si="99"/>
        <v>266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1437620400</v>
      </c>
      <c r="J2489" s="10">
        <f t="shared" si="98"/>
        <v>42208.125</v>
      </c>
      <c r="L2489">
        <v>1335491997</v>
      </c>
      <c r="M2489" t="b">
        <v>0</v>
      </c>
      <c r="N2489">
        <v>38</v>
      </c>
      <c r="O2489" t="b">
        <v>1</v>
      </c>
      <c r="P2489" t="s">
        <v>8277</v>
      </c>
      <c r="Q2489">
        <f t="shared" si="99"/>
        <v>100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1437620400</v>
      </c>
      <c r="J2490" s="10">
        <f t="shared" si="98"/>
        <v>42208.125</v>
      </c>
      <c r="L2490">
        <v>1318864308</v>
      </c>
      <c r="M2490" t="b">
        <v>0</v>
      </c>
      <c r="N2490">
        <v>65</v>
      </c>
      <c r="O2490" t="b">
        <v>1</v>
      </c>
      <c r="P2490" t="s">
        <v>8277</v>
      </c>
      <c r="Q2490">
        <f t="shared" si="99"/>
        <v>107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1437620400</v>
      </c>
      <c r="J2491" s="10">
        <f t="shared" si="98"/>
        <v>42208.125</v>
      </c>
      <c r="L2491">
        <v>1365525239</v>
      </c>
      <c r="M2491" t="b">
        <v>0</v>
      </c>
      <c r="N2491">
        <v>75</v>
      </c>
      <c r="O2491" t="b">
        <v>1</v>
      </c>
      <c r="P2491" t="s">
        <v>8277</v>
      </c>
      <c r="Q2491">
        <f t="shared" si="99"/>
        <v>134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1437620400</v>
      </c>
      <c r="J2492" s="10">
        <f t="shared" si="98"/>
        <v>42208.125</v>
      </c>
      <c r="L2492">
        <v>1335245276</v>
      </c>
      <c r="M2492" t="b">
        <v>0</v>
      </c>
      <c r="N2492">
        <v>16</v>
      </c>
      <c r="O2492" t="b">
        <v>1</v>
      </c>
      <c r="P2492" t="s">
        <v>8277</v>
      </c>
      <c r="Q2492">
        <f t="shared" si="99"/>
        <v>121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1437620400</v>
      </c>
      <c r="J2493" s="10">
        <f t="shared" si="98"/>
        <v>42208.125</v>
      </c>
      <c r="L2493">
        <v>1293739714</v>
      </c>
      <c r="M2493" t="b">
        <v>0</v>
      </c>
      <c r="N2493">
        <v>10</v>
      </c>
      <c r="O2493" t="b">
        <v>1</v>
      </c>
      <c r="P2493" t="s">
        <v>8277</v>
      </c>
      <c r="Q2493">
        <f t="shared" si="99"/>
        <v>103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1437620400</v>
      </c>
      <c r="J2494" s="10">
        <f t="shared" si="98"/>
        <v>42208.125</v>
      </c>
      <c r="L2494">
        <v>1335397188</v>
      </c>
      <c r="M2494" t="b">
        <v>0</v>
      </c>
      <c r="N2494">
        <v>27</v>
      </c>
      <c r="O2494" t="b">
        <v>1</v>
      </c>
      <c r="P2494" t="s">
        <v>8277</v>
      </c>
      <c r="Q2494">
        <f t="shared" si="99"/>
        <v>125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1437620400</v>
      </c>
      <c r="J2495" s="10">
        <f t="shared" si="98"/>
        <v>42208.125</v>
      </c>
      <c r="L2495">
        <v>1363320140</v>
      </c>
      <c r="M2495" t="b">
        <v>0</v>
      </c>
      <c r="N2495">
        <v>259</v>
      </c>
      <c r="O2495" t="b">
        <v>1</v>
      </c>
      <c r="P2495" t="s">
        <v>8277</v>
      </c>
      <c r="Q2495">
        <f t="shared" si="99"/>
        <v>129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1437620400</v>
      </c>
      <c r="J2496" s="10">
        <f t="shared" si="98"/>
        <v>42208.125</v>
      </c>
      <c r="L2496">
        <v>1335194944</v>
      </c>
      <c r="M2496" t="b">
        <v>0</v>
      </c>
      <c r="N2496">
        <v>39</v>
      </c>
      <c r="O2496" t="b">
        <v>1</v>
      </c>
      <c r="P2496" t="s">
        <v>8277</v>
      </c>
      <c r="Q2496">
        <f t="shared" si="99"/>
        <v>101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1437620400</v>
      </c>
      <c r="J2497" s="10">
        <f t="shared" si="98"/>
        <v>42208.125</v>
      </c>
      <c r="L2497">
        <v>1336430575</v>
      </c>
      <c r="M2497" t="b">
        <v>0</v>
      </c>
      <c r="N2497">
        <v>42</v>
      </c>
      <c r="O2497" t="b">
        <v>1</v>
      </c>
      <c r="P2497" t="s">
        <v>8277</v>
      </c>
      <c r="Q2497">
        <f t="shared" si="99"/>
        <v>128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1437620400</v>
      </c>
      <c r="J2498" s="10">
        <f t="shared" si="98"/>
        <v>42208.125</v>
      </c>
      <c r="L2498">
        <v>1361577292</v>
      </c>
      <c r="M2498" t="b">
        <v>0</v>
      </c>
      <c r="N2498">
        <v>10</v>
      </c>
      <c r="O2498" t="b">
        <v>1</v>
      </c>
      <c r="P2498" t="s">
        <v>8277</v>
      </c>
      <c r="Q2498">
        <f t="shared" si="99"/>
        <v>100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1437620400</v>
      </c>
      <c r="J2499" s="10">
        <f t="shared" ref="J2499:J2562" si="100">(((I2499/60)/60)/24)+DATE(1970,1,1)</f>
        <v>42208.125</v>
      </c>
      <c r="L2499">
        <v>1309986338</v>
      </c>
      <c r="M2499" t="b">
        <v>0</v>
      </c>
      <c r="N2499">
        <v>56</v>
      </c>
      <c r="O2499" t="b">
        <v>1</v>
      </c>
      <c r="P2499" t="s">
        <v>8277</v>
      </c>
      <c r="Q2499">
        <f t="shared" ref="Q2499:Q2562" si="101">ROUND(E2499/D2499*100,0)</f>
        <v>113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1437620400</v>
      </c>
      <c r="J2500" s="10">
        <f t="shared" si="100"/>
        <v>42208.125</v>
      </c>
      <c r="L2500">
        <v>1421190787</v>
      </c>
      <c r="M2500" t="b">
        <v>0</v>
      </c>
      <c r="N2500">
        <v>20</v>
      </c>
      <c r="O2500" t="b">
        <v>1</v>
      </c>
      <c r="P2500" t="s">
        <v>8277</v>
      </c>
      <c r="Q2500">
        <f t="shared" si="101"/>
        <v>106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1437620400</v>
      </c>
      <c r="J2501" s="10">
        <f t="shared" si="100"/>
        <v>42208.125</v>
      </c>
      <c r="L2501">
        <v>1352820837</v>
      </c>
      <c r="M2501" t="b">
        <v>0</v>
      </c>
      <c r="N2501">
        <v>170</v>
      </c>
      <c r="O2501" t="b">
        <v>1</v>
      </c>
      <c r="P2501" t="s">
        <v>8277</v>
      </c>
      <c r="Q2501">
        <f t="shared" si="101"/>
        <v>203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1437620400</v>
      </c>
      <c r="J2502" s="10">
        <f t="shared" si="100"/>
        <v>42208.125</v>
      </c>
      <c r="L2502">
        <v>1337884375</v>
      </c>
      <c r="M2502" t="b">
        <v>0</v>
      </c>
      <c r="N2502">
        <v>29</v>
      </c>
      <c r="O2502" t="b">
        <v>1</v>
      </c>
      <c r="P2502" t="s">
        <v>8277</v>
      </c>
      <c r="Q2502">
        <f t="shared" si="101"/>
        <v>113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1437620400</v>
      </c>
      <c r="J2503" s="10">
        <f t="shared" si="100"/>
        <v>42208.125</v>
      </c>
      <c r="L2503">
        <v>1440787104</v>
      </c>
      <c r="M2503" t="b">
        <v>0</v>
      </c>
      <c r="N2503">
        <v>7</v>
      </c>
      <c r="O2503" t="b">
        <v>0</v>
      </c>
      <c r="P2503" t="s">
        <v>8297</v>
      </c>
      <c r="Q2503">
        <f t="shared" si="101"/>
        <v>3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1437620400</v>
      </c>
      <c r="J2504" s="10">
        <f t="shared" si="100"/>
        <v>42208.125</v>
      </c>
      <c r="L2504">
        <v>1407440918</v>
      </c>
      <c r="M2504" t="b">
        <v>0</v>
      </c>
      <c r="N2504">
        <v>5</v>
      </c>
      <c r="O2504" t="b">
        <v>0</v>
      </c>
      <c r="P2504" t="s">
        <v>8297</v>
      </c>
      <c r="Q2504">
        <f t="shared" si="101"/>
        <v>0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1437620400</v>
      </c>
      <c r="J2505" s="10">
        <f t="shared" si="100"/>
        <v>42208.125</v>
      </c>
      <c r="L2505">
        <v>1462743308</v>
      </c>
      <c r="M2505" t="b">
        <v>0</v>
      </c>
      <c r="N2505">
        <v>0</v>
      </c>
      <c r="O2505" t="b">
        <v>0</v>
      </c>
      <c r="P2505" t="s">
        <v>8297</v>
      </c>
      <c r="Q2505">
        <f t="shared" si="101"/>
        <v>0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1437620400</v>
      </c>
      <c r="J2506" s="10">
        <f t="shared" si="100"/>
        <v>42208.125</v>
      </c>
      <c r="L2506">
        <v>1413418934</v>
      </c>
      <c r="M2506" t="b">
        <v>0</v>
      </c>
      <c r="N2506">
        <v>0</v>
      </c>
      <c r="O2506" t="b">
        <v>0</v>
      </c>
      <c r="P2506" t="s">
        <v>8297</v>
      </c>
      <c r="Q2506">
        <f t="shared" si="101"/>
        <v>0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1437620400</v>
      </c>
      <c r="J2507" s="10">
        <f t="shared" si="100"/>
        <v>42208.125</v>
      </c>
      <c r="L2507">
        <v>1423704016</v>
      </c>
      <c r="M2507" t="b">
        <v>0</v>
      </c>
      <c r="N2507">
        <v>0</v>
      </c>
      <c r="O2507" t="b">
        <v>0</v>
      </c>
      <c r="P2507" t="s">
        <v>8297</v>
      </c>
      <c r="Q2507">
        <f t="shared" si="101"/>
        <v>0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1437620400</v>
      </c>
      <c r="J2508" s="10">
        <f t="shared" si="100"/>
        <v>42208.125</v>
      </c>
      <c r="L2508">
        <v>1441955269</v>
      </c>
      <c r="M2508" t="b">
        <v>0</v>
      </c>
      <c r="N2508">
        <v>2</v>
      </c>
      <c r="O2508" t="b">
        <v>0</v>
      </c>
      <c r="P2508" t="s">
        <v>8297</v>
      </c>
      <c r="Q2508">
        <f t="shared" si="101"/>
        <v>1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1437620400</v>
      </c>
      <c r="J2509" s="10">
        <f t="shared" si="100"/>
        <v>42208.125</v>
      </c>
      <c r="L2509">
        <v>1428716704</v>
      </c>
      <c r="M2509" t="b">
        <v>0</v>
      </c>
      <c r="N2509">
        <v>0</v>
      </c>
      <c r="O2509" t="b">
        <v>0</v>
      </c>
      <c r="P2509" t="s">
        <v>8297</v>
      </c>
      <c r="Q2509">
        <f t="shared" si="101"/>
        <v>0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1437620400</v>
      </c>
      <c r="J2510" s="10">
        <f t="shared" si="100"/>
        <v>42208.125</v>
      </c>
      <c r="L2510">
        <v>1405464634</v>
      </c>
      <c r="M2510" t="b">
        <v>0</v>
      </c>
      <c r="N2510">
        <v>0</v>
      </c>
      <c r="O2510" t="b">
        <v>0</v>
      </c>
      <c r="P2510" t="s">
        <v>8297</v>
      </c>
      <c r="Q2510">
        <f t="shared" si="101"/>
        <v>0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1437620400</v>
      </c>
      <c r="J2511" s="10">
        <f t="shared" si="100"/>
        <v>42208.125</v>
      </c>
      <c r="L2511">
        <v>1424719549</v>
      </c>
      <c r="M2511" t="b">
        <v>0</v>
      </c>
      <c r="N2511">
        <v>28</v>
      </c>
      <c r="O2511" t="b">
        <v>0</v>
      </c>
      <c r="P2511" t="s">
        <v>8297</v>
      </c>
      <c r="Q2511">
        <f t="shared" si="101"/>
        <v>1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1437620400</v>
      </c>
      <c r="J2512" s="10">
        <f t="shared" si="100"/>
        <v>42208.125</v>
      </c>
      <c r="L2512">
        <v>1426463772</v>
      </c>
      <c r="M2512" t="b">
        <v>0</v>
      </c>
      <c r="N2512">
        <v>2</v>
      </c>
      <c r="O2512" t="b">
        <v>0</v>
      </c>
      <c r="P2512" t="s">
        <v>8297</v>
      </c>
      <c r="Q2512">
        <f t="shared" si="101"/>
        <v>0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1437620400</v>
      </c>
      <c r="J2513" s="10">
        <f t="shared" si="100"/>
        <v>42208.125</v>
      </c>
      <c r="L2513">
        <v>1451731413</v>
      </c>
      <c r="M2513" t="b">
        <v>0</v>
      </c>
      <c r="N2513">
        <v>0</v>
      </c>
      <c r="O2513" t="b">
        <v>0</v>
      </c>
      <c r="P2513" t="s">
        <v>8297</v>
      </c>
      <c r="Q2513">
        <f t="shared" si="101"/>
        <v>0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1437620400</v>
      </c>
      <c r="J2514" s="10">
        <f t="shared" si="100"/>
        <v>42208.125</v>
      </c>
      <c r="L2514">
        <v>1417208561</v>
      </c>
      <c r="M2514" t="b">
        <v>0</v>
      </c>
      <c r="N2514">
        <v>0</v>
      </c>
      <c r="O2514" t="b">
        <v>0</v>
      </c>
      <c r="P2514" t="s">
        <v>8297</v>
      </c>
      <c r="Q2514">
        <f t="shared" si="101"/>
        <v>0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1437620400</v>
      </c>
      <c r="J2515" s="10">
        <f t="shared" si="100"/>
        <v>42208.125</v>
      </c>
      <c r="L2515">
        <v>1482883789</v>
      </c>
      <c r="M2515" t="b">
        <v>0</v>
      </c>
      <c r="N2515">
        <v>0</v>
      </c>
      <c r="O2515" t="b">
        <v>0</v>
      </c>
      <c r="P2515" t="s">
        <v>8297</v>
      </c>
      <c r="Q2515">
        <f t="shared" si="101"/>
        <v>0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1437620400</v>
      </c>
      <c r="J2516" s="10">
        <f t="shared" si="100"/>
        <v>42208.125</v>
      </c>
      <c r="L2516">
        <v>1407057677</v>
      </c>
      <c r="M2516" t="b">
        <v>0</v>
      </c>
      <c r="N2516">
        <v>4</v>
      </c>
      <c r="O2516" t="b">
        <v>0</v>
      </c>
      <c r="P2516" t="s">
        <v>8297</v>
      </c>
      <c r="Q2516">
        <f t="shared" si="101"/>
        <v>2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1437620400</v>
      </c>
      <c r="J2517" s="10">
        <f t="shared" si="100"/>
        <v>42208.125</v>
      </c>
      <c r="L2517">
        <v>1422043753</v>
      </c>
      <c r="M2517" t="b">
        <v>0</v>
      </c>
      <c r="N2517">
        <v>12</v>
      </c>
      <c r="O2517" t="b">
        <v>0</v>
      </c>
      <c r="P2517" t="s">
        <v>8297</v>
      </c>
      <c r="Q2517">
        <f t="shared" si="101"/>
        <v>19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1437620400</v>
      </c>
      <c r="J2518" s="10">
        <f t="shared" si="100"/>
        <v>42208.125</v>
      </c>
      <c r="L2518">
        <v>1414683652</v>
      </c>
      <c r="M2518" t="b">
        <v>0</v>
      </c>
      <c r="N2518">
        <v>0</v>
      </c>
      <c r="O2518" t="b">
        <v>0</v>
      </c>
      <c r="P2518" t="s">
        <v>8297</v>
      </c>
      <c r="Q2518">
        <f t="shared" si="101"/>
        <v>0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1437620400</v>
      </c>
      <c r="J2519" s="10">
        <f t="shared" si="100"/>
        <v>42208.125</v>
      </c>
      <c r="L2519">
        <v>1424200530</v>
      </c>
      <c r="M2519" t="b">
        <v>0</v>
      </c>
      <c r="N2519">
        <v>33</v>
      </c>
      <c r="O2519" t="b">
        <v>0</v>
      </c>
      <c r="P2519" t="s">
        <v>8297</v>
      </c>
      <c r="Q2519">
        <f t="shared" si="101"/>
        <v>10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1437620400</v>
      </c>
      <c r="J2520" s="10">
        <f t="shared" si="100"/>
        <v>42208.125</v>
      </c>
      <c r="L2520">
        <v>1413303628</v>
      </c>
      <c r="M2520" t="b">
        <v>0</v>
      </c>
      <c r="N2520">
        <v>0</v>
      </c>
      <c r="O2520" t="b">
        <v>0</v>
      </c>
      <c r="P2520" t="s">
        <v>8297</v>
      </c>
      <c r="Q2520">
        <f t="shared" si="101"/>
        <v>0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1437620400</v>
      </c>
      <c r="J2521" s="10">
        <f t="shared" si="100"/>
        <v>42208.125</v>
      </c>
      <c r="L2521">
        <v>1403149404</v>
      </c>
      <c r="M2521" t="b">
        <v>0</v>
      </c>
      <c r="N2521">
        <v>4</v>
      </c>
      <c r="O2521" t="b">
        <v>0</v>
      </c>
      <c r="P2521" t="s">
        <v>8297</v>
      </c>
      <c r="Q2521">
        <f t="shared" si="101"/>
        <v>0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1437620400</v>
      </c>
      <c r="J2522" s="10">
        <f t="shared" si="100"/>
        <v>42208.125</v>
      </c>
      <c r="L2522">
        <v>1472567085</v>
      </c>
      <c r="M2522" t="b">
        <v>0</v>
      </c>
      <c r="N2522">
        <v>0</v>
      </c>
      <c r="O2522" t="b">
        <v>0</v>
      </c>
      <c r="P2522" t="s">
        <v>8297</v>
      </c>
      <c r="Q2522">
        <f t="shared" si="101"/>
        <v>0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1437620400</v>
      </c>
      <c r="J2523" s="10">
        <f t="shared" si="100"/>
        <v>42208.125</v>
      </c>
      <c r="L2523">
        <v>1442963621</v>
      </c>
      <c r="M2523" t="b">
        <v>0</v>
      </c>
      <c r="N2523">
        <v>132</v>
      </c>
      <c r="O2523" t="b">
        <v>1</v>
      </c>
      <c r="P2523" t="s">
        <v>8298</v>
      </c>
      <c r="Q2523">
        <f t="shared" si="101"/>
        <v>109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1437620400</v>
      </c>
      <c r="J2524" s="10">
        <f t="shared" si="100"/>
        <v>42208.125</v>
      </c>
      <c r="L2524">
        <v>1459431960</v>
      </c>
      <c r="M2524" t="b">
        <v>0</v>
      </c>
      <c r="N2524">
        <v>27</v>
      </c>
      <c r="O2524" t="b">
        <v>1</v>
      </c>
      <c r="P2524" t="s">
        <v>8298</v>
      </c>
      <c r="Q2524">
        <f t="shared" si="101"/>
        <v>100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1437620400</v>
      </c>
      <c r="J2525" s="10">
        <f t="shared" si="100"/>
        <v>42208.125</v>
      </c>
      <c r="L2525">
        <v>1413674692</v>
      </c>
      <c r="M2525" t="b">
        <v>0</v>
      </c>
      <c r="N2525">
        <v>26</v>
      </c>
      <c r="O2525" t="b">
        <v>1</v>
      </c>
      <c r="P2525" t="s">
        <v>8298</v>
      </c>
      <c r="Q2525">
        <f t="shared" si="101"/>
        <v>156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1437620400</v>
      </c>
      <c r="J2526" s="10">
        <f t="shared" si="100"/>
        <v>42208.125</v>
      </c>
      <c r="L2526">
        <v>1416338557</v>
      </c>
      <c r="M2526" t="b">
        <v>0</v>
      </c>
      <c r="N2526">
        <v>43</v>
      </c>
      <c r="O2526" t="b">
        <v>1</v>
      </c>
      <c r="P2526" t="s">
        <v>8298</v>
      </c>
      <c r="Q2526">
        <f t="shared" si="101"/>
        <v>102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1437620400</v>
      </c>
      <c r="J2527" s="10">
        <f t="shared" si="100"/>
        <v>42208.125</v>
      </c>
      <c r="L2527">
        <v>1338322571</v>
      </c>
      <c r="M2527" t="b">
        <v>0</v>
      </c>
      <c r="N2527">
        <v>80</v>
      </c>
      <c r="O2527" t="b">
        <v>1</v>
      </c>
      <c r="P2527" t="s">
        <v>8298</v>
      </c>
      <c r="Q2527">
        <f t="shared" si="101"/>
        <v>100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1437620400</v>
      </c>
      <c r="J2528" s="10">
        <f t="shared" si="100"/>
        <v>42208.125</v>
      </c>
      <c r="L2528">
        <v>1415585474</v>
      </c>
      <c r="M2528" t="b">
        <v>0</v>
      </c>
      <c r="N2528">
        <v>33</v>
      </c>
      <c r="O2528" t="b">
        <v>1</v>
      </c>
      <c r="P2528" t="s">
        <v>8298</v>
      </c>
      <c r="Q2528">
        <f t="shared" si="101"/>
        <v>113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1437620400</v>
      </c>
      <c r="J2529" s="10">
        <f t="shared" si="100"/>
        <v>42208.125</v>
      </c>
      <c r="L2529">
        <v>1380477691</v>
      </c>
      <c r="M2529" t="b">
        <v>0</v>
      </c>
      <c r="N2529">
        <v>71</v>
      </c>
      <c r="O2529" t="b">
        <v>1</v>
      </c>
      <c r="P2529" t="s">
        <v>8298</v>
      </c>
      <c r="Q2529">
        <f t="shared" si="101"/>
        <v>102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1437620400</v>
      </c>
      <c r="J2530" s="10">
        <f t="shared" si="100"/>
        <v>42208.125</v>
      </c>
      <c r="L2530">
        <v>1438459303</v>
      </c>
      <c r="M2530" t="b">
        <v>0</v>
      </c>
      <c r="N2530">
        <v>81</v>
      </c>
      <c r="O2530" t="b">
        <v>1</v>
      </c>
      <c r="P2530" t="s">
        <v>8298</v>
      </c>
      <c r="Q2530">
        <f t="shared" si="101"/>
        <v>107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1437620400</v>
      </c>
      <c r="J2531" s="10">
        <f t="shared" si="100"/>
        <v>42208.125</v>
      </c>
      <c r="L2531">
        <v>1328752575</v>
      </c>
      <c r="M2531" t="b">
        <v>0</v>
      </c>
      <c r="N2531">
        <v>76</v>
      </c>
      <c r="O2531" t="b">
        <v>1</v>
      </c>
      <c r="P2531" t="s">
        <v>8298</v>
      </c>
      <c r="Q2531">
        <f t="shared" si="101"/>
        <v>104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1437620400</v>
      </c>
      <c r="J2532" s="10">
        <f t="shared" si="100"/>
        <v>42208.125</v>
      </c>
      <c r="L2532">
        <v>1426711505</v>
      </c>
      <c r="M2532" t="b">
        <v>0</v>
      </c>
      <c r="N2532">
        <v>48</v>
      </c>
      <c r="O2532" t="b">
        <v>1</v>
      </c>
      <c r="P2532" t="s">
        <v>8298</v>
      </c>
      <c r="Q2532">
        <f t="shared" si="101"/>
        <v>100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1437620400</v>
      </c>
      <c r="J2533" s="10">
        <f t="shared" si="100"/>
        <v>42208.125</v>
      </c>
      <c r="L2533">
        <v>1437668354</v>
      </c>
      <c r="M2533" t="b">
        <v>0</v>
      </c>
      <c r="N2533">
        <v>61</v>
      </c>
      <c r="O2533" t="b">
        <v>1</v>
      </c>
      <c r="P2533" t="s">
        <v>8298</v>
      </c>
      <c r="Q2533">
        <f t="shared" si="101"/>
        <v>100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1437620400</v>
      </c>
      <c r="J2534" s="10">
        <f t="shared" si="100"/>
        <v>42208.125</v>
      </c>
      <c r="L2534">
        <v>1342556566</v>
      </c>
      <c r="M2534" t="b">
        <v>0</v>
      </c>
      <c r="N2534">
        <v>60</v>
      </c>
      <c r="O2534" t="b">
        <v>1</v>
      </c>
      <c r="P2534" t="s">
        <v>8298</v>
      </c>
      <c r="Q2534">
        <f t="shared" si="101"/>
        <v>126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1437620400</v>
      </c>
      <c r="J2535" s="10">
        <f t="shared" si="100"/>
        <v>42208.125</v>
      </c>
      <c r="L2535">
        <v>1359568911</v>
      </c>
      <c r="M2535" t="b">
        <v>0</v>
      </c>
      <c r="N2535">
        <v>136</v>
      </c>
      <c r="O2535" t="b">
        <v>1</v>
      </c>
      <c r="P2535" t="s">
        <v>8298</v>
      </c>
      <c r="Q2535">
        <f t="shared" si="101"/>
        <v>111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1437620400</v>
      </c>
      <c r="J2536" s="10">
        <f t="shared" si="100"/>
        <v>42208.125</v>
      </c>
      <c r="L2536">
        <v>1257871712</v>
      </c>
      <c r="M2536" t="b">
        <v>0</v>
      </c>
      <c r="N2536">
        <v>14</v>
      </c>
      <c r="O2536" t="b">
        <v>1</v>
      </c>
      <c r="P2536" t="s">
        <v>8298</v>
      </c>
      <c r="Q2536">
        <f t="shared" si="101"/>
        <v>105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1437620400</v>
      </c>
      <c r="J2537" s="10">
        <f t="shared" si="100"/>
        <v>42208.125</v>
      </c>
      <c r="L2537">
        <v>1414781945</v>
      </c>
      <c r="M2537" t="b">
        <v>0</v>
      </c>
      <c r="N2537">
        <v>78</v>
      </c>
      <c r="O2537" t="b">
        <v>1</v>
      </c>
      <c r="P2537" t="s">
        <v>8298</v>
      </c>
      <c r="Q2537">
        <f t="shared" si="101"/>
        <v>104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1437620400</v>
      </c>
      <c r="J2538" s="10">
        <f t="shared" si="100"/>
        <v>42208.125</v>
      </c>
      <c r="L2538">
        <v>1373337166</v>
      </c>
      <c r="M2538" t="b">
        <v>0</v>
      </c>
      <c r="N2538">
        <v>4</v>
      </c>
      <c r="O2538" t="b">
        <v>1</v>
      </c>
      <c r="P2538" t="s">
        <v>8298</v>
      </c>
      <c r="Q2538">
        <f t="shared" si="101"/>
        <v>116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1437620400</v>
      </c>
      <c r="J2539" s="10">
        <f t="shared" si="100"/>
        <v>42208.125</v>
      </c>
      <c r="L2539">
        <v>1307028855</v>
      </c>
      <c r="M2539" t="b">
        <v>0</v>
      </c>
      <c r="N2539">
        <v>11</v>
      </c>
      <c r="O2539" t="b">
        <v>1</v>
      </c>
      <c r="P2539" t="s">
        <v>8298</v>
      </c>
      <c r="Q2539">
        <f t="shared" si="101"/>
        <v>110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1437620400</v>
      </c>
      <c r="J2540" s="10">
        <f t="shared" si="100"/>
        <v>42208.125</v>
      </c>
      <c r="L2540">
        <v>1359029661</v>
      </c>
      <c r="M2540" t="b">
        <v>0</v>
      </c>
      <c r="N2540">
        <v>185</v>
      </c>
      <c r="O2540" t="b">
        <v>1</v>
      </c>
      <c r="P2540" t="s">
        <v>8298</v>
      </c>
      <c r="Q2540">
        <f t="shared" si="101"/>
        <v>113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1437620400</v>
      </c>
      <c r="J2541" s="10">
        <f t="shared" si="100"/>
        <v>42208.125</v>
      </c>
      <c r="L2541">
        <v>1417729152</v>
      </c>
      <c r="M2541" t="b">
        <v>0</v>
      </c>
      <c r="N2541">
        <v>59</v>
      </c>
      <c r="O2541" t="b">
        <v>1</v>
      </c>
      <c r="P2541" t="s">
        <v>8298</v>
      </c>
      <c r="Q2541">
        <f t="shared" si="101"/>
        <v>100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1437620400</v>
      </c>
      <c r="J2542" s="10">
        <f t="shared" si="100"/>
        <v>42208.125</v>
      </c>
      <c r="L2542">
        <v>1314720721</v>
      </c>
      <c r="M2542" t="b">
        <v>0</v>
      </c>
      <c r="N2542">
        <v>27</v>
      </c>
      <c r="O2542" t="b">
        <v>1</v>
      </c>
      <c r="P2542" t="s">
        <v>8298</v>
      </c>
      <c r="Q2542">
        <f t="shared" si="101"/>
        <v>103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1437620400</v>
      </c>
      <c r="J2543" s="10">
        <f t="shared" si="100"/>
        <v>42208.125</v>
      </c>
      <c r="L2543">
        <v>1375008418</v>
      </c>
      <c r="M2543" t="b">
        <v>0</v>
      </c>
      <c r="N2543">
        <v>63</v>
      </c>
      <c r="O2543" t="b">
        <v>1</v>
      </c>
      <c r="P2543" t="s">
        <v>8298</v>
      </c>
      <c r="Q2543">
        <f t="shared" si="101"/>
        <v>107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1437620400</v>
      </c>
      <c r="J2544" s="10">
        <f t="shared" si="100"/>
        <v>42208.125</v>
      </c>
      <c r="L2544">
        <v>1377252857</v>
      </c>
      <c r="M2544" t="b">
        <v>0</v>
      </c>
      <c r="N2544">
        <v>13</v>
      </c>
      <c r="O2544" t="b">
        <v>1</v>
      </c>
      <c r="P2544" t="s">
        <v>8298</v>
      </c>
      <c r="Q2544">
        <f t="shared" si="101"/>
        <v>104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1437620400</v>
      </c>
      <c r="J2545" s="10">
        <f t="shared" si="100"/>
        <v>42208.125</v>
      </c>
      <c r="L2545">
        <v>1291257298</v>
      </c>
      <c r="M2545" t="b">
        <v>0</v>
      </c>
      <c r="N2545">
        <v>13</v>
      </c>
      <c r="O2545" t="b">
        <v>1</v>
      </c>
      <c r="P2545" t="s">
        <v>8298</v>
      </c>
      <c r="Q2545">
        <f t="shared" si="101"/>
        <v>156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1437620400</v>
      </c>
      <c r="J2546" s="10">
        <f t="shared" si="100"/>
        <v>42208.125</v>
      </c>
      <c r="L2546">
        <v>1339158569</v>
      </c>
      <c r="M2546" t="b">
        <v>0</v>
      </c>
      <c r="N2546">
        <v>57</v>
      </c>
      <c r="O2546" t="b">
        <v>1</v>
      </c>
      <c r="P2546" t="s">
        <v>8298</v>
      </c>
      <c r="Q2546">
        <f t="shared" si="101"/>
        <v>101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1437620400</v>
      </c>
      <c r="J2547" s="10">
        <f t="shared" si="100"/>
        <v>42208.125</v>
      </c>
      <c r="L2547">
        <v>1421983138</v>
      </c>
      <c r="M2547" t="b">
        <v>0</v>
      </c>
      <c r="N2547">
        <v>61</v>
      </c>
      <c r="O2547" t="b">
        <v>1</v>
      </c>
      <c r="P2547" t="s">
        <v>8298</v>
      </c>
      <c r="Q2547">
        <f t="shared" si="101"/>
        <v>195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1437620400</v>
      </c>
      <c r="J2548" s="10">
        <f t="shared" si="100"/>
        <v>42208.125</v>
      </c>
      <c r="L2548">
        <v>1378586179</v>
      </c>
      <c r="M2548" t="b">
        <v>0</v>
      </c>
      <c r="N2548">
        <v>65</v>
      </c>
      <c r="O2548" t="b">
        <v>1</v>
      </c>
      <c r="P2548" t="s">
        <v>8298</v>
      </c>
      <c r="Q2548">
        <f t="shared" si="101"/>
        <v>112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1437620400</v>
      </c>
      <c r="J2549" s="10">
        <f t="shared" si="100"/>
        <v>42208.125</v>
      </c>
      <c r="L2549">
        <v>1330972403</v>
      </c>
      <c r="M2549" t="b">
        <v>0</v>
      </c>
      <c r="N2549">
        <v>134</v>
      </c>
      <c r="O2549" t="b">
        <v>1</v>
      </c>
      <c r="P2549" t="s">
        <v>8298</v>
      </c>
      <c r="Q2549">
        <f t="shared" si="101"/>
        <v>120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1437620400</v>
      </c>
      <c r="J2550" s="10">
        <f t="shared" si="100"/>
        <v>42208.125</v>
      </c>
      <c r="L2550">
        <v>1473087637</v>
      </c>
      <c r="M2550" t="b">
        <v>0</v>
      </c>
      <c r="N2550">
        <v>37</v>
      </c>
      <c r="O2550" t="b">
        <v>1</v>
      </c>
      <c r="P2550" t="s">
        <v>8298</v>
      </c>
      <c r="Q2550">
        <f t="shared" si="101"/>
        <v>102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1437620400</v>
      </c>
      <c r="J2551" s="10">
        <f t="shared" si="100"/>
        <v>42208.125</v>
      </c>
      <c r="L2551">
        <v>1366999870</v>
      </c>
      <c r="M2551" t="b">
        <v>0</v>
      </c>
      <c r="N2551">
        <v>37</v>
      </c>
      <c r="O2551" t="b">
        <v>1</v>
      </c>
      <c r="P2551" t="s">
        <v>8298</v>
      </c>
      <c r="Q2551">
        <f t="shared" si="101"/>
        <v>103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1437620400</v>
      </c>
      <c r="J2552" s="10">
        <f t="shared" si="100"/>
        <v>42208.125</v>
      </c>
      <c r="L2552">
        <v>1439392406</v>
      </c>
      <c r="M2552" t="b">
        <v>0</v>
      </c>
      <c r="N2552">
        <v>150</v>
      </c>
      <c r="O2552" t="b">
        <v>1</v>
      </c>
      <c r="P2552" t="s">
        <v>8298</v>
      </c>
      <c r="Q2552">
        <f t="shared" si="101"/>
        <v>101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1437620400</v>
      </c>
      <c r="J2553" s="10">
        <f t="shared" si="100"/>
        <v>42208.125</v>
      </c>
      <c r="L2553">
        <v>1329890585</v>
      </c>
      <c r="M2553" t="b">
        <v>0</v>
      </c>
      <c r="N2553">
        <v>56</v>
      </c>
      <c r="O2553" t="b">
        <v>1</v>
      </c>
      <c r="P2553" t="s">
        <v>8298</v>
      </c>
      <c r="Q2553">
        <f t="shared" si="101"/>
        <v>103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1437620400</v>
      </c>
      <c r="J2554" s="10">
        <f t="shared" si="100"/>
        <v>42208.125</v>
      </c>
      <c r="L2554">
        <v>1486149981</v>
      </c>
      <c r="M2554" t="b">
        <v>0</v>
      </c>
      <c r="N2554">
        <v>18</v>
      </c>
      <c r="O2554" t="b">
        <v>1</v>
      </c>
      <c r="P2554" t="s">
        <v>8298</v>
      </c>
      <c r="Q2554">
        <f t="shared" si="101"/>
        <v>107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1437620400</v>
      </c>
      <c r="J2555" s="10">
        <f t="shared" si="100"/>
        <v>42208.125</v>
      </c>
      <c r="L2555">
        <v>1343018807</v>
      </c>
      <c r="M2555" t="b">
        <v>0</v>
      </c>
      <c r="N2555">
        <v>60</v>
      </c>
      <c r="O2555" t="b">
        <v>1</v>
      </c>
      <c r="P2555" t="s">
        <v>8298</v>
      </c>
      <c r="Q2555">
        <f t="shared" si="101"/>
        <v>156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1437620400</v>
      </c>
      <c r="J2556" s="10">
        <f t="shared" si="100"/>
        <v>42208.125</v>
      </c>
      <c r="L2556">
        <v>1430445163</v>
      </c>
      <c r="M2556" t="b">
        <v>0</v>
      </c>
      <c r="N2556">
        <v>67</v>
      </c>
      <c r="O2556" t="b">
        <v>1</v>
      </c>
      <c r="P2556" t="s">
        <v>8298</v>
      </c>
      <c r="Q2556">
        <f t="shared" si="101"/>
        <v>123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1437620400</v>
      </c>
      <c r="J2557" s="10">
        <f t="shared" si="100"/>
        <v>42208.125</v>
      </c>
      <c r="L2557">
        <v>1335541393</v>
      </c>
      <c r="M2557" t="b">
        <v>0</v>
      </c>
      <c r="N2557">
        <v>35</v>
      </c>
      <c r="O2557" t="b">
        <v>1</v>
      </c>
      <c r="P2557" t="s">
        <v>8298</v>
      </c>
      <c r="Q2557">
        <f t="shared" si="101"/>
        <v>107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1437620400</v>
      </c>
      <c r="J2558" s="10">
        <f t="shared" si="100"/>
        <v>42208.125</v>
      </c>
      <c r="L2558">
        <v>1352504857</v>
      </c>
      <c r="M2558" t="b">
        <v>0</v>
      </c>
      <c r="N2558">
        <v>34</v>
      </c>
      <c r="O2558" t="b">
        <v>1</v>
      </c>
      <c r="P2558" t="s">
        <v>8298</v>
      </c>
      <c r="Q2558">
        <f t="shared" si="101"/>
        <v>106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1437620400</v>
      </c>
      <c r="J2559" s="10">
        <f t="shared" si="100"/>
        <v>42208.125</v>
      </c>
      <c r="L2559">
        <v>1397584386</v>
      </c>
      <c r="M2559" t="b">
        <v>0</v>
      </c>
      <c r="N2559">
        <v>36</v>
      </c>
      <c r="O2559" t="b">
        <v>1</v>
      </c>
      <c r="P2559" t="s">
        <v>8298</v>
      </c>
      <c r="Q2559">
        <f t="shared" si="101"/>
        <v>118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1437620400</v>
      </c>
      <c r="J2560" s="10">
        <f t="shared" si="100"/>
        <v>42208.125</v>
      </c>
      <c r="L2560">
        <v>1427747906</v>
      </c>
      <c r="M2560" t="b">
        <v>0</v>
      </c>
      <c r="N2560">
        <v>18</v>
      </c>
      <c r="O2560" t="b">
        <v>1</v>
      </c>
      <c r="P2560" t="s">
        <v>8298</v>
      </c>
      <c r="Q2560">
        <f t="shared" si="101"/>
        <v>109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1437620400</v>
      </c>
      <c r="J2561" s="10">
        <f t="shared" si="100"/>
        <v>42208.125</v>
      </c>
      <c r="L2561">
        <v>1318539484</v>
      </c>
      <c r="M2561" t="b">
        <v>0</v>
      </c>
      <c r="N2561">
        <v>25</v>
      </c>
      <c r="O2561" t="b">
        <v>1</v>
      </c>
      <c r="P2561" t="s">
        <v>8298</v>
      </c>
      <c r="Q2561">
        <f t="shared" si="101"/>
        <v>111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1437620400</v>
      </c>
      <c r="J2562" s="10">
        <f t="shared" si="100"/>
        <v>42208.125</v>
      </c>
      <c r="L2562">
        <v>1423090174</v>
      </c>
      <c r="M2562" t="b">
        <v>0</v>
      </c>
      <c r="N2562">
        <v>21</v>
      </c>
      <c r="O2562" t="b">
        <v>1</v>
      </c>
      <c r="P2562" t="s">
        <v>8298</v>
      </c>
      <c r="Q2562">
        <f t="shared" si="101"/>
        <v>100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1437620400</v>
      </c>
      <c r="J2563" s="10">
        <f t="shared" ref="J2563:J2626" si="102">(((I2563/60)/60)/24)+DATE(1970,1,1)</f>
        <v>42208.125</v>
      </c>
      <c r="L2563">
        <v>1442148089</v>
      </c>
      <c r="M2563" t="b">
        <v>0</v>
      </c>
      <c r="N2563">
        <v>0</v>
      </c>
      <c r="O2563" t="b">
        <v>0</v>
      </c>
      <c r="P2563" t="s">
        <v>8282</v>
      </c>
      <c r="Q2563">
        <f t="shared" ref="Q2563:Q2626" si="103">ROUND(E2563/D2563*100,0)</f>
        <v>0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1437620400</v>
      </c>
      <c r="J2564" s="10">
        <f t="shared" si="102"/>
        <v>42208.125</v>
      </c>
      <c r="L2564">
        <v>1471005339</v>
      </c>
      <c r="M2564" t="b">
        <v>0</v>
      </c>
      <c r="N2564">
        <v>3</v>
      </c>
      <c r="O2564" t="b">
        <v>0</v>
      </c>
      <c r="P2564" t="s">
        <v>8282</v>
      </c>
      <c r="Q2564">
        <f t="shared" si="103"/>
        <v>1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1437620400</v>
      </c>
      <c r="J2565" s="10">
        <f t="shared" si="102"/>
        <v>42208.125</v>
      </c>
      <c r="L2565">
        <v>1433042451</v>
      </c>
      <c r="M2565" t="b">
        <v>0</v>
      </c>
      <c r="N2565">
        <v>0</v>
      </c>
      <c r="O2565" t="b">
        <v>0</v>
      </c>
      <c r="P2565" t="s">
        <v>8282</v>
      </c>
      <c r="Q2565">
        <f t="shared" si="103"/>
        <v>0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1437620400</v>
      </c>
      <c r="J2566" s="10">
        <f t="shared" si="102"/>
        <v>42208.125</v>
      </c>
      <c r="L2566">
        <v>1404262699</v>
      </c>
      <c r="M2566" t="b">
        <v>0</v>
      </c>
      <c r="N2566">
        <v>0</v>
      </c>
      <c r="O2566" t="b">
        <v>0</v>
      </c>
      <c r="P2566" t="s">
        <v>8282</v>
      </c>
      <c r="Q2566">
        <f t="shared" si="103"/>
        <v>0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1437620400</v>
      </c>
      <c r="J2567" s="10">
        <f t="shared" si="102"/>
        <v>42208.125</v>
      </c>
      <c r="L2567">
        <v>1457710589</v>
      </c>
      <c r="M2567" t="b">
        <v>0</v>
      </c>
      <c r="N2567">
        <v>1</v>
      </c>
      <c r="O2567" t="b">
        <v>0</v>
      </c>
      <c r="P2567" t="s">
        <v>8282</v>
      </c>
      <c r="Q2567">
        <f t="shared" si="103"/>
        <v>1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1437620400</v>
      </c>
      <c r="J2568" s="10">
        <f t="shared" si="102"/>
        <v>42208.125</v>
      </c>
      <c r="L2568">
        <v>1406071948</v>
      </c>
      <c r="M2568" t="b">
        <v>0</v>
      </c>
      <c r="N2568">
        <v>0</v>
      </c>
      <c r="O2568" t="b">
        <v>0</v>
      </c>
      <c r="P2568" t="s">
        <v>8282</v>
      </c>
      <c r="Q2568">
        <f t="shared" si="103"/>
        <v>0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1437620400</v>
      </c>
      <c r="J2569" s="10">
        <f t="shared" si="102"/>
        <v>42208.125</v>
      </c>
      <c r="L2569">
        <v>1427231138</v>
      </c>
      <c r="M2569" t="b">
        <v>0</v>
      </c>
      <c r="N2569">
        <v>2</v>
      </c>
      <c r="O2569" t="b">
        <v>0</v>
      </c>
      <c r="P2569" t="s">
        <v>8282</v>
      </c>
      <c r="Q2569">
        <f t="shared" si="103"/>
        <v>0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1437620400</v>
      </c>
      <c r="J2570" s="10">
        <f t="shared" si="102"/>
        <v>42208.125</v>
      </c>
      <c r="L2570">
        <v>1470153594</v>
      </c>
      <c r="M2570" t="b">
        <v>0</v>
      </c>
      <c r="N2570">
        <v>1</v>
      </c>
      <c r="O2570" t="b">
        <v>0</v>
      </c>
      <c r="P2570" t="s">
        <v>8282</v>
      </c>
      <c r="Q2570">
        <f t="shared" si="103"/>
        <v>1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1437620400</v>
      </c>
      <c r="J2571" s="10">
        <f t="shared" si="102"/>
        <v>42208.125</v>
      </c>
      <c r="L2571">
        <v>1439865112</v>
      </c>
      <c r="M2571" t="b">
        <v>0</v>
      </c>
      <c r="N2571">
        <v>2</v>
      </c>
      <c r="O2571" t="b">
        <v>0</v>
      </c>
      <c r="P2571" t="s">
        <v>8282</v>
      </c>
      <c r="Q2571">
        <f t="shared" si="103"/>
        <v>2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1437620400</v>
      </c>
      <c r="J2572" s="10">
        <f t="shared" si="102"/>
        <v>42208.125</v>
      </c>
      <c r="L2572">
        <v>1483998035</v>
      </c>
      <c r="M2572" t="b">
        <v>0</v>
      </c>
      <c r="N2572">
        <v>2</v>
      </c>
      <c r="O2572" t="b">
        <v>0</v>
      </c>
      <c r="P2572" t="s">
        <v>8282</v>
      </c>
      <c r="Q2572">
        <f t="shared" si="103"/>
        <v>1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1437620400</v>
      </c>
      <c r="J2573" s="10">
        <f t="shared" si="102"/>
        <v>42208.125</v>
      </c>
      <c r="L2573">
        <v>1458461521</v>
      </c>
      <c r="M2573" t="b">
        <v>0</v>
      </c>
      <c r="N2573">
        <v>4</v>
      </c>
      <c r="O2573" t="b">
        <v>0</v>
      </c>
      <c r="P2573" t="s">
        <v>8282</v>
      </c>
      <c r="Q2573">
        <f t="shared" si="103"/>
        <v>0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1437620400</v>
      </c>
      <c r="J2574" s="10">
        <f t="shared" si="102"/>
        <v>42208.125</v>
      </c>
      <c r="L2574">
        <v>1426301517</v>
      </c>
      <c r="M2574" t="b">
        <v>0</v>
      </c>
      <c r="N2574">
        <v>0</v>
      </c>
      <c r="O2574" t="b">
        <v>0</v>
      </c>
      <c r="P2574" t="s">
        <v>8282</v>
      </c>
      <c r="Q2574">
        <f t="shared" si="103"/>
        <v>0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1437620400</v>
      </c>
      <c r="J2575" s="10">
        <f t="shared" si="102"/>
        <v>42208.125</v>
      </c>
      <c r="L2575">
        <v>1404915149</v>
      </c>
      <c r="M2575" t="b">
        <v>0</v>
      </c>
      <c r="N2575">
        <v>0</v>
      </c>
      <c r="O2575" t="b">
        <v>0</v>
      </c>
      <c r="P2575" t="s">
        <v>8282</v>
      </c>
      <c r="Q2575">
        <f t="shared" si="103"/>
        <v>0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1437620400</v>
      </c>
      <c r="J2576" s="10">
        <f t="shared" si="102"/>
        <v>42208.125</v>
      </c>
      <c r="L2576">
        <v>1461786545</v>
      </c>
      <c r="M2576" t="b">
        <v>0</v>
      </c>
      <c r="N2576">
        <v>0</v>
      </c>
      <c r="O2576" t="b">
        <v>0</v>
      </c>
      <c r="P2576" t="s">
        <v>8282</v>
      </c>
      <c r="Q2576">
        <f t="shared" si="103"/>
        <v>0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1437620400</v>
      </c>
      <c r="J2577" s="10">
        <f t="shared" si="102"/>
        <v>42208.125</v>
      </c>
      <c r="L2577">
        <v>1418438194</v>
      </c>
      <c r="M2577" t="b">
        <v>0</v>
      </c>
      <c r="N2577">
        <v>0</v>
      </c>
      <c r="O2577" t="b">
        <v>0</v>
      </c>
      <c r="P2577" t="s">
        <v>8282</v>
      </c>
      <c r="Q2577">
        <f t="shared" si="103"/>
        <v>0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1437620400</v>
      </c>
      <c r="J2578" s="10">
        <f t="shared" si="102"/>
        <v>42208.125</v>
      </c>
      <c r="L2578">
        <v>1424823247</v>
      </c>
      <c r="M2578" t="b">
        <v>0</v>
      </c>
      <c r="N2578">
        <v>0</v>
      </c>
      <c r="O2578" t="b">
        <v>0</v>
      </c>
      <c r="P2578" t="s">
        <v>8282</v>
      </c>
      <c r="Q2578">
        <f t="shared" si="103"/>
        <v>0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1437620400</v>
      </c>
      <c r="J2579" s="10">
        <f t="shared" si="102"/>
        <v>42208.125</v>
      </c>
      <c r="L2579">
        <v>1405021297</v>
      </c>
      <c r="M2579" t="b">
        <v>0</v>
      </c>
      <c r="N2579">
        <v>0</v>
      </c>
      <c r="O2579" t="b">
        <v>0</v>
      </c>
      <c r="P2579" t="s">
        <v>8282</v>
      </c>
      <c r="Q2579">
        <f t="shared" si="103"/>
        <v>0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1437620400</v>
      </c>
      <c r="J2580" s="10">
        <f t="shared" si="102"/>
        <v>42208.125</v>
      </c>
      <c r="L2580">
        <v>1440203579</v>
      </c>
      <c r="M2580" t="b">
        <v>0</v>
      </c>
      <c r="N2580">
        <v>0</v>
      </c>
      <c r="O2580" t="b">
        <v>0</v>
      </c>
      <c r="P2580" t="s">
        <v>8282</v>
      </c>
      <c r="Q2580">
        <f t="shared" si="103"/>
        <v>0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1437620400</v>
      </c>
      <c r="J2581" s="10">
        <f t="shared" si="102"/>
        <v>42208.125</v>
      </c>
      <c r="L2581">
        <v>1405626903</v>
      </c>
      <c r="M2581" t="b">
        <v>0</v>
      </c>
      <c r="N2581">
        <v>12</v>
      </c>
      <c r="O2581" t="b">
        <v>0</v>
      </c>
      <c r="P2581" t="s">
        <v>8282</v>
      </c>
      <c r="Q2581">
        <f t="shared" si="103"/>
        <v>0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1437620400</v>
      </c>
      <c r="J2582" s="10">
        <f t="shared" si="102"/>
        <v>42208.125</v>
      </c>
      <c r="L2582">
        <v>1429170603</v>
      </c>
      <c r="M2582" t="b">
        <v>0</v>
      </c>
      <c r="N2582">
        <v>2</v>
      </c>
      <c r="O2582" t="b">
        <v>0</v>
      </c>
      <c r="P2582" t="s">
        <v>8282</v>
      </c>
      <c r="Q2582">
        <f t="shared" si="103"/>
        <v>1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1437620400</v>
      </c>
      <c r="J2583" s="10">
        <f t="shared" si="102"/>
        <v>42208.125</v>
      </c>
      <c r="L2583">
        <v>1445094298</v>
      </c>
      <c r="M2583" t="b">
        <v>0</v>
      </c>
      <c r="N2583">
        <v>11</v>
      </c>
      <c r="O2583" t="b">
        <v>0</v>
      </c>
      <c r="P2583" t="s">
        <v>8282</v>
      </c>
      <c r="Q2583">
        <f t="shared" si="103"/>
        <v>11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1437620400</v>
      </c>
      <c r="J2584" s="10">
        <f t="shared" si="102"/>
        <v>42208.125</v>
      </c>
      <c r="L2584">
        <v>1475192634</v>
      </c>
      <c r="M2584" t="b">
        <v>0</v>
      </c>
      <c r="N2584">
        <v>1</v>
      </c>
      <c r="O2584" t="b">
        <v>0</v>
      </c>
      <c r="P2584" t="s">
        <v>8282</v>
      </c>
      <c r="Q2584">
        <f t="shared" si="103"/>
        <v>0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1437620400</v>
      </c>
      <c r="J2585" s="10">
        <f t="shared" si="102"/>
        <v>42208.125</v>
      </c>
      <c r="L2585">
        <v>1421346480</v>
      </c>
      <c r="M2585" t="b">
        <v>0</v>
      </c>
      <c r="N2585">
        <v>5</v>
      </c>
      <c r="O2585" t="b">
        <v>0</v>
      </c>
      <c r="P2585" t="s">
        <v>8282</v>
      </c>
      <c r="Q2585">
        <f t="shared" si="103"/>
        <v>1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1437620400</v>
      </c>
      <c r="J2586" s="10">
        <f t="shared" si="102"/>
        <v>42208.125</v>
      </c>
      <c r="L2586">
        <v>1431749369</v>
      </c>
      <c r="M2586" t="b">
        <v>0</v>
      </c>
      <c r="N2586">
        <v>0</v>
      </c>
      <c r="O2586" t="b">
        <v>0</v>
      </c>
      <c r="P2586" t="s">
        <v>8282</v>
      </c>
      <c r="Q2586">
        <f t="shared" si="103"/>
        <v>0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1437620400</v>
      </c>
      <c r="J2587" s="10">
        <f t="shared" si="102"/>
        <v>42208.125</v>
      </c>
      <c r="L2587">
        <v>1402009632</v>
      </c>
      <c r="M2587" t="b">
        <v>0</v>
      </c>
      <c r="N2587">
        <v>1</v>
      </c>
      <c r="O2587" t="b">
        <v>0</v>
      </c>
      <c r="P2587" t="s">
        <v>8282</v>
      </c>
      <c r="Q2587">
        <f t="shared" si="103"/>
        <v>0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1437620400</v>
      </c>
      <c r="J2588" s="10">
        <f t="shared" si="102"/>
        <v>42208.125</v>
      </c>
      <c r="L2588">
        <v>1448438136</v>
      </c>
      <c r="M2588" t="b">
        <v>0</v>
      </c>
      <c r="N2588">
        <v>1</v>
      </c>
      <c r="O2588" t="b">
        <v>0</v>
      </c>
      <c r="P2588" t="s">
        <v>8282</v>
      </c>
      <c r="Q2588">
        <f t="shared" si="103"/>
        <v>0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1437620400</v>
      </c>
      <c r="J2589" s="10">
        <f t="shared" si="102"/>
        <v>42208.125</v>
      </c>
      <c r="L2589">
        <v>1448899953</v>
      </c>
      <c r="M2589" t="b">
        <v>0</v>
      </c>
      <c r="N2589">
        <v>6</v>
      </c>
      <c r="O2589" t="b">
        <v>0</v>
      </c>
      <c r="P2589" t="s">
        <v>8282</v>
      </c>
      <c r="Q2589">
        <f t="shared" si="103"/>
        <v>2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1437620400</v>
      </c>
      <c r="J2590" s="10">
        <f t="shared" si="102"/>
        <v>42208.125</v>
      </c>
      <c r="L2590">
        <v>1423325626</v>
      </c>
      <c r="M2590" t="b">
        <v>0</v>
      </c>
      <c r="N2590">
        <v>8</v>
      </c>
      <c r="O2590" t="b">
        <v>0</v>
      </c>
      <c r="P2590" t="s">
        <v>8282</v>
      </c>
      <c r="Q2590">
        <f t="shared" si="103"/>
        <v>4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1437620400</v>
      </c>
      <c r="J2591" s="10">
        <f t="shared" si="102"/>
        <v>42208.125</v>
      </c>
      <c r="L2591">
        <v>1456145527</v>
      </c>
      <c r="M2591" t="b">
        <v>0</v>
      </c>
      <c r="N2591">
        <v>1</v>
      </c>
      <c r="O2591" t="b">
        <v>0</v>
      </c>
      <c r="P2591" t="s">
        <v>8282</v>
      </c>
      <c r="Q2591">
        <f t="shared" si="103"/>
        <v>0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1437620400</v>
      </c>
      <c r="J2592" s="10">
        <f t="shared" si="102"/>
        <v>42208.125</v>
      </c>
      <c r="L2592">
        <v>1453212497</v>
      </c>
      <c r="M2592" t="b">
        <v>0</v>
      </c>
      <c r="N2592">
        <v>0</v>
      </c>
      <c r="O2592" t="b">
        <v>0</v>
      </c>
      <c r="P2592" t="s">
        <v>8282</v>
      </c>
      <c r="Q2592">
        <f t="shared" si="103"/>
        <v>0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1437620400</v>
      </c>
      <c r="J2593" s="10">
        <f t="shared" si="102"/>
        <v>42208.125</v>
      </c>
      <c r="L2593">
        <v>1452721524</v>
      </c>
      <c r="M2593" t="b">
        <v>0</v>
      </c>
      <c r="N2593">
        <v>2</v>
      </c>
      <c r="O2593" t="b">
        <v>0</v>
      </c>
      <c r="P2593" t="s">
        <v>8282</v>
      </c>
      <c r="Q2593">
        <f t="shared" si="103"/>
        <v>2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1437620400</v>
      </c>
      <c r="J2594" s="10">
        <f t="shared" si="102"/>
        <v>42208.125</v>
      </c>
      <c r="L2594">
        <v>1409944421</v>
      </c>
      <c r="M2594" t="b">
        <v>0</v>
      </c>
      <c r="N2594">
        <v>1</v>
      </c>
      <c r="O2594" t="b">
        <v>0</v>
      </c>
      <c r="P2594" t="s">
        <v>8282</v>
      </c>
      <c r="Q2594">
        <f t="shared" si="103"/>
        <v>0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1437620400</v>
      </c>
      <c r="J2595" s="10">
        <f t="shared" si="102"/>
        <v>42208.125</v>
      </c>
      <c r="L2595">
        <v>1427401026</v>
      </c>
      <c r="M2595" t="b">
        <v>0</v>
      </c>
      <c r="N2595">
        <v>0</v>
      </c>
      <c r="O2595" t="b">
        <v>0</v>
      </c>
      <c r="P2595" t="s">
        <v>8282</v>
      </c>
      <c r="Q2595">
        <f t="shared" si="103"/>
        <v>0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1437620400</v>
      </c>
      <c r="J2596" s="10">
        <f t="shared" si="102"/>
        <v>42208.125</v>
      </c>
      <c r="L2596">
        <v>1404861228</v>
      </c>
      <c r="M2596" t="b">
        <v>0</v>
      </c>
      <c r="N2596">
        <v>1</v>
      </c>
      <c r="O2596" t="b">
        <v>0</v>
      </c>
      <c r="P2596" t="s">
        <v>8282</v>
      </c>
      <c r="Q2596">
        <f t="shared" si="103"/>
        <v>0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1437620400</v>
      </c>
      <c r="J2597" s="10">
        <f t="shared" si="102"/>
        <v>42208.125</v>
      </c>
      <c r="L2597">
        <v>1485323500</v>
      </c>
      <c r="M2597" t="b">
        <v>0</v>
      </c>
      <c r="N2597">
        <v>19</v>
      </c>
      <c r="O2597" t="b">
        <v>0</v>
      </c>
      <c r="P2597" t="s">
        <v>8282</v>
      </c>
      <c r="Q2597">
        <f t="shared" si="103"/>
        <v>12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1437620400</v>
      </c>
      <c r="J2598" s="10">
        <f t="shared" si="102"/>
        <v>42208.125</v>
      </c>
      <c r="L2598">
        <v>1404835009</v>
      </c>
      <c r="M2598" t="b">
        <v>0</v>
      </c>
      <c r="N2598">
        <v>27</v>
      </c>
      <c r="O2598" t="b">
        <v>0</v>
      </c>
      <c r="P2598" t="s">
        <v>8282</v>
      </c>
      <c r="Q2598">
        <f t="shared" si="103"/>
        <v>24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1437620400</v>
      </c>
      <c r="J2599" s="10">
        <f t="shared" si="102"/>
        <v>42208.125</v>
      </c>
      <c r="L2599">
        <v>1463731917</v>
      </c>
      <c r="M2599" t="b">
        <v>0</v>
      </c>
      <c r="N2599">
        <v>7</v>
      </c>
      <c r="O2599" t="b">
        <v>0</v>
      </c>
      <c r="P2599" t="s">
        <v>8282</v>
      </c>
      <c r="Q2599">
        <f t="shared" si="103"/>
        <v>6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1437620400</v>
      </c>
      <c r="J2600" s="10">
        <f t="shared" si="102"/>
        <v>42208.125</v>
      </c>
      <c r="L2600">
        <v>1440447001</v>
      </c>
      <c r="M2600" t="b">
        <v>0</v>
      </c>
      <c r="N2600">
        <v>14</v>
      </c>
      <c r="O2600" t="b">
        <v>0</v>
      </c>
      <c r="P2600" t="s">
        <v>8282</v>
      </c>
      <c r="Q2600">
        <f t="shared" si="103"/>
        <v>39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1437620400</v>
      </c>
      <c r="J2601" s="10">
        <f t="shared" si="102"/>
        <v>42208.125</v>
      </c>
      <c r="L2601">
        <v>1403201147</v>
      </c>
      <c r="M2601" t="b">
        <v>0</v>
      </c>
      <c r="N2601">
        <v>5</v>
      </c>
      <c r="O2601" t="b">
        <v>0</v>
      </c>
      <c r="P2601" t="s">
        <v>8282</v>
      </c>
      <c r="Q2601">
        <f t="shared" si="103"/>
        <v>1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1437620400</v>
      </c>
      <c r="J2602" s="10">
        <f t="shared" si="102"/>
        <v>42208.125</v>
      </c>
      <c r="L2602">
        <v>1453757800</v>
      </c>
      <c r="M2602" t="b">
        <v>0</v>
      </c>
      <c r="N2602">
        <v>30</v>
      </c>
      <c r="O2602" t="b">
        <v>0</v>
      </c>
      <c r="P2602" t="s">
        <v>8282</v>
      </c>
      <c r="Q2602">
        <f t="shared" si="103"/>
        <v>7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1437620400</v>
      </c>
      <c r="J2603" s="10">
        <f t="shared" si="102"/>
        <v>42208.125</v>
      </c>
      <c r="L2603">
        <v>1346276349</v>
      </c>
      <c r="M2603" t="b">
        <v>1</v>
      </c>
      <c r="N2603">
        <v>151</v>
      </c>
      <c r="O2603" t="b">
        <v>1</v>
      </c>
      <c r="P2603" t="s">
        <v>8299</v>
      </c>
      <c r="Q2603">
        <f t="shared" si="103"/>
        <v>661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1437620400</v>
      </c>
      <c r="J2604" s="10">
        <f t="shared" si="102"/>
        <v>42208.125</v>
      </c>
      <c r="L2604">
        <v>1412358968</v>
      </c>
      <c r="M2604" t="b">
        <v>1</v>
      </c>
      <c r="N2604">
        <v>489</v>
      </c>
      <c r="O2604" t="b">
        <v>1</v>
      </c>
      <c r="P2604" t="s">
        <v>8299</v>
      </c>
      <c r="Q2604">
        <f t="shared" si="103"/>
        <v>326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1437620400</v>
      </c>
      <c r="J2605" s="10">
        <f t="shared" si="102"/>
        <v>42208.125</v>
      </c>
      <c r="L2605">
        <v>1386626054</v>
      </c>
      <c r="M2605" t="b">
        <v>1</v>
      </c>
      <c r="N2605">
        <v>50</v>
      </c>
      <c r="O2605" t="b">
        <v>1</v>
      </c>
      <c r="P2605" t="s">
        <v>8299</v>
      </c>
      <c r="Q2605">
        <f t="shared" si="103"/>
        <v>101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1437620400</v>
      </c>
      <c r="J2606" s="10">
        <f t="shared" si="102"/>
        <v>42208.125</v>
      </c>
      <c r="L2606">
        <v>1333070023</v>
      </c>
      <c r="M2606" t="b">
        <v>1</v>
      </c>
      <c r="N2606">
        <v>321</v>
      </c>
      <c r="O2606" t="b">
        <v>1</v>
      </c>
      <c r="P2606" t="s">
        <v>8299</v>
      </c>
      <c r="Q2606">
        <f t="shared" si="103"/>
        <v>104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1437620400</v>
      </c>
      <c r="J2607" s="10">
        <f t="shared" si="102"/>
        <v>42208.125</v>
      </c>
      <c r="L2607">
        <v>1463576390</v>
      </c>
      <c r="M2607" t="b">
        <v>1</v>
      </c>
      <c r="N2607">
        <v>1762</v>
      </c>
      <c r="O2607" t="b">
        <v>1</v>
      </c>
      <c r="P2607" t="s">
        <v>8299</v>
      </c>
      <c r="Q2607">
        <f t="shared" si="103"/>
        <v>107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1437620400</v>
      </c>
      <c r="J2608" s="10">
        <f t="shared" si="102"/>
        <v>42208.125</v>
      </c>
      <c r="L2608">
        <v>1396026382</v>
      </c>
      <c r="M2608" t="b">
        <v>1</v>
      </c>
      <c r="N2608">
        <v>385</v>
      </c>
      <c r="O2608" t="b">
        <v>1</v>
      </c>
      <c r="P2608" t="s">
        <v>8299</v>
      </c>
      <c r="Q2608">
        <f t="shared" si="103"/>
        <v>110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1437620400</v>
      </c>
      <c r="J2609" s="10">
        <f t="shared" si="102"/>
        <v>42208.125</v>
      </c>
      <c r="L2609">
        <v>1435611572</v>
      </c>
      <c r="M2609" t="b">
        <v>1</v>
      </c>
      <c r="N2609">
        <v>398</v>
      </c>
      <c r="O2609" t="b">
        <v>1</v>
      </c>
      <c r="P2609" t="s">
        <v>8299</v>
      </c>
      <c r="Q2609">
        <f t="shared" si="103"/>
        <v>408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1437620400</v>
      </c>
      <c r="J2610" s="10">
        <f t="shared" si="102"/>
        <v>42208.125</v>
      </c>
      <c r="L2610">
        <v>1485976468</v>
      </c>
      <c r="M2610" t="b">
        <v>1</v>
      </c>
      <c r="N2610">
        <v>304</v>
      </c>
      <c r="O2610" t="b">
        <v>1</v>
      </c>
      <c r="P2610" t="s">
        <v>8299</v>
      </c>
      <c r="Q2610">
        <f t="shared" si="103"/>
        <v>224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1437620400</v>
      </c>
      <c r="J2611" s="10">
        <f t="shared" si="102"/>
        <v>42208.125</v>
      </c>
      <c r="L2611">
        <v>1339738951</v>
      </c>
      <c r="M2611" t="b">
        <v>1</v>
      </c>
      <c r="N2611">
        <v>676</v>
      </c>
      <c r="O2611" t="b">
        <v>1</v>
      </c>
      <c r="P2611" t="s">
        <v>8299</v>
      </c>
      <c r="Q2611">
        <f t="shared" si="103"/>
        <v>304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1437620400</v>
      </c>
      <c r="J2612" s="10">
        <f t="shared" si="102"/>
        <v>42208.125</v>
      </c>
      <c r="L2612">
        <v>1468444125</v>
      </c>
      <c r="M2612" t="b">
        <v>1</v>
      </c>
      <c r="N2612">
        <v>577</v>
      </c>
      <c r="O2612" t="b">
        <v>1</v>
      </c>
      <c r="P2612" t="s">
        <v>8299</v>
      </c>
      <c r="Q2612">
        <f t="shared" si="103"/>
        <v>141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1437620400</v>
      </c>
      <c r="J2613" s="10">
        <f t="shared" si="102"/>
        <v>42208.125</v>
      </c>
      <c r="L2613">
        <v>1480493014</v>
      </c>
      <c r="M2613" t="b">
        <v>1</v>
      </c>
      <c r="N2613">
        <v>3663</v>
      </c>
      <c r="O2613" t="b">
        <v>1</v>
      </c>
      <c r="P2613" t="s">
        <v>8299</v>
      </c>
      <c r="Q2613">
        <f t="shared" si="103"/>
        <v>2791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1437620400</v>
      </c>
      <c r="J2614" s="10">
        <f t="shared" si="102"/>
        <v>42208.125</v>
      </c>
      <c r="L2614">
        <v>1418095570</v>
      </c>
      <c r="M2614" t="b">
        <v>1</v>
      </c>
      <c r="N2614">
        <v>294</v>
      </c>
      <c r="O2614" t="b">
        <v>1</v>
      </c>
      <c r="P2614" t="s">
        <v>8299</v>
      </c>
      <c r="Q2614">
        <f t="shared" si="103"/>
        <v>172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1437620400</v>
      </c>
      <c r="J2615" s="10">
        <f t="shared" si="102"/>
        <v>42208.125</v>
      </c>
      <c r="L2615">
        <v>1345664294</v>
      </c>
      <c r="M2615" t="b">
        <v>1</v>
      </c>
      <c r="N2615">
        <v>28</v>
      </c>
      <c r="O2615" t="b">
        <v>1</v>
      </c>
      <c r="P2615" t="s">
        <v>8299</v>
      </c>
      <c r="Q2615">
        <f t="shared" si="103"/>
        <v>101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1437620400</v>
      </c>
      <c r="J2616" s="10">
        <f t="shared" si="102"/>
        <v>42208.125</v>
      </c>
      <c r="L2616">
        <v>1396371612</v>
      </c>
      <c r="M2616" t="b">
        <v>1</v>
      </c>
      <c r="N2616">
        <v>100</v>
      </c>
      <c r="O2616" t="b">
        <v>1</v>
      </c>
      <c r="P2616" t="s">
        <v>8299</v>
      </c>
      <c r="Q2616">
        <f t="shared" si="103"/>
        <v>102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1437620400</v>
      </c>
      <c r="J2617" s="10">
        <f t="shared" si="102"/>
        <v>42208.125</v>
      </c>
      <c r="L2617">
        <v>1458820564</v>
      </c>
      <c r="M2617" t="b">
        <v>0</v>
      </c>
      <c r="N2617">
        <v>72</v>
      </c>
      <c r="O2617" t="b">
        <v>1</v>
      </c>
      <c r="P2617" t="s">
        <v>8299</v>
      </c>
      <c r="Q2617">
        <f t="shared" si="103"/>
        <v>170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1437620400</v>
      </c>
      <c r="J2618" s="10">
        <f t="shared" si="102"/>
        <v>42208.125</v>
      </c>
      <c r="L2618">
        <v>1437954729</v>
      </c>
      <c r="M2618" t="b">
        <v>1</v>
      </c>
      <c r="N2618">
        <v>238</v>
      </c>
      <c r="O2618" t="b">
        <v>1</v>
      </c>
      <c r="P2618" t="s">
        <v>8299</v>
      </c>
      <c r="Q2618">
        <f t="shared" si="103"/>
        <v>115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1437620400</v>
      </c>
      <c r="J2619" s="10">
        <f t="shared" si="102"/>
        <v>42208.125</v>
      </c>
      <c r="L2619">
        <v>1411246751</v>
      </c>
      <c r="M2619" t="b">
        <v>1</v>
      </c>
      <c r="N2619">
        <v>159</v>
      </c>
      <c r="O2619" t="b">
        <v>1</v>
      </c>
      <c r="P2619" t="s">
        <v>8299</v>
      </c>
      <c r="Q2619">
        <f t="shared" si="103"/>
        <v>878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1437620400</v>
      </c>
      <c r="J2620" s="10">
        <f t="shared" si="102"/>
        <v>42208.125</v>
      </c>
      <c r="L2620">
        <v>1443812461</v>
      </c>
      <c r="M2620" t="b">
        <v>1</v>
      </c>
      <c r="N2620">
        <v>77</v>
      </c>
      <c r="O2620" t="b">
        <v>1</v>
      </c>
      <c r="P2620" t="s">
        <v>8299</v>
      </c>
      <c r="Q2620">
        <f t="shared" si="103"/>
        <v>105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1437620400</v>
      </c>
      <c r="J2621" s="10">
        <f t="shared" si="102"/>
        <v>42208.125</v>
      </c>
      <c r="L2621">
        <v>1443302004</v>
      </c>
      <c r="M2621" t="b">
        <v>1</v>
      </c>
      <c r="N2621">
        <v>53</v>
      </c>
      <c r="O2621" t="b">
        <v>1</v>
      </c>
      <c r="P2621" t="s">
        <v>8299</v>
      </c>
      <c r="Q2621">
        <f t="shared" si="103"/>
        <v>188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1437620400</v>
      </c>
      <c r="J2622" s="10">
        <f t="shared" si="102"/>
        <v>42208.125</v>
      </c>
      <c r="L2622">
        <v>1441339242</v>
      </c>
      <c r="M2622" t="b">
        <v>1</v>
      </c>
      <c r="N2622">
        <v>1251</v>
      </c>
      <c r="O2622" t="b">
        <v>1</v>
      </c>
      <c r="P2622" t="s">
        <v>8299</v>
      </c>
      <c r="Q2622">
        <f t="shared" si="103"/>
        <v>144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1437620400</v>
      </c>
      <c r="J2623" s="10">
        <f t="shared" si="102"/>
        <v>42208.125</v>
      </c>
      <c r="L2623">
        <v>1429638988</v>
      </c>
      <c r="M2623" t="b">
        <v>1</v>
      </c>
      <c r="N2623">
        <v>465</v>
      </c>
      <c r="O2623" t="b">
        <v>1</v>
      </c>
      <c r="P2623" t="s">
        <v>8299</v>
      </c>
      <c r="Q2623">
        <f t="shared" si="103"/>
        <v>146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1437620400</v>
      </c>
      <c r="J2624" s="10">
        <f t="shared" si="102"/>
        <v>42208.125</v>
      </c>
      <c r="L2624">
        <v>1479232216</v>
      </c>
      <c r="M2624" t="b">
        <v>0</v>
      </c>
      <c r="N2624">
        <v>74</v>
      </c>
      <c r="O2624" t="b">
        <v>1</v>
      </c>
      <c r="P2624" t="s">
        <v>8299</v>
      </c>
      <c r="Q2624">
        <f t="shared" si="103"/>
        <v>131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1437620400</v>
      </c>
      <c r="J2625" s="10">
        <f t="shared" si="102"/>
        <v>42208.125</v>
      </c>
      <c r="L2625">
        <v>1479449366</v>
      </c>
      <c r="M2625" t="b">
        <v>0</v>
      </c>
      <c r="N2625">
        <v>62</v>
      </c>
      <c r="O2625" t="b">
        <v>1</v>
      </c>
      <c r="P2625" t="s">
        <v>8299</v>
      </c>
      <c r="Q2625">
        <f t="shared" si="103"/>
        <v>114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1437620400</v>
      </c>
      <c r="J2626" s="10">
        <f t="shared" si="102"/>
        <v>42208.125</v>
      </c>
      <c r="L2626">
        <v>1345716422</v>
      </c>
      <c r="M2626" t="b">
        <v>0</v>
      </c>
      <c r="N2626">
        <v>3468</v>
      </c>
      <c r="O2626" t="b">
        <v>1</v>
      </c>
      <c r="P2626" t="s">
        <v>8299</v>
      </c>
      <c r="Q2626">
        <f t="shared" si="103"/>
        <v>1379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1437620400</v>
      </c>
      <c r="J2627" s="10">
        <f t="shared" ref="J2627:J2690" si="104">(((I2627/60)/60)/24)+DATE(1970,1,1)</f>
        <v>42208.125</v>
      </c>
      <c r="L2627">
        <v>1476559608</v>
      </c>
      <c r="M2627" t="b">
        <v>0</v>
      </c>
      <c r="N2627">
        <v>52</v>
      </c>
      <c r="O2627" t="b">
        <v>1</v>
      </c>
      <c r="P2627" t="s">
        <v>8299</v>
      </c>
      <c r="Q2627">
        <f t="shared" ref="Q2627:Q2690" si="105">ROUND(E2627/D2627*100,0)</f>
        <v>956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1437620400</v>
      </c>
      <c r="J2628" s="10">
        <f t="shared" si="104"/>
        <v>42208.125</v>
      </c>
      <c r="L2628">
        <v>1430751869</v>
      </c>
      <c r="M2628" t="b">
        <v>0</v>
      </c>
      <c r="N2628">
        <v>50</v>
      </c>
      <c r="O2628" t="b">
        <v>1</v>
      </c>
      <c r="P2628" t="s">
        <v>8299</v>
      </c>
      <c r="Q2628">
        <f t="shared" si="105"/>
        <v>112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1437620400</v>
      </c>
      <c r="J2629" s="10">
        <f t="shared" si="104"/>
        <v>42208.125</v>
      </c>
      <c r="L2629">
        <v>1445975661</v>
      </c>
      <c r="M2629" t="b">
        <v>0</v>
      </c>
      <c r="N2629">
        <v>45</v>
      </c>
      <c r="O2629" t="b">
        <v>1</v>
      </c>
      <c r="P2629" t="s">
        <v>8299</v>
      </c>
      <c r="Q2629">
        <f t="shared" si="105"/>
        <v>647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1437620400</v>
      </c>
      <c r="J2630" s="10">
        <f t="shared" si="104"/>
        <v>42208.125</v>
      </c>
      <c r="L2630">
        <v>1415661067</v>
      </c>
      <c r="M2630" t="b">
        <v>0</v>
      </c>
      <c r="N2630">
        <v>21</v>
      </c>
      <c r="O2630" t="b">
        <v>1</v>
      </c>
      <c r="P2630" t="s">
        <v>8299</v>
      </c>
      <c r="Q2630">
        <f t="shared" si="105"/>
        <v>110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1437620400</v>
      </c>
      <c r="J2631" s="10">
        <f t="shared" si="104"/>
        <v>42208.125</v>
      </c>
      <c r="L2631">
        <v>1429016122</v>
      </c>
      <c r="M2631" t="b">
        <v>0</v>
      </c>
      <c r="N2631">
        <v>100</v>
      </c>
      <c r="O2631" t="b">
        <v>1</v>
      </c>
      <c r="P2631" t="s">
        <v>8299</v>
      </c>
      <c r="Q2631">
        <f t="shared" si="105"/>
        <v>128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1437620400</v>
      </c>
      <c r="J2632" s="10">
        <f t="shared" si="104"/>
        <v>42208.125</v>
      </c>
      <c r="L2632">
        <v>1464921112</v>
      </c>
      <c r="M2632" t="b">
        <v>0</v>
      </c>
      <c r="N2632">
        <v>81</v>
      </c>
      <c r="O2632" t="b">
        <v>1</v>
      </c>
      <c r="P2632" t="s">
        <v>8299</v>
      </c>
      <c r="Q2632">
        <f t="shared" si="105"/>
        <v>158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1437620400</v>
      </c>
      <c r="J2633" s="10">
        <f t="shared" si="104"/>
        <v>42208.125</v>
      </c>
      <c r="L2633">
        <v>1438488227</v>
      </c>
      <c r="M2633" t="b">
        <v>0</v>
      </c>
      <c r="N2633">
        <v>286</v>
      </c>
      <c r="O2633" t="b">
        <v>1</v>
      </c>
      <c r="P2633" t="s">
        <v>8299</v>
      </c>
      <c r="Q2633">
        <f t="shared" si="105"/>
        <v>115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1437620400</v>
      </c>
      <c r="J2634" s="10">
        <f t="shared" si="104"/>
        <v>42208.125</v>
      </c>
      <c r="L2634">
        <v>1462325339</v>
      </c>
      <c r="M2634" t="b">
        <v>0</v>
      </c>
      <c r="N2634">
        <v>42</v>
      </c>
      <c r="O2634" t="b">
        <v>1</v>
      </c>
      <c r="P2634" t="s">
        <v>8299</v>
      </c>
      <c r="Q2634">
        <f t="shared" si="105"/>
        <v>137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1437620400</v>
      </c>
      <c r="J2635" s="10">
        <f t="shared" si="104"/>
        <v>42208.125</v>
      </c>
      <c r="L2635">
        <v>1390938332</v>
      </c>
      <c r="M2635" t="b">
        <v>0</v>
      </c>
      <c r="N2635">
        <v>199</v>
      </c>
      <c r="O2635" t="b">
        <v>1</v>
      </c>
      <c r="P2635" t="s">
        <v>8299</v>
      </c>
      <c r="Q2635">
        <f t="shared" si="105"/>
        <v>355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1437620400</v>
      </c>
      <c r="J2636" s="10">
        <f t="shared" si="104"/>
        <v>42208.125</v>
      </c>
      <c r="L2636">
        <v>1472571921</v>
      </c>
      <c r="M2636" t="b">
        <v>0</v>
      </c>
      <c r="N2636">
        <v>25</v>
      </c>
      <c r="O2636" t="b">
        <v>1</v>
      </c>
      <c r="P2636" t="s">
        <v>8299</v>
      </c>
      <c r="Q2636">
        <f t="shared" si="105"/>
        <v>106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1437620400</v>
      </c>
      <c r="J2637" s="10">
        <f t="shared" si="104"/>
        <v>42208.125</v>
      </c>
      <c r="L2637">
        <v>1422917361</v>
      </c>
      <c r="M2637" t="b">
        <v>0</v>
      </c>
      <c r="N2637">
        <v>84</v>
      </c>
      <c r="O2637" t="b">
        <v>1</v>
      </c>
      <c r="P2637" t="s">
        <v>8299</v>
      </c>
      <c r="Q2637">
        <f t="shared" si="105"/>
        <v>100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1437620400</v>
      </c>
      <c r="J2638" s="10">
        <f t="shared" si="104"/>
        <v>42208.125</v>
      </c>
      <c r="L2638">
        <v>1474641914</v>
      </c>
      <c r="M2638" t="b">
        <v>0</v>
      </c>
      <c r="N2638">
        <v>50</v>
      </c>
      <c r="O2638" t="b">
        <v>1</v>
      </c>
      <c r="P2638" t="s">
        <v>8299</v>
      </c>
      <c r="Q2638">
        <f t="shared" si="105"/>
        <v>187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1437620400</v>
      </c>
      <c r="J2639" s="10">
        <f t="shared" si="104"/>
        <v>42208.125</v>
      </c>
      <c r="L2639">
        <v>1474895475</v>
      </c>
      <c r="M2639" t="b">
        <v>0</v>
      </c>
      <c r="N2639">
        <v>26</v>
      </c>
      <c r="O2639" t="b">
        <v>1</v>
      </c>
      <c r="P2639" t="s">
        <v>8299</v>
      </c>
      <c r="Q2639">
        <f t="shared" si="105"/>
        <v>166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1437620400</v>
      </c>
      <c r="J2640" s="10">
        <f t="shared" si="104"/>
        <v>42208.125</v>
      </c>
      <c r="L2640">
        <v>1418766895</v>
      </c>
      <c r="M2640" t="b">
        <v>0</v>
      </c>
      <c r="N2640">
        <v>14</v>
      </c>
      <c r="O2640" t="b">
        <v>1</v>
      </c>
      <c r="P2640" t="s">
        <v>8299</v>
      </c>
      <c r="Q2640">
        <f t="shared" si="105"/>
        <v>102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1437620400</v>
      </c>
      <c r="J2641" s="10">
        <f t="shared" si="104"/>
        <v>42208.125</v>
      </c>
      <c r="L2641">
        <v>1421786748</v>
      </c>
      <c r="M2641" t="b">
        <v>0</v>
      </c>
      <c r="N2641">
        <v>49</v>
      </c>
      <c r="O2641" t="b">
        <v>1</v>
      </c>
      <c r="P2641" t="s">
        <v>8299</v>
      </c>
      <c r="Q2641">
        <f t="shared" si="105"/>
        <v>164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1437620400</v>
      </c>
      <c r="J2642" s="10">
        <f t="shared" si="104"/>
        <v>42208.125</v>
      </c>
      <c r="L2642">
        <v>1428551474</v>
      </c>
      <c r="M2642" t="b">
        <v>0</v>
      </c>
      <c r="N2642">
        <v>69</v>
      </c>
      <c r="O2642" t="b">
        <v>1</v>
      </c>
      <c r="P2642" t="s">
        <v>8299</v>
      </c>
      <c r="Q2642">
        <f t="shared" si="105"/>
        <v>106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1437620400</v>
      </c>
      <c r="J2643" s="10">
        <f t="shared" si="104"/>
        <v>42208.125</v>
      </c>
      <c r="L2643">
        <v>1409341863</v>
      </c>
      <c r="M2643" t="b">
        <v>0</v>
      </c>
      <c r="N2643">
        <v>1</v>
      </c>
      <c r="O2643" t="b">
        <v>0</v>
      </c>
      <c r="P2643" t="s">
        <v>8299</v>
      </c>
      <c r="Q2643">
        <f t="shared" si="105"/>
        <v>1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1437620400</v>
      </c>
      <c r="J2644" s="10">
        <f t="shared" si="104"/>
        <v>42208.125</v>
      </c>
      <c r="L2644">
        <v>1465970108</v>
      </c>
      <c r="M2644" t="b">
        <v>0</v>
      </c>
      <c r="N2644">
        <v>0</v>
      </c>
      <c r="O2644" t="b">
        <v>0</v>
      </c>
      <c r="P2644" t="s">
        <v>8299</v>
      </c>
      <c r="Q2644">
        <f t="shared" si="105"/>
        <v>0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1437620400</v>
      </c>
      <c r="J2645" s="10">
        <f t="shared" si="104"/>
        <v>42208.125</v>
      </c>
      <c r="L2645">
        <v>1479218315</v>
      </c>
      <c r="M2645" t="b">
        <v>1</v>
      </c>
      <c r="N2645">
        <v>1501</v>
      </c>
      <c r="O2645" t="b">
        <v>0</v>
      </c>
      <c r="P2645" t="s">
        <v>8299</v>
      </c>
      <c r="Q2645">
        <f t="shared" si="105"/>
        <v>34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1437620400</v>
      </c>
      <c r="J2646" s="10">
        <f t="shared" si="104"/>
        <v>42208.125</v>
      </c>
      <c r="L2646">
        <v>1486580435</v>
      </c>
      <c r="M2646" t="b">
        <v>1</v>
      </c>
      <c r="N2646">
        <v>52</v>
      </c>
      <c r="O2646" t="b">
        <v>0</v>
      </c>
      <c r="P2646" t="s">
        <v>8299</v>
      </c>
      <c r="Q2646">
        <f t="shared" si="105"/>
        <v>2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1437620400</v>
      </c>
      <c r="J2647" s="10">
        <f t="shared" si="104"/>
        <v>42208.125</v>
      </c>
      <c r="L2647">
        <v>1412885603</v>
      </c>
      <c r="M2647" t="b">
        <v>1</v>
      </c>
      <c r="N2647">
        <v>23</v>
      </c>
      <c r="O2647" t="b">
        <v>0</v>
      </c>
      <c r="P2647" t="s">
        <v>8299</v>
      </c>
      <c r="Q2647">
        <f t="shared" si="105"/>
        <v>11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1437620400</v>
      </c>
      <c r="J2648" s="10">
        <f t="shared" si="104"/>
        <v>42208.125</v>
      </c>
      <c r="L2648">
        <v>1439191869</v>
      </c>
      <c r="M2648" t="b">
        <v>1</v>
      </c>
      <c r="N2648">
        <v>535</v>
      </c>
      <c r="O2648" t="b">
        <v>0</v>
      </c>
      <c r="P2648" t="s">
        <v>8299</v>
      </c>
      <c r="Q2648">
        <f t="shared" si="105"/>
        <v>8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1437620400</v>
      </c>
      <c r="J2649" s="10">
        <f t="shared" si="104"/>
        <v>42208.125</v>
      </c>
      <c r="L2649">
        <v>1436941019</v>
      </c>
      <c r="M2649" t="b">
        <v>0</v>
      </c>
      <c r="N2649">
        <v>3</v>
      </c>
      <c r="O2649" t="b">
        <v>0</v>
      </c>
      <c r="P2649" t="s">
        <v>8299</v>
      </c>
      <c r="Q2649">
        <f t="shared" si="105"/>
        <v>1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1437620400</v>
      </c>
      <c r="J2650" s="10">
        <f t="shared" si="104"/>
        <v>42208.125</v>
      </c>
      <c r="L2650">
        <v>1454951360</v>
      </c>
      <c r="M2650" t="b">
        <v>0</v>
      </c>
      <c r="N2650">
        <v>6</v>
      </c>
      <c r="O2650" t="b">
        <v>0</v>
      </c>
      <c r="P2650" t="s">
        <v>8299</v>
      </c>
      <c r="Q2650">
        <f t="shared" si="105"/>
        <v>1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1437620400</v>
      </c>
      <c r="J2651" s="10">
        <f t="shared" si="104"/>
        <v>42208.125</v>
      </c>
      <c r="L2651">
        <v>1449186941</v>
      </c>
      <c r="M2651" t="b">
        <v>0</v>
      </c>
      <c r="N2651">
        <v>3</v>
      </c>
      <c r="O2651" t="b">
        <v>0</v>
      </c>
      <c r="P2651" t="s">
        <v>8299</v>
      </c>
      <c r="Q2651">
        <f t="shared" si="105"/>
        <v>0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1437620400</v>
      </c>
      <c r="J2652" s="10">
        <f t="shared" si="104"/>
        <v>42208.125</v>
      </c>
      <c r="L2652">
        <v>1479740343</v>
      </c>
      <c r="M2652" t="b">
        <v>0</v>
      </c>
      <c r="N2652">
        <v>5</v>
      </c>
      <c r="O2652" t="b">
        <v>0</v>
      </c>
      <c r="P2652" t="s">
        <v>8299</v>
      </c>
      <c r="Q2652">
        <f t="shared" si="105"/>
        <v>1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1437620400</v>
      </c>
      <c r="J2653" s="10">
        <f t="shared" si="104"/>
        <v>42208.125</v>
      </c>
      <c r="L2653">
        <v>1447960809</v>
      </c>
      <c r="M2653" t="b">
        <v>0</v>
      </c>
      <c r="N2653">
        <v>17</v>
      </c>
      <c r="O2653" t="b">
        <v>0</v>
      </c>
      <c r="P2653" t="s">
        <v>8299</v>
      </c>
      <c r="Q2653">
        <f t="shared" si="105"/>
        <v>2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1437620400</v>
      </c>
      <c r="J2654" s="10">
        <f t="shared" si="104"/>
        <v>42208.125</v>
      </c>
      <c r="L2654">
        <v>1415591325</v>
      </c>
      <c r="M2654" t="b">
        <v>0</v>
      </c>
      <c r="N2654">
        <v>11</v>
      </c>
      <c r="O2654" t="b">
        <v>0</v>
      </c>
      <c r="P2654" t="s">
        <v>8299</v>
      </c>
      <c r="Q2654">
        <f t="shared" si="105"/>
        <v>1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1437620400</v>
      </c>
      <c r="J2655" s="10">
        <f t="shared" si="104"/>
        <v>42208.125</v>
      </c>
      <c r="L2655">
        <v>1399909127</v>
      </c>
      <c r="M2655" t="b">
        <v>0</v>
      </c>
      <c r="N2655">
        <v>70</v>
      </c>
      <c r="O2655" t="b">
        <v>0</v>
      </c>
      <c r="P2655" t="s">
        <v>8299</v>
      </c>
      <c r="Q2655">
        <f t="shared" si="105"/>
        <v>12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1437620400</v>
      </c>
      <c r="J2656" s="10">
        <f t="shared" si="104"/>
        <v>42208.125</v>
      </c>
      <c r="L2656">
        <v>1424442326</v>
      </c>
      <c r="M2656" t="b">
        <v>0</v>
      </c>
      <c r="N2656">
        <v>6</v>
      </c>
      <c r="O2656" t="b">
        <v>0</v>
      </c>
      <c r="P2656" t="s">
        <v>8299</v>
      </c>
      <c r="Q2656">
        <f t="shared" si="105"/>
        <v>0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1437620400</v>
      </c>
      <c r="J2657" s="10">
        <f t="shared" si="104"/>
        <v>42208.125</v>
      </c>
      <c r="L2657">
        <v>1452631647</v>
      </c>
      <c r="M2657" t="b">
        <v>0</v>
      </c>
      <c r="N2657">
        <v>43</v>
      </c>
      <c r="O2657" t="b">
        <v>0</v>
      </c>
      <c r="P2657" t="s">
        <v>8299</v>
      </c>
      <c r="Q2657">
        <f t="shared" si="105"/>
        <v>21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1437620400</v>
      </c>
      <c r="J2658" s="10">
        <f t="shared" si="104"/>
        <v>42208.125</v>
      </c>
      <c r="L2658">
        <v>1485966688</v>
      </c>
      <c r="M2658" t="b">
        <v>0</v>
      </c>
      <c r="N2658">
        <v>152</v>
      </c>
      <c r="O2658" t="b">
        <v>0</v>
      </c>
      <c r="P2658" t="s">
        <v>8299</v>
      </c>
      <c r="Q2658">
        <f t="shared" si="105"/>
        <v>11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1437620400</v>
      </c>
      <c r="J2659" s="10">
        <f t="shared" si="104"/>
        <v>42208.125</v>
      </c>
      <c r="L2659">
        <v>1467325053</v>
      </c>
      <c r="M2659" t="b">
        <v>0</v>
      </c>
      <c r="N2659">
        <v>59</v>
      </c>
      <c r="O2659" t="b">
        <v>0</v>
      </c>
      <c r="P2659" t="s">
        <v>8299</v>
      </c>
      <c r="Q2659">
        <f t="shared" si="105"/>
        <v>19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1437620400</v>
      </c>
      <c r="J2660" s="10">
        <f t="shared" si="104"/>
        <v>42208.125</v>
      </c>
      <c r="L2660">
        <v>1467321194</v>
      </c>
      <c r="M2660" t="b">
        <v>0</v>
      </c>
      <c r="N2660">
        <v>4</v>
      </c>
      <c r="O2660" t="b">
        <v>0</v>
      </c>
      <c r="P2660" t="s">
        <v>8299</v>
      </c>
      <c r="Q2660">
        <f t="shared" si="105"/>
        <v>0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1437620400</v>
      </c>
      <c r="J2661" s="10">
        <f t="shared" si="104"/>
        <v>42208.125</v>
      </c>
      <c r="L2661">
        <v>1426729210</v>
      </c>
      <c r="M2661" t="b">
        <v>0</v>
      </c>
      <c r="N2661">
        <v>10</v>
      </c>
      <c r="O2661" t="b">
        <v>0</v>
      </c>
      <c r="P2661" t="s">
        <v>8299</v>
      </c>
      <c r="Q2661">
        <f t="shared" si="105"/>
        <v>3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1437620400</v>
      </c>
      <c r="J2662" s="10">
        <f t="shared" si="104"/>
        <v>42208.125</v>
      </c>
      <c r="L2662">
        <v>1443200818</v>
      </c>
      <c r="M2662" t="b">
        <v>0</v>
      </c>
      <c r="N2662">
        <v>5</v>
      </c>
      <c r="O2662" t="b">
        <v>0</v>
      </c>
      <c r="P2662" t="s">
        <v>8299</v>
      </c>
      <c r="Q2662">
        <f t="shared" si="105"/>
        <v>0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1437620400</v>
      </c>
      <c r="J2663" s="10">
        <f t="shared" si="104"/>
        <v>42208.125</v>
      </c>
      <c r="L2663">
        <v>1380150010</v>
      </c>
      <c r="M2663" t="b">
        <v>0</v>
      </c>
      <c r="N2663">
        <v>60</v>
      </c>
      <c r="O2663" t="b">
        <v>1</v>
      </c>
      <c r="P2663" t="s">
        <v>8300</v>
      </c>
      <c r="Q2663">
        <f t="shared" si="105"/>
        <v>103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1437620400</v>
      </c>
      <c r="J2664" s="10">
        <f t="shared" si="104"/>
        <v>42208.125</v>
      </c>
      <c r="L2664">
        <v>1437587713</v>
      </c>
      <c r="M2664" t="b">
        <v>0</v>
      </c>
      <c r="N2664">
        <v>80</v>
      </c>
      <c r="O2664" t="b">
        <v>1</v>
      </c>
      <c r="P2664" t="s">
        <v>8300</v>
      </c>
      <c r="Q2664">
        <f t="shared" si="105"/>
        <v>107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1437620400</v>
      </c>
      <c r="J2665" s="10">
        <f t="shared" si="104"/>
        <v>42208.125</v>
      </c>
      <c r="L2665">
        <v>1438873007</v>
      </c>
      <c r="M2665" t="b">
        <v>0</v>
      </c>
      <c r="N2665">
        <v>56</v>
      </c>
      <c r="O2665" t="b">
        <v>1</v>
      </c>
      <c r="P2665" t="s">
        <v>8300</v>
      </c>
      <c r="Q2665">
        <f t="shared" si="105"/>
        <v>105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1437620400</v>
      </c>
      <c r="J2666" s="10">
        <f t="shared" si="104"/>
        <v>42208.125</v>
      </c>
      <c r="L2666">
        <v>1446683797</v>
      </c>
      <c r="M2666" t="b">
        <v>0</v>
      </c>
      <c r="N2666">
        <v>104</v>
      </c>
      <c r="O2666" t="b">
        <v>1</v>
      </c>
      <c r="P2666" t="s">
        <v>8300</v>
      </c>
      <c r="Q2666">
        <f t="shared" si="105"/>
        <v>103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1437620400</v>
      </c>
      <c r="J2667" s="10">
        <f t="shared" si="104"/>
        <v>42208.125</v>
      </c>
      <c r="L2667">
        <v>1426886974</v>
      </c>
      <c r="M2667" t="b">
        <v>0</v>
      </c>
      <c r="N2667">
        <v>46</v>
      </c>
      <c r="O2667" t="b">
        <v>1</v>
      </c>
      <c r="P2667" t="s">
        <v>8300</v>
      </c>
      <c r="Q2667">
        <f t="shared" si="105"/>
        <v>123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1437620400</v>
      </c>
      <c r="J2668" s="10">
        <f t="shared" si="104"/>
        <v>42208.125</v>
      </c>
      <c r="L2668">
        <v>1440008439</v>
      </c>
      <c r="M2668" t="b">
        <v>0</v>
      </c>
      <c r="N2668">
        <v>206</v>
      </c>
      <c r="O2668" t="b">
        <v>1</v>
      </c>
      <c r="P2668" t="s">
        <v>8300</v>
      </c>
      <c r="Q2668">
        <f t="shared" si="105"/>
        <v>159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1437620400</v>
      </c>
      <c r="J2669" s="10">
        <f t="shared" si="104"/>
        <v>42208.125</v>
      </c>
      <c r="L2669">
        <v>1452550416</v>
      </c>
      <c r="M2669" t="b">
        <v>0</v>
      </c>
      <c r="N2669">
        <v>18</v>
      </c>
      <c r="O2669" t="b">
        <v>1</v>
      </c>
      <c r="P2669" t="s">
        <v>8300</v>
      </c>
      <c r="Q2669">
        <f t="shared" si="105"/>
        <v>111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1437620400</v>
      </c>
      <c r="J2670" s="10">
        <f t="shared" si="104"/>
        <v>42208.125</v>
      </c>
      <c r="L2670">
        <v>1443449265</v>
      </c>
      <c r="M2670" t="b">
        <v>0</v>
      </c>
      <c r="N2670">
        <v>28</v>
      </c>
      <c r="O2670" t="b">
        <v>1</v>
      </c>
      <c r="P2670" t="s">
        <v>8300</v>
      </c>
      <c r="Q2670">
        <f t="shared" si="105"/>
        <v>171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1437620400</v>
      </c>
      <c r="J2671" s="10">
        <f t="shared" si="104"/>
        <v>42208.125</v>
      </c>
      <c r="L2671">
        <v>1447203096</v>
      </c>
      <c r="M2671" t="b">
        <v>0</v>
      </c>
      <c r="N2671">
        <v>11</v>
      </c>
      <c r="O2671" t="b">
        <v>1</v>
      </c>
      <c r="P2671" t="s">
        <v>8300</v>
      </c>
      <c r="Q2671">
        <f t="shared" si="105"/>
        <v>125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1437620400</v>
      </c>
      <c r="J2672" s="10">
        <f t="shared" si="104"/>
        <v>42208.125</v>
      </c>
      <c r="L2672">
        <v>1404174580</v>
      </c>
      <c r="M2672" t="b">
        <v>1</v>
      </c>
      <c r="N2672">
        <v>60</v>
      </c>
      <c r="O2672" t="b">
        <v>0</v>
      </c>
      <c r="P2672" t="s">
        <v>8300</v>
      </c>
      <c r="Q2672">
        <f t="shared" si="105"/>
        <v>6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1437620400</v>
      </c>
      <c r="J2673" s="10">
        <f t="shared" si="104"/>
        <v>42208.125</v>
      </c>
      <c r="L2673">
        <v>1416419916</v>
      </c>
      <c r="M2673" t="b">
        <v>1</v>
      </c>
      <c r="N2673">
        <v>84</v>
      </c>
      <c r="O2673" t="b">
        <v>0</v>
      </c>
      <c r="P2673" t="s">
        <v>8300</v>
      </c>
      <c r="Q2673">
        <f t="shared" si="105"/>
        <v>11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1437620400</v>
      </c>
      <c r="J2674" s="10">
        <f t="shared" si="104"/>
        <v>42208.125</v>
      </c>
      <c r="L2674">
        <v>1449436390</v>
      </c>
      <c r="M2674" t="b">
        <v>1</v>
      </c>
      <c r="N2674">
        <v>47</v>
      </c>
      <c r="O2674" t="b">
        <v>0</v>
      </c>
      <c r="P2674" t="s">
        <v>8300</v>
      </c>
      <c r="Q2674">
        <f t="shared" si="105"/>
        <v>33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1437620400</v>
      </c>
      <c r="J2675" s="10">
        <f t="shared" si="104"/>
        <v>42208.125</v>
      </c>
      <c r="L2675">
        <v>1412081999</v>
      </c>
      <c r="M2675" t="b">
        <v>1</v>
      </c>
      <c r="N2675">
        <v>66</v>
      </c>
      <c r="O2675" t="b">
        <v>0</v>
      </c>
      <c r="P2675" t="s">
        <v>8300</v>
      </c>
      <c r="Q2675">
        <f t="shared" si="105"/>
        <v>28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1437620400</v>
      </c>
      <c r="J2676" s="10">
        <f t="shared" si="104"/>
        <v>42208.125</v>
      </c>
      <c r="L2676">
        <v>1465398670</v>
      </c>
      <c r="M2676" t="b">
        <v>1</v>
      </c>
      <c r="N2676">
        <v>171</v>
      </c>
      <c r="O2676" t="b">
        <v>0</v>
      </c>
      <c r="P2676" t="s">
        <v>8300</v>
      </c>
      <c r="Q2676">
        <f t="shared" si="105"/>
        <v>63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1437620400</v>
      </c>
      <c r="J2677" s="10">
        <f t="shared" si="104"/>
        <v>42208.125</v>
      </c>
      <c r="L2677">
        <v>1413059689</v>
      </c>
      <c r="M2677" t="b">
        <v>1</v>
      </c>
      <c r="N2677">
        <v>29</v>
      </c>
      <c r="O2677" t="b">
        <v>0</v>
      </c>
      <c r="P2677" t="s">
        <v>8300</v>
      </c>
      <c r="Q2677">
        <f t="shared" si="105"/>
        <v>8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1437620400</v>
      </c>
      <c r="J2678" s="10">
        <f t="shared" si="104"/>
        <v>42208.125</v>
      </c>
      <c r="L2678">
        <v>1461337174</v>
      </c>
      <c r="M2678" t="b">
        <v>0</v>
      </c>
      <c r="N2678">
        <v>9</v>
      </c>
      <c r="O2678" t="b">
        <v>0</v>
      </c>
      <c r="P2678" t="s">
        <v>8300</v>
      </c>
      <c r="Q2678">
        <f t="shared" si="105"/>
        <v>50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1437620400</v>
      </c>
      <c r="J2679" s="10">
        <f t="shared" si="104"/>
        <v>42208.125</v>
      </c>
      <c r="L2679">
        <v>1401756143</v>
      </c>
      <c r="M2679" t="b">
        <v>0</v>
      </c>
      <c r="N2679">
        <v>27</v>
      </c>
      <c r="O2679" t="b">
        <v>0</v>
      </c>
      <c r="P2679" t="s">
        <v>8300</v>
      </c>
      <c r="Q2679">
        <f t="shared" si="105"/>
        <v>18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1437620400</v>
      </c>
      <c r="J2680" s="10">
        <f t="shared" si="104"/>
        <v>42208.125</v>
      </c>
      <c r="L2680">
        <v>1440529765</v>
      </c>
      <c r="M2680" t="b">
        <v>0</v>
      </c>
      <c r="N2680">
        <v>2</v>
      </c>
      <c r="O2680" t="b">
        <v>0</v>
      </c>
      <c r="P2680" t="s">
        <v>8300</v>
      </c>
      <c r="Q2680">
        <f t="shared" si="105"/>
        <v>0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1437620400</v>
      </c>
      <c r="J2681" s="10">
        <f t="shared" si="104"/>
        <v>42208.125</v>
      </c>
      <c r="L2681">
        <v>1422489694</v>
      </c>
      <c r="M2681" t="b">
        <v>0</v>
      </c>
      <c r="N2681">
        <v>3</v>
      </c>
      <c r="O2681" t="b">
        <v>0</v>
      </c>
      <c r="P2681" t="s">
        <v>8300</v>
      </c>
      <c r="Q2681">
        <f t="shared" si="105"/>
        <v>0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1437620400</v>
      </c>
      <c r="J2682" s="10">
        <f t="shared" si="104"/>
        <v>42208.125</v>
      </c>
      <c r="L2682">
        <v>1457327091</v>
      </c>
      <c r="M2682" t="b">
        <v>0</v>
      </c>
      <c r="N2682">
        <v>4</v>
      </c>
      <c r="O2682" t="b">
        <v>0</v>
      </c>
      <c r="P2682" t="s">
        <v>8300</v>
      </c>
      <c r="Q2682">
        <f t="shared" si="105"/>
        <v>1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1437620400</v>
      </c>
      <c r="J2683" s="10">
        <f t="shared" si="104"/>
        <v>42208.125</v>
      </c>
      <c r="L2683">
        <v>1402867750</v>
      </c>
      <c r="M2683" t="b">
        <v>0</v>
      </c>
      <c r="N2683">
        <v>2</v>
      </c>
      <c r="O2683" t="b">
        <v>0</v>
      </c>
      <c r="P2683" t="s">
        <v>8282</v>
      </c>
      <c r="Q2683">
        <f t="shared" si="105"/>
        <v>1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1437620400</v>
      </c>
      <c r="J2684" s="10">
        <f t="shared" si="104"/>
        <v>42208.125</v>
      </c>
      <c r="L2684">
        <v>1413838540</v>
      </c>
      <c r="M2684" t="b">
        <v>0</v>
      </c>
      <c r="N2684">
        <v>20</v>
      </c>
      <c r="O2684" t="b">
        <v>0</v>
      </c>
      <c r="P2684" t="s">
        <v>8282</v>
      </c>
      <c r="Q2684">
        <f t="shared" si="105"/>
        <v>28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1437620400</v>
      </c>
      <c r="J2685" s="10">
        <f t="shared" si="104"/>
        <v>42208.125</v>
      </c>
      <c r="L2685">
        <v>1422641240</v>
      </c>
      <c r="M2685" t="b">
        <v>0</v>
      </c>
      <c r="N2685">
        <v>3</v>
      </c>
      <c r="O2685" t="b">
        <v>0</v>
      </c>
      <c r="P2685" t="s">
        <v>8282</v>
      </c>
      <c r="Q2685">
        <f t="shared" si="105"/>
        <v>0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1437620400</v>
      </c>
      <c r="J2686" s="10">
        <f t="shared" si="104"/>
        <v>42208.125</v>
      </c>
      <c r="L2686">
        <v>1404165425</v>
      </c>
      <c r="M2686" t="b">
        <v>0</v>
      </c>
      <c r="N2686">
        <v>4</v>
      </c>
      <c r="O2686" t="b">
        <v>0</v>
      </c>
      <c r="P2686" t="s">
        <v>8282</v>
      </c>
      <c r="Q2686">
        <f t="shared" si="105"/>
        <v>1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1437620400</v>
      </c>
      <c r="J2687" s="10">
        <f t="shared" si="104"/>
        <v>42208.125</v>
      </c>
      <c r="L2687">
        <v>1424968930</v>
      </c>
      <c r="M2687" t="b">
        <v>0</v>
      </c>
      <c r="N2687">
        <v>1</v>
      </c>
      <c r="O2687" t="b">
        <v>0</v>
      </c>
      <c r="P2687" t="s">
        <v>8282</v>
      </c>
      <c r="Q2687">
        <f t="shared" si="105"/>
        <v>0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1437620400</v>
      </c>
      <c r="J2688" s="10">
        <f t="shared" si="104"/>
        <v>42208.125</v>
      </c>
      <c r="L2688">
        <v>1410391423</v>
      </c>
      <c r="M2688" t="b">
        <v>0</v>
      </c>
      <c r="N2688">
        <v>0</v>
      </c>
      <c r="O2688" t="b">
        <v>0</v>
      </c>
      <c r="P2688" t="s">
        <v>8282</v>
      </c>
      <c r="Q2688">
        <f t="shared" si="105"/>
        <v>0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1437620400</v>
      </c>
      <c r="J2689" s="10">
        <f t="shared" si="104"/>
        <v>42208.125</v>
      </c>
      <c r="L2689">
        <v>1432999318</v>
      </c>
      <c r="M2689" t="b">
        <v>0</v>
      </c>
      <c r="N2689">
        <v>0</v>
      </c>
      <c r="O2689" t="b">
        <v>0</v>
      </c>
      <c r="P2689" t="s">
        <v>8282</v>
      </c>
      <c r="Q2689">
        <f t="shared" si="105"/>
        <v>0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1437620400</v>
      </c>
      <c r="J2690" s="10">
        <f t="shared" si="104"/>
        <v>42208.125</v>
      </c>
      <c r="L2690">
        <v>1422067870</v>
      </c>
      <c r="M2690" t="b">
        <v>0</v>
      </c>
      <c r="N2690">
        <v>14</v>
      </c>
      <c r="O2690" t="b">
        <v>0</v>
      </c>
      <c r="P2690" t="s">
        <v>8282</v>
      </c>
      <c r="Q2690">
        <f t="shared" si="105"/>
        <v>0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1437620400</v>
      </c>
      <c r="J2691" s="10">
        <f t="shared" ref="J2691:J2754" si="106">(((I2691/60)/60)/24)+DATE(1970,1,1)</f>
        <v>42208.125</v>
      </c>
      <c r="L2691">
        <v>1467327890</v>
      </c>
      <c r="M2691" t="b">
        <v>0</v>
      </c>
      <c r="N2691">
        <v>1</v>
      </c>
      <c r="O2691" t="b">
        <v>0</v>
      </c>
      <c r="P2691" t="s">
        <v>8282</v>
      </c>
      <c r="Q2691">
        <f t="shared" ref="Q2691:Q2754" si="107">ROUND(E2691/D2691*100,0)</f>
        <v>0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1437620400</v>
      </c>
      <c r="J2692" s="10">
        <f t="shared" si="106"/>
        <v>42208.125</v>
      </c>
      <c r="L2692">
        <v>1429410676</v>
      </c>
      <c r="M2692" t="b">
        <v>0</v>
      </c>
      <c r="N2692">
        <v>118</v>
      </c>
      <c r="O2692" t="b">
        <v>0</v>
      </c>
      <c r="P2692" t="s">
        <v>8282</v>
      </c>
      <c r="Q2692">
        <f t="shared" si="107"/>
        <v>11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1437620400</v>
      </c>
      <c r="J2693" s="10">
        <f t="shared" si="106"/>
        <v>42208.125</v>
      </c>
      <c r="L2693">
        <v>1427390557</v>
      </c>
      <c r="M2693" t="b">
        <v>0</v>
      </c>
      <c r="N2693">
        <v>2</v>
      </c>
      <c r="O2693" t="b">
        <v>0</v>
      </c>
      <c r="P2693" t="s">
        <v>8282</v>
      </c>
      <c r="Q2693">
        <f t="shared" si="107"/>
        <v>0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1437620400</v>
      </c>
      <c r="J2694" s="10">
        <f t="shared" si="106"/>
        <v>42208.125</v>
      </c>
      <c r="L2694">
        <v>1424678460</v>
      </c>
      <c r="M2694" t="b">
        <v>0</v>
      </c>
      <c r="N2694">
        <v>1</v>
      </c>
      <c r="O2694" t="b">
        <v>0</v>
      </c>
      <c r="P2694" t="s">
        <v>8282</v>
      </c>
      <c r="Q2694">
        <f t="shared" si="107"/>
        <v>1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1437620400</v>
      </c>
      <c r="J2695" s="10">
        <f t="shared" si="106"/>
        <v>42208.125</v>
      </c>
      <c r="L2695">
        <v>1405307966</v>
      </c>
      <c r="M2695" t="b">
        <v>0</v>
      </c>
      <c r="N2695">
        <v>3</v>
      </c>
      <c r="O2695" t="b">
        <v>0</v>
      </c>
      <c r="P2695" t="s">
        <v>8282</v>
      </c>
      <c r="Q2695">
        <f t="shared" si="107"/>
        <v>1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1437620400</v>
      </c>
      <c r="J2696" s="10">
        <f t="shared" si="106"/>
        <v>42208.125</v>
      </c>
      <c r="L2696">
        <v>1409109739</v>
      </c>
      <c r="M2696" t="b">
        <v>0</v>
      </c>
      <c r="N2696">
        <v>1</v>
      </c>
      <c r="O2696" t="b">
        <v>0</v>
      </c>
      <c r="P2696" t="s">
        <v>8282</v>
      </c>
      <c r="Q2696">
        <f t="shared" si="107"/>
        <v>0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1437620400</v>
      </c>
      <c r="J2697" s="10">
        <f t="shared" si="106"/>
        <v>42208.125</v>
      </c>
      <c r="L2697">
        <v>1423801318</v>
      </c>
      <c r="M2697" t="b">
        <v>0</v>
      </c>
      <c r="N2697">
        <v>3</v>
      </c>
      <c r="O2697" t="b">
        <v>0</v>
      </c>
      <c r="P2697" t="s">
        <v>8282</v>
      </c>
      <c r="Q2697">
        <f t="shared" si="107"/>
        <v>0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1437620400</v>
      </c>
      <c r="J2698" s="10">
        <f t="shared" si="106"/>
        <v>42208.125</v>
      </c>
      <c r="L2698">
        <v>1416600960</v>
      </c>
      <c r="M2698" t="b">
        <v>0</v>
      </c>
      <c r="N2698">
        <v>38</v>
      </c>
      <c r="O2698" t="b">
        <v>0</v>
      </c>
      <c r="P2698" t="s">
        <v>8282</v>
      </c>
      <c r="Q2698">
        <f t="shared" si="107"/>
        <v>6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1437620400</v>
      </c>
      <c r="J2699" s="10">
        <f t="shared" si="106"/>
        <v>42208.125</v>
      </c>
      <c r="L2699">
        <v>1435876423</v>
      </c>
      <c r="M2699" t="b">
        <v>0</v>
      </c>
      <c r="N2699">
        <v>52</v>
      </c>
      <c r="O2699" t="b">
        <v>0</v>
      </c>
      <c r="P2699" t="s">
        <v>8282</v>
      </c>
      <c r="Q2699">
        <f t="shared" si="107"/>
        <v>26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1437620400</v>
      </c>
      <c r="J2700" s="10">
        <f t="shared" si="106"/>
        <v>42208.125</v>
      </c>
      <c r="L2700">
        <v>1401312808</v>
      </c>
      <c r="M2700" t="b">
        <v>0</v>
      </c>
      <c r="N2700">
        <v>2</v>
      </c>
      <c r="O2700" t="b">
        <v>0</v>
      </c>
      <c r="P2700" t="s">
        <v>8282</v>
      </c>
      <c r="Q2700">
        <f t="shared" si="107"/>
        <v>0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1437620400</v>
      </c>
      <c r="J2701" s="10">
        <f t="shared" si="106"/>
        <v>42208.125</v>
      </c>
      <c r="L2701">
        <v>1404941463</v>
      </c>
      <c r="M2701" t="b">
        <v>0</v>
      </c>
      <c r="N2701">
        <v>0</v>
      </c>
      <c r="O2701" t="b">
        <v>0</v>
      </c>
      <c r="P2701" t="s">
        <v>8282</v>
      </c>
      <c r="Q2701">
        <f t="shared" si="107"/>
        <v>0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1437620400</v>
      </c>
      <c r="J2702" s="10">
        <f t="shared" si="106"/>
        <v>42208.125</v>
      </c>
      <c r="L2702">
        <v>1408481972</v>
      </c>
      <c r="M2702" t="b">
        <v>0</v>
      </c>
      <c r="N2702">
        <v>4</v>
      </c>
      <c r="O2702" t="b">
        <v>0</v>
      </c>
      <c r="P2702" t="s">
        <v>8282</v>
      </c>
      <c r="Q2702">
        <f t="shared" si="107"/>
        <v>1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1437620400</v>
      </c>
      <c r="J2703" s="10">
        <f t="shared" si="106"/>
        <v>42208.125</v>
      </c>
      <c r="L2703">
        <v>1488911734</v>
      </c>
      <c r="M2703" t="b">
        <v>0</v>
      </c>
      <c r="N2703">
        <v>46</v>
      </c>
      <c r="O2703" t="b">
        <v>0</v>
      </c>
      <c r="P2703" t="s">
        <v>8301</v>
      </c>
      <c r="Q2703">
        <f t="shared" si="107"/>
        <v>46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1437620400</v>
      </c>
      <c r="J2704" s="10">
        <f t="shared" si="106"/>
        <v>42208.125</v>
      </c>
      <c r="L2704">
        <v>1488827677</v>
      </c>
      <c r="M2704" t="b">
        <v>1</v>
      </c>
      <c r="N2704">
        <v>26</v>
      </c>
      <c r="O2704" t="b">
        <v>0</v>
      </c>
      <c r="P2704" t="s">
        <v>8301</v>
      </c>
      <c r="Q2704">
        <f t="shared" si="107"/>
        <v>34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1437620400</v>
      </c>
      <c r="J2705" s="10">
        <f t="shared" si="106"/>
        <v>42208.125</v>
      </c>
      <c r="L2705">
        <v>1485016430</v>
      </c>
      <c r="M2705" t="b">
        <v>0</v>
      </c>
      <c r="N2705">
        <v>45</v>
      </c>
      <c r="O2705" t="b">
        <v>0</v>
      </c>
      <c r="P2705" t="s">
        <v>8301</v>
      </c>
      <c r="Q2705">
        <f t="shared" si="107"/>
        <v>104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1437620400</v>
      </c>
      <c r="J2706" s="10">
        <f t="shared" si="106"/>
        <v>42208.125</v>
      </c>
      <c r="L2706">
        <v>1487709714</v>
      </c>
      <c r="M2706" t="b">
        <v>0</v>
      </c>
      <c r="N2706">
        <v>7</v>
      </c>
      <c r="O2706" t="b">
        <v>0</v>
      </c>
      <c r="P2706" t="s">
        <v>8301</v>
      </c>
      <c r="Q2706">
        <f t="shared" si="107"/>
        <v>6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1437620400</v>
      </c>
      <c r="J2707" s="10">
        <f t="shared" si="106"/>
        <v>42208.125</v>
      </c>
      <c r="L2707">
        <v>1486504758</v>
      </c>
      <c r="M2707" t="b">
        <v>0</v>
      </c>
      <c r="N2707">
        <v>8</v>
      </c>
      <c r="O2707" t="b">
        <v>0</v>
      </c>
      <c r="P2707" t="s">
        <v>8301</v>
      </c>
      <c r="Q2707">
        <f t="shared" si="107"/>
        <v>11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1437620400</v>
      </c>
      <c r="J2708" s="10">
        <f t="shared" si="106"/>
        <v>42208.125</v>
      </c>
      <c r="L2708">
        <v>1410937483</v>
      </c>
      <c r="M2708" t="b">
        <v>1</v>
      </c>
      <c r="N2708">
        <v>263</v>
      </c>
      <c r="O2708" t="b">
        <v>1</v>
      </c>
      <c r="P2708" t="s">
        <v>8301</v>
      </c>
      <c r="Q2708">
        <f t="shared" si="107"/>
        <v>112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1437620400</v>
      </c>
      <c r="J2709" s="10">
        <f t="shared" si="106"/>
        <v>42208.125</v>
      </c>
      <c r="L2709">
        <v>1367088443</v>
      </c>
      <c r="M2709" t="b">
        <v>1</v>
      </c>
      <c r="N2709">
        <v>394</v>
      </c>
      <c r="O2709" t="b">
        <v>1</v>
      </c>
      <c r="P2709" t="s">
        <v>8301</v>
      </c>
      <c r="Q2709">
        <f t="shared" si="107"/>
        <v>351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1437620400</v>
      </c>
      <c r="J2710" s="10">
        <f t="shared" si="106"/>
        <v>42208.125</v>
      </c>
      <c r="L2710">
        <v>1463935526</v>
      </c>
      <c r="M2710" t="b">
        <v>1</v>
      </c>
      <c r="N2710">
        <v>1049</v>
      </c>
      <c r="O2710" t="b">
        <v>1</v>
      </c>
      <c r="P2710" t="s">
        <v>8301</v>
      </c>
      <c r="Q2710">
        <f t="shared" si="107"/>
        <v>233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1437620400</v>
      </c>
      <c r="J2711" s="10">
        <f t="shared" si="106"/>
        <v>42208.125</v>
      </c>
      <c r="L2711">
        <v>1472528141</v>
      </c>
      <c r="M2711" t="b">
        <v>1</v>
      </c>
      <c r="N2711">
        <v>308</v>
      </c>
      <c r="O2711" t="b">
        <v>1</v>
      </c>
      <c r="P2711" t="s">
        <v>8301</v>
      </c>
      <c r="Q2711">
        <f t="shared" si="107"/>
        <v>102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1437620400</v>
      </c>
      <c r="J2712" s="10">
        <f t="shared" si="106"/>
        <v>42208.125</v>
      </c>
      <c r="L2712">
        <v>1404797428</v>
      </c>
      <c r="M2712" t="b">
        <v>1</v>
      </c>
      <c r="N2712">
        <v>1088</v>
      </c>
      <c r="O2712" t="b">
        <v>1</v>
      </c>
      <c r="P2712" t="s">
        <v>8301</v>
      </c>
      <c r="Q2712">
        <f t="shared" si="107"/>
        <v>154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1437620400</v>
      </c>
      <c r="J2713" s="10">
        <f t="shared" si="106"/>
        <v>42208.125</v>
      </c>
      <c r="L2713">
        <v>1400694790</v>
      </c>
      <c r="M2713" t="b">
        <v>1</v>
      </c>
      <c r="N2713">
        <v>73</v>
      </c>
      <c r="O2713" t="b">
        <v>1</v>
      </c>
      <c r="P2713" t="s">
        <v>8301</v>
      </c>
      <c r="Q2713">
        <f t="shared" si="107"/>
        <v>101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1437620400</v>
      </c>
      <c r="J2714" s="10">
        <f t="shared" si="106"/>
        <v>42208.125</v>
      </c>
      <c r="L2714">
        <v>1370568560</v>
      </c>
      <c r="M2714" t="b">
        <v>1</v>
      </c>
      <c r="N2714">
        <v>143</v>
      </c>
      <c r="O2714" t="b">
        <v>1</v>
      </c>
      <c r="P2714" t="s">
        <v>8301</v>
      </c>
      <c r="Q2714">
        <f t="shared" si="107"/>
        <v>131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1437620400</v>
      </c>
      <c r="J2715" s="10">
        <f t="shared" si="106"/>
        <v>42208.125</v>
      </c>
      <c r="L2715">
        <v>1447515684</v>
      </c>
      <c r="M2715" t="b">
        <v>1</v>
      </c>
      <c r="N2715">
        <v>1420</v>
      </c>
      <c r="O2715" t="b">
        <v>1</v>
      </c>
      <c r="P2715" t="s">
        <v>8301</v>
      </c>
      <c r="Q2715">
        <f t="shared" si="107"/>
        <v>102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1437620400</v>
      </c>
      <c r="J2716" s="10">
        <f t="shared" si="106"/>
        <v>42208.125</v>
      </c>
      <c r="L2716">
        <v>1474040596</v>
      </c>
      <c r="M2716" t="b">
        <v>1</v>
      </c>
      <c r="N2716">
        <v>305</v>
      </c>
      <c r="O2716" t="b">
        <v>1</v>
      </c>
      <c r="P2716" t="s">
        <v>8301</v>
      </c>
      <c r="Q2716">
        <f t="shared" si="107"/>
        <v>116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1437620400</v>
      </c>
      <c r="J2717" s="10">
        <f t="shared" si="106"/>
        <v>42208.125</v>
      </c>
      <c r="L2717">
        <v>1453109628</v>
      </c>
      <c r="M2717" t="b">
        <v>1</v>
      </c>
      <c r="N2717">
        <v>551</v>
      </c>
      <c r="O2717" t="b">
        <v>1</v>
      </c>
      <c r="P2717" t="s">
        <v>8301</v>
      </c>
      <c r="Q2717">
        <f t="shared" si="107"/>
        <v>265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1437620400</v>
      </c>
      <c r="J2718" s="10">
        <f t="shared" si="106"/>
        <v>42208.125</v>
      </c>
      <c r="L2718">
        <v>1441699193</v>
      </c>
      <c r="M2718" t="b">
        <v>1</v>
      </c>
      <c r="N2718">
        <v>187</v>
      </c>
      <c r="O2718" t="b">
        <v>1</v>
      </c>
      <c r="P2718" t="s">
        <v>8301</v>
      </c>
      <c r="Q2718">
        <f t="shared" si="107"/>
        <v>120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1437620400</v>
      </c>
      <c r="J2719" s="10">
        <f t="shared" si="106"/>
        <v>42208.125</v>
      </c>
      <c r="L2719">
        <v>1414015049</v>
      </c>
      <c r="M2719" t="b">
        <v>1</v>
      </c>
      <c r="N2719">
        <v>325</v>
      </c>
      <c r="O2719" t="b">
        <v>1</v>
      </c>
      <c r="P2719" t="s">
        <v>8301</v>
      </c>
      <c r="Q2719">
        <f t="shared" si="107"/>
        <v>120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1437620400</v>
      </c>
      <c r="J2720" s="10">
        <f t="shared" si="106"/>
        <v>42208.125</v>
      </c>
      <c r="L2720">
        <v>1459865945</v>
      </c>
      <c r="M2720" t="b">
        <v>1</v>
      </c>
      <c r="N2720">
        <v>148</v>
      </c>
      <c r="O2720" t="b">
        <v>1</v>
      </c>
      <c r="P2720" t="s">
        <v>8301</v>
      </c>
      <c r="Q2720">
        <f t="shared" si="107"/>
        <v>104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1437620400</v>
      </c>
      <c r="J2721" s="10">
        <f t="shared" si="106"/>
        <v>42208.125</v>
      </c>
      <c r="L2721">
        <v>1455756294</v>
      </c>
      <c r="M2721" t="b">
        <v>0</v>
      </c>
      <c r="N2721">
        <v>69</v>
      </c>
      <c r="O2721" t="b">
        <v>1</v>
      </c>
      <c r="P2721" t="s">
        <v>8301</v>
      </c>
      <c r="Q2721">
        <f t="shared" si="107"/>
        <v>109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1437620400</v>
      </c>
      <c r="J2722" s="10">
        <f t="shared" si="106"/>
        <v>42208.125</v>
      </c>
      <c r="L2722">
        <v>1476270653</v>
      </c>
      <c r="M2722" t="b">
        <v>0</v>
      </c>
      <c r="N2722">
        <v>173</v>
      </c>
      <c r="O2722" t="b">
        <v>1</v>
      </c>
      <c r="P2722" t="s">
        <v>8301</v>
      </c>
      <c r="Q2722">
        <f t="shared" si="107"/>
        <v>118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1437620400</v>
      </c>
      <c r="J2723" s="10">
        <f t="shared" si="106"/>
        <v>42208.125</v>
      </c>
      <c r="L2723">
        <v>1375880598</v>
      </c>
      <c r="M2723" t="b">
        <v>0</v>
      </c>
      <c r="N2723">
        <v>269</v>
      </c>
      <c r="O2723" t="b">
        <v>1</v>
      </c>
      <c r="P2723" t="s">
        <v>8293</v>
      </c>
      <c r="Q2723">
        <f t="shared" si="107"/>
        <v>1462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1437620400</v>
      </c>
      <c r="J2724" s="10">
        <f t="shared" si="106"/>
        <v>42208.125</v>
      </c>
      <c r="L2724">
        <v>1480538053</v>
      </c>
      <c r="M2724" t="b">
        <v>0</v>
      </c>
      <c r="N2724">
        <v>185</v>
      </c>
      <c r="O2724" t="b">
        <v>1</v>
      </c>
      <c r="P2724" t="s">
        <v>8293</v>
      </c>
      <c r="Q2724">
        <f t="shared" si="107"/>
        <v>253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1437620400</v>
      </c>
      <c r="J2725" s="10">
        <f t="shared" si="106"/>
        <v>42208.125</v>
      </c>
      <c r="L2725">
        <v>1414872488</v>
      </c>
      <c r="M2725" t="b">
        <v>0</v>
      </c>
      <c r="N2725">
        <v>176</v>
      </c>
      <c r="O2725" t="b">
        <v>1</v>
      </c>
      <c r="P2725" t="s">
        <v>8293</v>
      </c>
      <c r="Q2725">
        <f t="shared" si="107"/>
        <v>140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1437620400</v>
      </c>
      <c r="J2726" s="10">
        <f t="shared" si="106"/>
        <v>42208.125</v>
      </c>
      <c r="L2726">
        <v>1436860259</v>
      </c>
      <c r="M2726" t="b">
        <v>0</v>
      </c>
      <c r="N2726">
        <v>1019</v>
      </c>
      <c r="O2726" t="b">
        <v>1</v>
      </c>
      <c r="P2726" t="s">
        <v>8293</v>
      </c>
      <c r="Q2726">
        <f t="shared" si="107"/>
        <v>297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1437620400</v>
      </c>
      <c r="J2727" s="10">
        <f t="shared" si="106"/>
        <v>42208.125</v>
      </c>
      <c r="L2727">
        <v>1484070735</v>
      </c>
      <c r="M2727" t="b">
        <v>0</v>
      </c>
      <c r="N2727">
        <v>113</v>
      </c>
      <c r="O2727" t="b">
        <v>1</v>
      </c>
      <c r="P2727" t="s">
        <v>8293</v>
      </c>
      <c r="Q2727">
        <f t="shared" si="107"/>
        <v>145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1437620400</v>
      </c>
      <c r="J2728" s="10">
        <f t="shared" si="106"/>
        <v>42208.125</v>
      </c>
      <c r="L2728">
        <v>1458741311</v>
      </c>
      <c r="M2728" t="b">
        <v>0</v>
      </c>
      <c r="N2728">
        <v>404</v>
      </c>
      <c r="O2728" t="b">
        <v>1</v>
      </c>
      <c r="P2728" t="s">
        <v>8293</v>
      </c>
      <c r="Q2728">
        <f t="shared" si="107"/>
        <v>106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1437620400</v>
      </c>
      <c r="J2729" s="10">
        <f t="shared" si="106"/>
        <v>42208.125</v>
      </c>
      <c r="L2729">
        <v>1436804063</v>
      </c>
      <c r="M2729" t="b">
        <v>0</v>
      </c>
      <c r="N2729">
        <v>707</v>
      </c>
      <c r="O2729" t="b">
        <v>1</v>
      </c>
      <c r="P2729" t="s">
        <v>8293</v>
      </c>
      <c r="Q2729">
        <f t="shared" si="107"/>
        <v>493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1437620400</v>
      </c>
      <c r="J2730" s="10">
        <f t="shared" si="106"/>
        <v>42208.125</v>
      </c>
      <c r="L2730">
        <v>1448461434</v>
      </c>
      <c r="M2730" t="b">
        <v>0</v>
      </c>
      <c r="N2730">
        <v>392</v>
      </c>
      <c r="O2730" t="b">
        <v>1</v>
      </c>
      <c r="P2730" t="s">
        <v>8293</v>
      </c>
      <c r="Q2730">
        <f t="shared" si="107"/>
        <v>202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1437620400</v>
      </c>
      <c r="J2731" s="10">
        <f t="shared" si="106"/>
        <v>42208.125</v>
      </c>
      <c r="L2731">
        <v>1427867197</v>
      </c>
      <c r="M2731" t="b">
        <v>0</v>
      </c>
      <c r="N2731">
        <v>23</v>
      </c>
      <c r="O2731" t="b">
        <v>1</v>
      </c>
      <c r="P2731" t="s">
        <v>8293</v>
      </c>
      <c r="Q2731">
        <f t="shared" si="107"/>
        <v>104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1437620400</v>
      </c>
      <c r="J2732" s="10">
        <f t="shared" si="106"/>
        <v>42208.125</v>
      </c>
      <c r="L2732">
        <v>1363611575</v>
      </c>
      <c r="M2732" t="b">
        <v>0</v>
      </c>
      <c r="N2732">
        <v>682</v>
      </c>
      <c r="O2732" t="b">
        <v>1</v>
      </c>
      <c r="P2732" t="s">
        <v>8293</v>
      </c>
      <c r="Q2732">
        <f t="shared" si="107"/>
        <v>170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1437620400</v>
      </c>
      <c r="J2733" s="10">
        <f t="shared" si="106"/>
        <v>42208.125</v>
      </c>
      <c r="L2733">
        <v>1408624622</v>
      </c>
      <c r="M2733" t="b">
        <v>0</v>
      </c>
      <c r="N2733">
        <v>37</v>
      </c>
      <c r="O2733" t="b">
        <v>1</v>
      </c>
      <c r="P2733" t="s">
        <v>8293</v>
      </c>
      <c r="Q2733">
        <f t="shared" si="107"/>
        <v>104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1437620400</v>
      </c>
      <c r="J2734" s="10">
        <f t="shared" si="106"/>
        <v>42208.125</v>
      </c>
      <c r="L2734">
        <v>1366917828</v>
      </c>
      <c r="M2734" t="b">
        <v>0</v>
      </c>
      <c r="N2734">
        <v>146</v>
      </c>
      <c r="O2734" t="b">
        <v>1</v>
      </c>
      <c r="P2734" t="s">
        <v>8293</v>
      </c>
      <c r="Q2734">
        <f t="shared" si="107"/>
        <v>118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1437620400</v>
      </c>
      <c r="J2735" s="10">
        <f t="shared" si="106"/>
        <v>42208.125</v>
      </c>
      <c r="L2735">
        <v>1423463574</v>
      </c>
      <c r="M2735" t="b">
        <v>0</v>
      </c>
      <c r="N2735">
        <v>119</v>
      </c>
      <c r="O2735" t="b">
        <v>1</v>
      </c>
      <c r="P2735" t="s">
        <v>8293</v>
      </c>
      <c r="Q2735">
        <f t="shared" si="107"/>
        <v>108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1437620400</v>
      </c>
      <c r="J2736" s="10">
        <f t="shared" si="106"/>
        <v>42208.125</v>
      </c>
      <c r="L2736">
        <v>1473782592</v>
      </c>
      <c r="M2736" t="b">
        <v>0</v>
      </c>
      <c r="N2736">
        <v>163</v>
      </c>
      <c r="O2736" t="b">
        <v>1</v>
      </c>
      <c r="P2736" t="s">
        <v>8293</v>
      </c>
      <c r="Q2736">
        <f t="shared" si="107"/>
        <v>2260300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1437620400</v>
      </c>
      <c r="J2737" s="10">
        <f t="shared" si="106"/>
        <v>42208.125</v>
      </c>
      <c r="L2737">
        <v>1360551250</v>
      </c>
      <c r="M2737" t="b">
        <v>0</v>
      </c>
      <c r="N2737">
        <v>339</v>
      </c>
      <c r="O2737" t="b">
        <v>1</v>
      </c>
      <c r="P2737" t="s">
        <v>8293</v>
      </c>
      <c r="Q2737">
        <f t="shared" si="107"/>
        <v>978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1437620400</v>
      </c>
      <c r="J2738" s="10">
        <f t="shared" si="106"/>
        <v>42208.125</v>
      </c>
      <c r="L2738">
        <v>1395676773</v>
      </c>
      <c r="M2738" t="b">
        <v>0</v>
      </c>
      <c r="N2738">
        <v>58</v>
      </c>
      <c r="O2738" t="b">
        <v>1</v>
      </c>
      <c r="P2738" t="s">
        <v>8293</v>
      </c>
      <c r="Q2738">
        <f t="shared" si="107"/>
        <v>123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1437620400</v>
      </c>
      <c r="J2739" s="10">
        <f t="shared" si="106"/>
        <v>42208.125</v>
      </c>
      <c r="L2739">
        <v>1386108087</v>
      </c>
      <c r="M2739" t="b">
        <v>0</v>
      </c>
      <c r="N2739">
        <v>456</v>
      </c>
      <c r="O2739" t="b">
        <v>1</v>
      </c>
      <c r="P2739" t="s">
        <v>8293</v>
      </c>
      <c r="Q2739">
        <f t="shared" si="107"/>
        <v>246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1437620400</v>
      </c>
      <c r="J2740" s="10">
        <f t="shared" si="106"/>
        <v>42208.125</v>
      </c>
      <c r="L2740">
        <v>1473218804</v>
      </c>
      <c r="M2740" t="b">
        <v>0</v>
      </c>
      <c r="N2740">
        <v>15</v>
      </c>
      <c r="O2740" t="b">
        <v>1</v>
      </c>
      <c r="P2740" t="s">
        <v>8293</v>
      </c>
      <c r="Q2740">
        <f t="shared" si="107"/>
        <v>148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1437620400</v>
      </c>
      <c r="J2741" s="10">
        <f t="shared" si="106"/>
        <v>42208.125</v>
      </c>
      <c r="L2741">
        <v>1395436717</v>
      </c>
      <c r="M2741" t="b">
        <v>0</v>
      </c>
      <c r="N2741">
        <v>191</v>
      </c>
      <c r="O2741" t="b">
        <v>1</v>
      </c>
      <c r="P2741" t="s">
        <v>8293</v>
      </c>
      <c r="Q2741">
        <f t="shared" si="107"/>
        <v>384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1437620400</v>
      </c>
      <c r="J2742" s="10">
        <f t="shared" si="106"/>
        <v>42208.125</v>
      </c>
      <c r="L2742">
        <v>1423529152</v>
      </c>
      <c r="M2742" t="b">
        <v>0</v>
      </c>
      <c r="N2742">
        <v>17</v>
      </c>
      <c r="O2742" t="b">
        <v>1</v>
      </c>
      <c r="P2742" t="s">
        <v>8293</v>
      </c>
      <c r="Q2742">
        <f t="shared" si="107"/>
        <v>103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1437620400</v>
      </c>
      <c r="J2743" s="10">
        <f t="shared" si="106"/>
        <v>42208.125</v>
      </c>
      <c r="L2743">
        <v>1412005602</v>
      </c>
      <c r="M2743" t="b">
        <v>0</v>
      </c>
      <c r="N2743">
        <v>4</v>
      </c>
      <c r="O2743" t="b">
        <v>0</v>
      </c>
      <c r="P2743" t="s">
        <v>8302</v>
      </c>
      <c r="Q2743">
        <f t="shared" si="107"/>
        <v>0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1437620400</v>
      </c>
      <c r="J2744" s="10">
        <f t="shared" si="106"/>
        <v>42208.125</v>
      </c>
      <c r="L2744">
        <v>1335892587</v>
      </c>
      <c r="M2744" t="b">
        <v>0</v>
      </c>
      <c r="N2744">
        <v>18</v>
      </c>
      <c r="O2744" t="b">
        <v>0</v>
      </c>
      <c r="P2744" t="s">
        <v>8302</v>
      </c>
      <c r="Q2744">
        <f t="shared" si="107"/>
        <v>29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1437620400</v>
      </c>
      <c r="J2745" s="10">
        <f t="shared" si="106"/>
        <v>42208.125</v>
      </c>
      <c r="L2745">
        <v>1474271607</v>
      </c>
      <c r="M2745" t="b">
        <v>0</v>
      </c>
      <c r="N2745">
        <v>0</v>
      </c>
      <c r="O2745" t="b">
        <v>0</v>
      </c>
      <c r="P2745" t="s">
        <v>8302</v>
      </c>
      <c r="Q2745">
        <f t="shared" si="107"/>
        <v>0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1437620400</v>
      </c>
      <c r="J2746" s="10">
        <f t="shared" si="106"/>
        <v>42208.125</v>
      </c>
      <c r="L2746">
        <v>1327886998</v>
      </c>
      <c r="M2746" t="b">
        <v>0</v>
      </c>
      <c r="N2746">
        <v>22</v>
      </c>
      <c r="O2746" t="b">
        <v>0</v>
      </c>
      <c r="P2746" t="s">
        <v>8302</v>
      </c>
      <c r="Q2746">
        <f t="shared" si="107"/>
        <v>5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1437620400</v>
      </c>
      <c r="J2747" s="10">
        <f t="shared" si="106"/>
        <v>42208.125</v>
      </c>
      <c r="L2747">
        <v>1337125368</v>
      </c>
      <c r="M2747" t="b">
        <v>0</v>
      </c>
      <c r="N2747">
        <v>49</v>
      </c>
      <c r="O2747" t="b">
        <v>0</v>
      </c>
      <c r="P2747" t="s">
        <v>8302</v>
      </c>
      <c r="Q2747">
        <f t="shared" si="107"/>
        <v>22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1437620400</v>
      </c>
      <c r="J2748" s="10">
        <f t="shared" si="106"/>
        <v>42208.125</v>
      </c>
      <c r="L2748">
        <v>1406745911</v>
      </c>
      <c r="M2748" t="b">
        <v>0</v>
      </c>
      <c r="N2748">
        <v>19</v>
      </c>
      <c r="O2748" t="b">
        <v>0</v>
      </c>
      <c r="P2748" t="s">
        <v>8302</v>
      </c>
      <c r="Q2748">
        <f t="shared" si="107"/>
        <v>27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1437620400</v>
      </c>
      <c r="J2749" s="10">
        <f t="shared" si="106"/>
        <v>42208.125</v>
      </c>
      <c r="L2749">
        <v>1337095997</v>
      </c>
      <c r="M2749" t="b">
        <v>0</v>
      </c>
      <c r="N2749">
        <v>4</v>
      </c>
      <c r="O2749" t="b">
        <v>0</v>
      </c>
      <c r="P2749" t="s">
        <v>8302</v>
      </c>
      <c r="Q2749">
        <f t="shared" si="107"/>
        <v>28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1437620400</v>
      </c>
      <c r="J2750" s="10">
        <f t="shared" si="106"/>
        <v>42208.125</v>
      </c>
      <c r="L2750">
        <v>1470243802</v>
      </c>
      <c r="M2750" t="b">
        <v>0</v>
      </c>
      <c r="N2750">
        <v>4</v>
      </c>
      <c r="O2750" t="b">
        <v>0</v>
      </c>
      <c r="P2750" t="s">
        <v>8302</v>
      </c>
      <c r="Q2750">
        <f t="shared" si="107"/>
        <v>1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1437620400</v>
      </c>
      <c r="J2751" s="10">
        <f t="shared" si="106"/>
        <v>42208.125</v>
      </c>
      <c r="L2751">
        <v>1425582637</v>
      </c>
      <c r="M2751" t="b">
        <v>0</v>
      </c>
      <c r="N2751">
        <v>2</v>
      </c>
      <c r="O2751" t="b">
        <v>0</v>
      </c>
      <c r="P2751" t="s">
        <v>8302</v>
      </c>
      <c r="Q2751">
        <f t="shared" si="107"/>
        <v>1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1437620400</v>
      </c>
      <c r="J2752" s="10">
        <f t="shared" si="106"/>
        <v>42208.125</v>
      </c>
      <c r="L2752">
        <v>1340055345</v>
      </c>
      <c r="M2752" t="b">
        <v>0</v>
      </c>
      <c r="N2752">
        <v>0</v>
      </c>
      <c r="O2752" t="b">
        <v>0</v>
      </c>
      <c r="P2752" t="s">
        <v>8302</v>
      </c>
      <c r="Q2752">
        <f t="shared" si="107"/>
        <v>0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1437620400</v>
      </c>
      <c r="J2753" s="10">
        <f t="shared" si="106"/>
        <v>42208.125</v>
      </c>
      <c r="L2753">
        <v>1397855842</v>
      </c>
      <c r="M2753" t="b">
        <v>0</v>
      </c>
      <c r="N2753">
        <v>0</v>
      </c>
      <c r="O2753" t="b">
        <v>0</v>
      </c>
      <c r="P2753" t="s">
        <v>8302</v>
      </c>
      <c r="Q2753">
        <f t="shared" si="107"/>
        <v>0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1437620400</v>
      </c>
      <c r="J2754" s="10">
        <f t="shared" si="106"/>
        <v>42208.125</v>
      </c>
      <c r="L2754">
        <v>1320776504</v>
      </c>
      <c r="M2754" t="b">
        <v>0</v>
      </c>
      <c r="N2754">
        <v>14</v>
      </c>
      <c r="O2754" t="b">
        <v>0</v>
      </c>
      <c r="P2754" t="s">
        <v>8302</v>
      </c>
      <c r="Q2754">
        <f t="shared" si="107"/>
        <v>11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1437620400</v>
      </c>
      <c r="J2755" s="10">
        <f t="shared" ref="J2755:J2818" si="108">(((I2755/60)/60)/24)+DATE(1970,1,1)</f>
        <v>42208.125</v>
      </c>
      <c r="L2755">
        <v>1343425023</v>
      </c>
      <c r="M2755" t="b">
        <v>0</v>
      </c>
      <c r="N2755">
        <v>8</v>
      </c>
      <c r="O2755" t="b">
        <v>0</v>
      </c>
      <c r="P2755" t="s">
        <v>8302</v>
      </c>
      <c r="Q2755">
        <f t="shared" ref="Q2755:Q2818" si="109">ROUND(E2755/D2755*100,0)</f>
        <v>19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1437620400</v>
      </c>
      <c r="J2756" s="10">
        <f t="shared" si="108"/>
        <v>42208.125</v>
      </c>
      <c r="L2756">
        <v>1407856551</v>
      </c>
      <c r="M2756" t="b">
        <v>0</v>
      </c>
      <c r="N2756">
        <v>0</v>
      </c>
      <c r="O2756" t="b">
        <v>0</v>
      </c>
      <c r="P2756" t="s">
        <v>8302</v>
      </c>
      <c r="Q2756">
        <f t="shared" si="109"/>
        <v>0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1437620400</v>
      </c>
      <c r="J2757" s="10">
        <f t="shared" si="108"/>
        <v>42208.125</v>
      </c>
      <c r="L2757">
        <v>1425927527</v>
      </c>
      <c r="M2757" t="b">
        <v>0</v>
      </c>
      <c r="N2757">
        <v>15</v>
      </c>
      <c r="O2757" t="b">
        <v>0</v>
      </c>
      <c r="P2757" t="s">
        <v>8302</v>
      </c>
      <c r="Q2757">
        <f t="shared" si="109"/>
        <v>52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1437620400</v>
      </c>
      <c r="J2758" s="10">
        <f t="shared" si="108"/>
        <v>42208.125</v>
      </c>
      <c r="L2758">
        <v>1386884201</v>
      </c>
      <c r="M2758" t="b">
        <v>0</v>
      </c>
      <c r="N2758">
        <v>33</v>
      </c>
      <c r="O2758" t="b">
        <v>0</v>
      </c>
      <c r="P2758" t="s">
        <v>8302</v>
      </c>
      <c r="Q2758">
        <f t="shared" si="109"/>
        <v>10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1437620400</v>
      </c>
      <c r="J2759" s="10">
        <f t="shared" si="108"/>
        <v>42208.125</v>
      </c>
      <c r="L2759">
        <v>1469202332</v>
      </c>
      <c r="M2759" t="b">
        <v>0</v>
      </c>
      <c r="N2759">
        <v>2</v>
      </c>
      <c r="O2759" t="b">
        <v>0</v>
      </c>
      <c r="P2759" t="s">
        <v>8302</v>
      </c>
      <c r="Q2759">
        <f t="shared" si="109"/>
        <v>1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1437620400</v>
      </c>
      <c r="J2760" s="10">
        <f t="shared" si="108"/>
        <v>42208.125</v>
      </c>
      <c r="L2760">
        <v>1474886183</v>
      </c>
      <c r="M2760" t="b">
        <v>0</v>
      </c>
      <c r="N2760">
        <v>6</v>
      </c>
      <c r="O2760" t="b">
        <v>0</v>
      </c>
      <c r="P2760" t="s">
        <v>8302</v>
      </c>
      <c r="Q2760">
        <f t="shared" si="109"/>
        <v>12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1437620400</v>
      </c>
      <c r="J2761" s="10">
        <f t="shared" si="108"/>
        <v>42208.125</v>
      </c>
      <c r="L2761">
        <v>1464943666</v>
      </c>
      <c r="M2761" t="b">
        <v>0</v>
      </c>
      <c r="N2761">
        <v>2</v>
      </c>
      <c r="O2761" t="b">
        <v>0</v>
      </c>
      <c r="P2761" t="s">
        <v>8302</v>
      </c>
      <c r="Q2761">
        <f t="shared" si="109"/>
        <v>11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1437620400</v>
      </c>
      <c r="J2762" s="10">
        <f t="shared" si="108"/>
        <v>42208.125</v>
      </c>
      <c r="L2762">
        <v>1369134258</v>
      </c>
      <c r="M2762" t="b">
        <v>0</v>
      </c>
      <c r="N2762">
        <v>0</v>
      </c>
      <c r="O2762" t="b">
        <v>0</v>
      </c>
      <c r="P2762" t="s">
        <v>8302</v>
      </c>
      <c r="Q2762">
        <f t="shared" si="109"/>
        <v>0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1437620400</v>
      </c>
      <c r="J2763" s="10">
        <f t="shared" si="108"/>
        <v>42208.125</v>
      </c>
      <c r="L2763">
        <v>1354584693</v>
      </c>
      <c r="M2763" t="b">
        <v>0</v>
      </c>
      <c r="N2763">
        <v>4</v>
      </c>
      <c r="O2763" t="b">
        <v>0</v>
      </c>
      <c r="P2763" t="s">
        <v>8302</v>
      </c>
      <c r="Q2763">
        <f t="shared" si="109"/>
        <v>1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1437620400</v>
      </c>
      <c r="J2764" s="10">
        <f t="shared" si="108"/>
        <v>42208.125</v>
      </c>
      <c r="L2764">
        <v>1326934395</v>
      </c>
      <c r="M2764" t="b">
        <v>0</v>
      </c>
      <c r="N2764">
        <v>1</v>
      </c>
      <c r="O2764" t="b">
        <v>0</v>
      </c>
      <c r="P2764" t="s">
        <v>8302</v>
      </c>
      <c r="Q2764">
        <f t="shared" si="109"/>
        <v>1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1437620400</v>
      </c>
      <c r="J2765" s="10">
        <f t="shared" si="108"/>
        <v>42208.125</v>
      </c>
      <c r="L2765">
        <v>1365515684</v>
      </c>
      <c r="M2765" t="b">
        <v>0</v>
      </c>
      <c r="N2765">
        <v>3</v>
      </c>
      <c r="O2765" t="b">
        <v>0</v>
      </c>
      <c r="P2765" t="s">
        <v>8302</v>
      </c>
      <c r="Q2765">
        <f t="shared" si="109"/>
        <v>0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1437620400</v>
      </c>
      <c r="J2766" s="10">
        <f t="shared" si="108"/>
        <v>42208.125</v>
      </c>
      <c r="L2766">
        <v>1335855631</v>
      </c>
      <c r="M2766" t="b">
        <v>0</v>
      </c>
      <c r="N2766">
        <v>4</v>
      </c>
      <c r="O2766" t="b">
        <v>0</v>
      </c>
      <c r="P2766" t="s">
        <v>8302</v>
      </c>
      <c r="Q2766">
        <f t="shared" si="109"/>
        <v>1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1437620400</v>
      </c>
      <c r="J2767" s="10">
        <f t="shared" si="108"/>
        <v>42208.125</v>
      </c>
      <c r="L2767">
        <v>1350050028</v>
      </c>
      <c r="M2767" t="b">
        <v>0</v>
      </c>
      <c r="N2767">
        <v>0</v>
      </c>
      <c r="O2767" t="b">
        <v>0</v>
      </c>
      <c r="P2767" t="s">
        <v>8302</v>
      </c>
      <c r="Q2767">
        <f t="shared" si="109"/>
        <v>0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1437620400</v>
      </c>
      <c r="J2768" s="10">
        <f t="shared" si="108"/>
        <v>42208.125</v>
      </c>
      <c r="L2768">
        <v>1310486518</v>
      </c>
      <c r="M2768" t="b">
        <v>0</v>
      </c>
      <c r="N2768">
        <v>4</v>
      </c>
      <c r="O2768" t="b">
        <v>0</v>
      </c>
      <c r="P2768" t="s">
        <v>8302</v>
      </c>
      <c r="Q2768">
        <f t="shared" si="109"/>
        <v>2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1437620400</v>
      </c>
      <c r="J2769" s="10">
        <f t="shared" si="108"/>
        <v>42208.125</v>
      </c>
      <c r="L2769">
        <v>1434582050</v>
      </c>
      <c r="M2769" t="b">
        <v>0</v>
      </c>
      <c r="N2769">
        <v>3</v>
      </c>
      <c r="O2769" t="b">
        <v>0</v>
      </c>
      <c r="P2769" t="s">
        <v>8302</v>
      </c>
      <c r="Q2769">
        <f t="shared" si="109"/>
        <v>1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1437620400</v>
      </c>
      <c r="J2770" s="10">
        <f t="shared" si="108"/>
        <v>42208.125</v>
      </c>
      <c r="L2770">
        <v>1330440323</v>
      </c>
      <c r="M2770" t="b">
        <v>0</v>
      </c>
      <c r="N2770">
        <v>34</v>
      </c>
      <c r="O2770" t="b">
        <v>0</v>
      </c>
      <c r="P2770" t="s">
        <v>8302</v>
      </c>
      <c r="Q2770">
        <f t="shared" si="109"/>
        <v>14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1437620400</v>
      </c>
      <c r="J2771" s="10">
        <f t="shared" si="108"/>
        <v>42208.125</v>
      </c>
      <c r="L2771">
        <v>1397677790</v>
      </c>
      <c r="M2771" t="b">
        <v>0</v>
      </c>
      <c r="N2771">
        <v>2</v>
      </c>
      <c r="O2771" t="b">
        <v>0</v>
      </c>
      <c r="P2771" t="s">
        <v>8302</v>
      </c>
      <c r="Q2771">
        <f t="shared" si="109"/>
        <v>0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1437620400</v>
      </c>
      <c r="J2772" s="10">
        <f t="shared" si="108"/>
        <v>42208.125</v>
      </c>
      <c r="L2772">
        <v>1392569730</v>
      </c>
      <c r="M2772" t="b">
        <v>0</v>
      </c>
      <c r="N2772">
        <v>33</v>
      </c>
      <c r="O2772" t="b">
        <v>0</v>
      </c>
      <c r="P2772" t="s">
        <v>8302</v>
      </c>
      <c r="Q2772">
        <f t="shared" si="109"/>
        <v>10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1437620400</v>
      </c>
      <c r="J2773" s="10">
        <f t="shared" si="108"/>
        <v>42208.125</v>
      </c>
      <c r="L2773">
        <v>1355489140</v>
      </c>
      <c r="M2773" t="b">
        <v>0</v>
      </c>
      <c r="N2773">
        <v>0</v>
      </c>
      <c r="O2773" t="b">
        <v>0</v>
      </c>
      <c r="P2773" t="s">
        <v>8302</v>
      </c>
      <c r="Q2773">
        <f t="shared" si="109"/>
        <v>0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1437620400</v>
      </c>
      <c r="J2774" s="10">
        <f t="shared" si="108"/>
        <v>42208.125</v>
      </c>
      <c r="L2774">
        <v>1379710294</v>
      </c>
      <c r="M2774" t="b">
        <v>0</v>
      </c>
      <c r="N2774">
        <v>0</v>
      </c>
      <c r="O2774" t="b">
        <v>0</v>
      </c>
      <c r="P2774" t="s">
        <v>8302</v>
      </c>
      <c r="Q2774">
        <f t="shared" si="109"/>
        <v>0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1437620400</v>
      </c>
      <c r="J2775" s="10">
        <f t="shared" si="108"/>
        <v>42208.125</v>
      </c>
      <c r="L2775">
        <v>1460666721</v>
      </c>
      <c r="M2775" t="b">
        <v>0</v>
      </c>
      <c r="N2775">
        <v>1</v>
      </c>
      <c r="O2775" t="b">
        <v>0</v>
      </c>
      <c r="P2775" t="s">
        <v>8302</v>
      </c>
      <c r="Q2775">
        <f t="shared" si="109"/>
        <v>0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1437620400</v>
      </c>
      <c r="J2776" s="10">
        <f t="shared" si="108"/>
        <v>42208.125</v>
      </c>
      <c r="L2776">
        <v>1360119728</v>
      </c>
      <c r="M2776" t="b">
        <v>0</v>
      </c>
      <c r="N2776">
        <v>13</v>
      </c>
      <c r="O2776" t="b">
        <v>0</v>
      </c>
      <c r="P2776" t="s">
        <v>8302</v>
      </c>
      <c r="Q2776">
        <f t="shared" si="109"/>
        <v>14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1437620400</v>
      </c>
      <c r="J2777" s="10">
        <f t="shared" si="108"/>
        <v>42208.125</v>
      </c>
      <c r="L2777">
        <v>1321402754</v>
      </c>
      <c r="M2777" t="b">
        <v>0</v>
      </c>
      <c r="N2777">
        <v>2</v>
      </c>
      <c r="O2777" t="b">
        <v>0</v>
      </c>
      <c r="P2777" t="s">
        <v>8302</v>
      </c>
      <c r="Q2777">
        <f t="shared" si="109"/>
        <v>3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1437620400</v>
      </c>
      <c r="J2778" s="10">
        <f t="shared" si="108"/>
        <v>42208.125</v>
      </c>
      <c r="L2778">
        <v>1431414476</v>
      </c>
      <c r="M2778" t="b">
        <v>0</v>
      </c>
      <c r="N2778">
        <v>36</v>
      </c>
      <c r="O2778" t="b">
        <v>0</v>
      </c>
      <c r="P2778" t="s">
        <v>8302</v>
      </c>
      <c r="Q2778">
        <f t="shared" si="109"/>
        <v>8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1437620400</v>
      </c>
      <c r="J2779" s="10">
        <f t="shared" si="108"/>
        <v>42208.125</v>
      </c>
      <c r="L2779">
        <v>1434557004</v>
      </c>
      <c r="M2779" t="b">
        <v>0</v>
      </c>
      <c r="N2779">
        <v>1</v>
      </c>
      <c r="O2779" t="b">
        <v>0</v>
      </c>
      <c r="P2779" t="s">
        <v>8302</v>
      </c>
      <c r="Q2779">
        <f t="shared" si="109"/>
        <v>0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1437620400</v>
      </c>
      <c r="J2780" s="10">
        <f t="shared" si="108"/>
        <v>42208.125</v>
      </c>
      <c r="L2780">
        <v>1406417306</v>
      </c>
      <c r="M2780" t="b">
        <v>0</v>
      </c>
      <c r="N2780">
        <v>15</v>
      </c>
      <c r="O2780" t="b">
        <v>0</v>
      </c>
      <c r="P2780" t="s">
        <v>8302</v>
      </c>
      <c r="Q2780">
        <f t="shared" si="109"/>
        <v>26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1437620400</v>
      </c>
      <c r="J2781" s="10">
        <f t="shared" si="108"/>
        <v>42208.125</v>
      </c>
      <c r="L2781">
        <v>1445609021</v>
      </c>
      <c r="M2781" t="b">
        <v>0</v>
      </c>
      <c r="N2781">
        <v>1</v>
      </c>
      <c r="O2781" t="b">
        <v>0</v>
      </c>
      <c r="P2781" t="s">
        <v>8302</v>
      </c>
      <c r="Q2781">
        <f t="shared" si="109"/>
        <v>2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1437620400</v>
      </c>
      <c r="J2782" s="10">
        <f t="shared" si="108"/>
        <v>42208.125</v>
      </c>
      <c r="L2782">
        <v>1486550688</v>
      </c>
      <c r="M2782" t="b">
        <v>0</v>
      </c>
      <c r="N2782">
        <v>0</v>
      </c>
      <c r="O2782" t="b">
        <v>0</v>
      </c>
      <c r="P2782" t="s">
        <v>8302</v>
      </c>
      <c r="Q2782">
        <f t="shared" si="109"/>
        <v>0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1437620400</v>
      </c>
      <c r="J2783" s="10">
        <f t="shared" si="108"/>
        <v>42208.125</v>
      </c>
      <c r="L2783">
        <v>1421274954</v>
      </c>
      <c r="M2783" t="b">
        <v>0</v>
      </c>
      <c r="N2783">
        <v>28</v>
      </c>
      <c r="O2783" t="b">
        <v>1</v>
      </c>
      <c r="P2783" t="s">
        <v>8269</v>
      </c>
      <c r="Q2783">
        <f t="shared" si="109"/>
        <v>105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1437620400</v>
      </c>
      <c r="J2784" s="10">
        <f t="shared" si="108"/>
        <v>42208.125</v>
      </c>
      <c r="L2784">
        <v>1421964718</v>
      </c>
      <c r="M2784" t="b">
        <v>0</v>
      </c>
      <c r="N2784">
        <v>18</v>
      </c>
      <c r="O2784" t="b">
        <v>1</v>
      </c>
      <c r="P2784" t="s">
        <v>8269</v>
      </c>
      <c r="Q2784">
        <f t="shared" si="109"/>
        <v>120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1437620400</v>
      </c>
      <c r="J2785" s="10">
        <f t="shared" si="108"/>
        <v>42208.125</v>
      </c>
      <c r="L2785">
        <v>1428583846</v>
      </c>
      <c r="M2785" t="b">
        <v>0</v>
      </c>
      <c r="N2785">
        <v>61</v>
      </c>
      <c r="O2785" t="b">
        <v>1</v>
      </c>
      <c r="P2785" t="s">
        <v>8269</v>
      </c>
      <c r="Q2785">
        <f t="shared" si="109"/>
        <v>115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1437620400</v>
      </c>
      <c r="J2786" s="10">
        <f t="shared" si="108"/>
        <v>42208.125</v>
      </c>
      <c r="L2786">
        <v>1412794443</v>
      </c>
      <c r="M2786" t="b">
        <v>0</v>
      </c>
      <c r="N2786">
        <v>108</v>
      </c>
      <c r="O2786" t="b">
        <v>1</v>
      </c>
      <c r="P2786" t="s">
        <v>8269</v>
      </c>
      <c r="Q2786">
        <f t="shared" si="109"/>
        <v>119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1437620400</v>
      </c>
      <c r="J2787" s="10">
        <f t="shared" si="108"/>
        <v>42208.125</v>
      </c>
      <c r="L2787">
        <v>1467865967</v>
      </c>
      <c r="M2787" t="b">
        <v>0</v>
      </c>
      <c r="N2787">
        <v>142</v>
      </c>
      <c r="O2787" t="b">
        <v>1</v>
      </c>
      <c r="P2787" t="s">
        <v>8269</v>
      </c>
      <c r="Q2787">
        <f t="shared" si="109"/>
        <v>105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1437620400</v>
      </c>
      <c r="J2788" s="10">
        <f t="shared" si="108"/>
        <v>42208.125</v>
      </c>
      <c r="L2788">
        <v>1403703580</v>
      </c>
      <c r="M2788" t="b">
        <v>0</v>
      </c>
      <c r="N2788">
        <v>74</v>
      </c>
      <c r="O2788" t="b">
        <v>1</v>
      </c>
      <c r="P2788" t="s">
        <v>8269</v>
      </c>
      <c r="Q2788">
        <f t="shared" si="109"/>
        <v>118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1437620400</v>
      </c>
      <c r="J2789" s="10">
        <f t="shared" si="108"/>
        <v>42208.125</v>
      </c>
      <c r="L2789">
        <v>1403066752</v>
      </c>
      <c r="M2789" t="b">
        <v>0</v>
      </c>
      <c r="N2789">
        <v>38</v>
      </c>
      <c r="O2789" t="b">
        <v>1</v>
      </c>
      <c r="P2789" t="s">
        <v>8269</v>
      </c>
      <c r="Q2789">
        <f t="shared" si="109"/>
        <v>120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1437620400</v>
      </c>
      <c r="J2790" s="10">
        <f t="shared" si="108"/>
        <v>42208.125</v>
      </c>
      <c r="L2790">
        <v>1467219043</v>
      </c>
      <c r="M2790" t="b">
        <v>0</v>
      </c>
      <c r="N2790">
        <v>20</v>
      </c>
      <c r="O2790" t="b">
        <v>1</v>
      </c>
      <c r="P2790" t="s">
        <v>8269</v>
      </c>
      <c r="Q2790">
        <f t="shared" si="109"/>
        <v>103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1437620400</v>
      </c>
      <c r="J2791" s="10">
        <f t="shared" si="108"/>
        <v>42208.125</v>
      </c>
      <c r="L2791">
        <v>1424477934</v>
      </c>
      <c r="M2791" t="b">
        <v>0</v>
      </c>
      <c r="N2791">
        <v>24</v>
      </c>
      <c r="O2791" t="b">
        <v>1</v>
      </c>
      <c r="P2791" t="s">
        <v>8269</v>
      </c>
      <c r="Q2791">
        <f t="shared" si="109"/>
        <v>101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1437620400</v>
      </c>
      <c r="J2792" s="10">
        <f t="shared" si="108"/>
        <v>42208.125</v>
      </c>
      <c r="L2792">
        <v>1421101903</v>
      </c>
      <c r="M2792" t="b">
        <v>0</v>
      </c>
      <c r="N2792">
        <v>66</v>
      </c>
      <c r="O2792" t="b">
        <v>1</v>
      </c>
      <c r="P2792" t="s">
        <v>8269</v>
      </c>
      <c r="Q2792">
        <f t="shared" si="109"/>
        <v>105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1437620400</v>
      </c>
      <c r="J2793" s="10">
        <f t="shared" si="108"/>
        <v>42208.125</v>
      </c>
      <c r="L2793">
        <v>1470778559</v>
      </c>
      <c r="M2793" t="b">
        <v>0</v>
      </c>
      <c r="N2793">
        <v>28</v>
      </c>
      <c r="O2793" t="b">
        <v>1</v>
      </c>
      <c r="P2793" t="s">
        <v>8269</v>
      </c>
      <c r="Q2793">
        <f t="shared" si="109"/>
        <v>103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1437620400</v>
      </c>
      <c r="J2794" s="10">
        <f t="shared" si="108"/>
        <v>42208.125</v>
      </c>
      <c r="L2794">
        <v>1435469559</v>
      </c>
      <c r="M2794" t="b">
        <v>0</v>
      </c>
      <c r="N2794">
        <v>24</v>
      </c>
      <c r="O2794" t="b">
        <v>1</v>
      </c>
      <c r="P2794" t="s">
        <v>8269</v>
      </c>
      <c r="Q2794">
        <f t="shared" si="109"/>
        <v>108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1437620400</v>
      </c>
      <c r="J2795" s="10">
        <f t="shared" si="108"/>
        <v>42208.125</v>
      </c>
      <c r="L2795">
        <v>1434881005</v>
      </c>
      <c r="M2795" t="b">
        <v>0</v>
      </c>
      <c r="N2795">
        <v>73</v>
      </c>
      <c r="O2795" t="b">
        <v>1</v>
      </c>
      <c r="P2795" t="s">
        <v>8269</v>
      </c>
      <c r="Q2795">
        <f t="shared" si="109"/>
        <v>111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1437620400</v>
      </c>
      <c r="J2796" s="10">
        <f t="shared" si="108"/>
        <v>42208.125</v>
      </c>
      <c r="L2796">
        <v>1455640559</v>
      </c>
      <c r="M2796" t="b">
        <v>0</v>
      </c>
      <c r="N2796">
        <v>3</v>
      </c>
      <c r="O2796" t="b">
        <v>1</v>
      </c>
      <c r="P2796" t="s">
        <v>8269</v>
      </c>
      <c r="Q2796">
        <f t="shared" si="109"/>
        <v>150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1437620400</v>
      </c>
      <c r="J2797" s="10">
        <f t="shared" si="108"/>
        <v>42208.125</v>
      </c>
      <c r="L2797">
        <v>1400675841</v>
      </c>
      <c r="M2797" t="b">
        <v>0</v>
      </c>
      <c r="N2797">
        <v>20</v>
      </c>
      <c r="O2797" t="b">
        <v>1</v>
      </c>
      <c r="P2797" t="s">
        <v>8269</v>
      </c>
      <c r="Q2797">
        <f t="shared" si="109"/>
        <v>104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1437620400</v>
      </c>
      <c r="J2798" s="10">
        <f t="shared" si="108"/>
        <v>42208.125</v>
      </c>
      <c r="L2798">
        <v>1401972028</v>
      </c>
      <c r="M2798" t="b">
        <v>0</v>
      </c>
      <c r="N2798">
        <v>21</v>
      </c>
      <c r="O2798" t="b">
        <v>1</v>
      </c>
      <c r="P2798" t="s">
        <v>8269</v>
      </c>
      <c r="Q2798">
        <f t="shared" si="109"/>
        <v>116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1437620400</v>
      </c>
      <c r="J2799" s="10">
        <f t="shared" si="108"/>
        <v>42208.125</v>
      </c>
      <c r="L2799">
        <v>1402266840</v>
      </c>
      <c r="M2799" t="b">
        <v>0</v>
      </c>
      <c r="N2799">
        <v>94</v>
      </c>
      <c r="O2799" t="b">
        <v>1</v>
      </c>
      <c r="P2799" t="s">
        <v>8269</v>
      </c>
      <c r="Q2799">
        <f t="shared" si="109"/>
        <v>103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1437620400</v>
      </c>
      <c r="J2800" s="10">
        <f t="shared" si="108"/>
        <v>42208.125</v>
      </c>
      <c r="L2800">
        <v>1437063121</v>
      </c>
      <c r="M2800" t="b">
        <v>0</v>
      </c>
      <c r="N2800">
        <v>139</v>
      </c>
      <c r="O2800" t="b">
        <v>1</v>
      </c>
      <c r="P2800" t="s">
        <v>8269</v>
      </c>
      <c r="Q2800">
        <f t="shared" si="109"/>
        <v>101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1437620400</v>
      </c>
      <c r="J2801" s="10">
        <f t="shared" si="108"/>
        <v>42208.125</v>
      </c>
      <c r="L2801">
        <v>1463466070</v>
      </c>
      <c r="M2801" t="b">
        <v>0</v>
      </c>
      <c r="N2801">
        <v>130</v>
      </c>
      <c r="O2801" t="b">
        <v>1</v>
      </c>
      <c r="P2801" t="s">
        <v>8269</v>
      </c>
      <c r="Q2801">
        <f t="shared" si="109"/>
        <v>117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1437620400</v>
      </c>
      <c r="J2802" s="10">
        <f t="shared" si="108"/>
        <v>42208.125</v>
      </c>
      <c r="L2802">
        <v>1415193366</v>
      </c>
      <c r="M2802" t="b">
        <v>0</v>
      </c>
      <c r="N2802">
        <v>31</v>
      </c>
      <c r="O2802" t="b">
        <v>1</v>
      </c>
      <c r="P2802" t="s">
        <v>8269</v>
      </c>
      <c r="Q2802">
        <f t="shared" si="109"/>
        <v>133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1437620400</v>
      </c>
      <c r="J2803" s="10">
        <f t="shared" si="108"/>
        <v>42208.125</v>
      </c>
      <c r="L2803">
        <v>1411019409</v>
      </c>
      <c r="M2803" t="b">
        <v>0</v>
      </c>
      <c r="N2803">
        <v>13</v>
      </c>
      <c r="O2803" t="b">
        <v>1</v>
      </c>
      <c r="P2803" t="s">
        <v>8269</v>
      </c>
      <c r="Q2803">
        <f t="shared" si="109"/>
        <v>133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1437620400</v>
      </c>
      <c r="J2804" s="10">
        <f t="shared" si="108"/>
        <v>42208.125</v>
      </c>
      <c r="L2804">
        <v>1436283107</v>
      </c>
      <c r="M2804" t="b">
        <v>0</v>
      </c>
      <c r="N2804">
        <v>90</v>
      </c>
      <c r="O2804" t="b">
        <v>1</v>
      </c>
      <c r="P2804" t="s">
        <v>8269</v>
      </c>
      <c r="Q2804">
        <f t="shared" si="109"/>
        <v>102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1437620400</v>
      </c>
      <c r="J2805" s="10">
        <f t="shared" si="108"/>
        <v>42208.125</v>
      </c>
      <c r="L2805">
        <v>1433295276</v>
      </c>
      <c r="M2805" t="b">
        <v>0</v>
      </c>
      <c r="N2805">
        <v>141</v>
      </c>
      <c r="O2805" t="b">
        <v>1</v>
      </c>
      <c r="P2805" t="s">
        <v>8269</v>
      </c>
      <c r="Q2805">
        <f t="shared" si="109"/>
        <v>128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1437620400</v>
      </c>
      <c r="J2806" s="10">
        <f t="shared" si="108"/>
        <v>42208.125</v>
      </c>
      <c r="L2806">
        <v>1409395990</v>
      </c>
      <c r="M2806" t="b">
        <v>0</v>
      </c>
      <c r="N2806">
        <v>23</v>
      </c>
      <c r="O2806" t="b">
        <v>1</v>
      </c>
      <c r="P2806" t="s">
        <v>8269</v>
      </c>
      <c r="Q2806">
        <f t="shared" si="109"/>
        <v>115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1437620400</v>
      </c>
      <c r="J2807" s="10">
        <f t="shared" si="108"/>
        <v>42208.125</v>
      </c>
      <c r="L2807">
        <v>1438085273</v>
      </c>
      <c r="M2807" t="b">
        <v>0</v>
      </c>
      <c r="N2807">
        <v>18</v>
      </c>
      <c r="O2807" t="b">
        <v>1</v>
      </c>
      <c r="P2807" t="s">
        <v>8269</v>
      </c>
      <c r="Q2807">
        <f t="shared" si="109"/>
        <v>110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1437620400</v>
      </c>
      <c r="J2808" s="10">
        <f t="shared" si="108"/>
        <v>42208.125</v>
      </c>
      <c r="L2808">
        <v>1435645490</v>
      </c>
      <c r="M2808" t="b">
        <v>0</v>
      </c>
      <c r="N2808">
        <v>76</v>
      </c>
      <c r="O2808" t="b">
        <v>1</v>
      </c>
      <c r="P2808" t="s">
        <v>8269</v>
      </c>
      <c r="Q2808">
        <f t="shared" si="109"/>
        <v>112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1437620400</v>
      </c>
      <c r="J2809" s="10">
        <f t="shared" si="108"/>
        <v>42208.125</v>
      </c>
      <c r="L2809">
        <v>1433019438</v>
      </c>
      <c r="M2809" t="b">
        <v>0</v>
      </c>
      <c r="N2809">
        <v>93</v>
      </c>
      <c r="O2809" t="b">
        <v>1</v>
      </c>
      <c r="P2809" t="s">
        <v>8269</v>
      </c>
      <c r="Q2809">
        <f t="shared" si="109"/>
        <v>126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1437620400</v>
      </c>
      <c r="J2810" s="10">
        <f t="shared" si="108"/>
        <v>42208.125</v>
      </c>
      <c r="L2810">
        <v>1437682735</v>
      </c>
      <c r="M2810" t="b">
        <v>0</v>
      </c>
      <c r="N2810">
        <v>69</v>
      </c>
      <c r="O2810" t="b">
        <v>1</v>
      </c>
      <c r="P2810" t="s">
        <v>8269</v>
      </c>
      <c r="Q2810">
        <f t="shared" si="109"/>
        <v>100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1437620400</v>
      </c>
      <c r="J2811" s="10">
        <f t="shared" si="108"/>
        <v>42208.125</v>
      </c>
      <c r="L2811">
        <v>1458647725</v>
      </c>
      <c r="M2811" t="b">
        <v>0</v>
      </c>
      <c r="N2811">
        <v>21</v>
      </c>
      <c r="O2811" t="b">
        <v>1</v>
      </c>
      <c r="P2811" t="s">
        <v>8269</v>
      </c>
      <c r="Q2811">
        <f t="shared" si="109"/>
        <v>102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1437620400</v>
      </c>
      <c r="J2812" s="10">
        <f t="shared" si="108"/>
        <v>42208.125</v>
      </c>
      <c r="L2812">
        <v>1398828064</v>
      </c>
      <c r="M2812" t="b">
        <v>0</v>
      </c>
      <c r="N2812">
        <v>57</v>
      </c>
      <c r="O2812" t="b">
        <v>1</v>
      </c>
      <c r="P2812" t="s">
        <v>8269</v>
      </c>
      <c r="Q2812">
        <f t="shared" si="109"/>
        <v>108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1437620400</v>
      </c>
      <c r="J2813" s="10">
        <f t="shared" si="108"/>
        <v>42208.125</v>
      </c>
      <c r="L2813">
        <v>1422100503</v>
      </c>
      <c r="M2813" t="b">
        <v>0</v>
      </c>
      <c r="N2813">
        <v>108</v>
      </c>
      <c r="O2813" t="b">
        <v>1</v>
      </c>
      <c r="P2813" t="s">
        <v>8269</v>
      </c>
      <c r="Q2813">
        <f t="shared" si="109"/>
        <v>100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1437620400</v>
      </c>
      <c r="J2814" s="10">
        <f t="shared" si="108"/>
        <v>42208.125</v>
      </c>
      <c r="L2814">
        <v>1424368298</v>
      </c>
      <c r="M2814" t="b">
        <v>0</v>
      </c>
      <c r="N2814">
        <v>83</v>
      </c>
      <c r="O2814" t="b">
        <v>1</v>
      </c>
      <c r="P2814" t="s">
        <v>8269</v>
      </c>
      <c r="Q2814">
        <f t="shared" si="109"/>
        <v>113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1437620400</v>
      </c>
      <c r="J2815" s="10">
        <f t="shared" si="108"/>
        <v>42208.125</v>
      </c>
      <c r="L2815">
        <v>1479577761</v>
      </c>
      <c r="M2815" t="b">
        <v>0</v>
      </c>
      <c r="N2815">
        <v>96</v>
      </c>
      <c r="O2815" t="b">
        <v>1</v>
      </c>
      <c r="P2815" t="s">
        <v>8269</v>
      </c>
      <c r="Q2815">
        <f t="shared" si="109"/>
        <v>128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1437620400</v>
      </c>
      <c r="J2816" s="10">
        <f t="shared" si="108"/>
        <v>42208.125</v>
      </c>
      <c r="L2816">
        <v>1428572115</v>
      </c>
      <c r="M2816" t="b">
        <v>0</v>
      </c>
      <c r="N2816">
        <v>64</v>
      </c>
      <c r="O2816" t="b">
        <v>1</v>
      </c>
      <c r="P2816" t="s">
        <v>8269</v>
      </c>
      <c r="Q2816">
        <f t="shared" si="109"/>
        <v>108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1437620400</v>
      </c>
      <c r="J2817" s="10">
        <f t="shared" si="108"/>
        <v>42208.125</v>
      </c>
      <c r="L2817">
        <v>1468003109</v>
      </c>
      <c r="M2817" t="b">
        <v>0</v>
      </c>
      <c r="N2817">
        <v>14</v>
      </c>
      <c r="O2817" t="b">
        <v>1</v>
      </c>
      <c r="P2817" t="s">
        <v>8269</v>
      </c>
      <c r="Q2817">
        <f t="shared" si="109"/>
        <v>242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1437620400</v>
      </c>
      <c r="J2818" s="10">
        <f t="shared" si="108"/>
        <v>42208.125</v>
      </c>
      <c r="L2818">
        <v>1435921992</v>
      </c>
      <c r="M2818" t="b">
        <v>0</v>
      </c>
      <c r="N2818">
        <v>169</v>
      </c>
      <c r="O2818" t="b">
        <v>1</v>
      </c>
      <c r="P2818" t="s">
        <v>8269</v>
      </c>
      <c r="Q2818">
        <f t="shared" si="109"/>
        <v>142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1437620400</v>
      </c>
      <c r="J2819" s="10">
        <f t="shared" ref="J2819:J2882" si="110">(((I2819/60)/60)/24)+DATE(1970,1,1)</f>
        <v>42208.125</v>
      </c>
      <c r="L2819">
        <v>1421680462</v>
      </c>
      <c r="M2819" t="b">
        <v>0</v>
      </c>
      <c r="N2819">
        <v>33</v>
      </c>
      <c r="O2819" t="b">
        <v>1</v>
      </c>
      <c r="P2819" t="s">
        <v>8269</v>
      </c>
      <c r="Q2819">
        <f t="shared" ref="Q2819:Q2882" si="111">ROUND(E2819/D2819*100,0)</f>
        <v>130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1437620400</v>
      </c>
      <c r="J2820" s="10">
        <f t="shared" si="110"/>
        <v>42208.125</v>
      </c>
      <c r="L2820">
        <v>1441290086</v>
      </c>
      <c r="M2820" t="b">
        <v>0</v>
      </c>
      <c r="N2820">
        <v>102</v>
      </c>
      <c r="O2820" t="b">
        <v>1</v>
      </c>
      <c r="P2820" t="s">
        <v>8269</v>
      </c>
      <c r="Q2820">
        <f t="shared" si="111"/>
        <v>106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1437620400</v>
      </c>
      <c r="J2821" s="10">
        <f t="shared" si="110"/>
        <v>42208.125</v>
      </c>
      <c r="L2821">
        <v>1431693409</v>
      </c>
      <c r="M2821" t="b">
        <v>0</v>
      </c>
      <c r="N2821">
        <v>104</v>
      </c>
      <c r="O2821" t="b">
        <v>1</v>
      </c>
      <c r="P2821" t="s">
        <v>8269</v>
      </c>
      <c r="Q2821">
        <f t="shared" si="111"/>
        <v>105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1437620400</v>
      </c>
      <c r="J2822" s="10">
        <f t="shared" si="110"/>
        <v>42208.125</v>
      </c>
      <c r="L2822">
        <v>1454337589</v>
      </c>
      <c r="M2822" t="b">
        <v>0</v>
      </c>
      <c r="N2822">
        <v>20</v>
      </c>
      <c r="O2822" t="b">
        <v>1</v>
      </c>
      <c r="P2822" t="s">
        <v>8269</v>
      </c>
      <c r="Q2822">
        <f t="shared" si="111"/>
        <v>136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1437620400</v>
      </c>
      <c r="J2823" s="10">
        <f t="shared" si="110"/>
        <v>42208.125</v>
      </c>
      <c r="L2823">
        <v>1408918135</v>
      </c>
      <c r="M2823" t="b">
        <v>0</v>
      </c>
      <c r="N2823">
        <v>35</v>
      </c>
      <c r="O2823" t="b">
        <v>1</v>
      </c>
      <c r="P2823" t="s">
        <v>8269</v>
      </c>
      <c r="Q2823">
        <f t="shared" si="111"/>
        <v>100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1437620400</v>
      </c>
      <c r="J2824" s="10">
        <f t="shared" si="110"/>
        <v>42208.125</v>
      </c>
      <c r="L2824">
        <v>1424881492</v>
      </c>
      <c r="M2824" t="b">
        <v>0</v>
      </c>
      <c r="N2824">
        <v>94</v>
      </c>
      <c r="O2824" t="b">
        <v>1</v>
      </c>
      <c r="P2824" t="s">
        <v>8269</v>
      </c>
      <c r="Q2824">
        <f t="shared" si="111"/>
        <v>100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1437620400</v>
      </c>
      <c r="J2825" s="10">
        <f t="shared" si="110"/>
        <v>42208.125</v>
      </c>
      <c r="L2825">
        <v>1425428206</v>
      </c>
      <c r="M2825" t="b">
        <v>0</v>
      </c>
      <c r="N2825">
        <v>14</v>
      </c>
      <c r="O2825" t="b">
        <v>1</v>
      </c>
      <c r="P2825" t="s">
        <v>8269</v>
      </c>
      <c r="Q2825">
        <f t="shared" si="111"/>
        <v>124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1437620400</v>
      </c>
      <c r="J2826" s="10">
        <f t="shared" si="110"/>
        <v>42208.125</v>
      </c>
      <c r="L2826">
        <v>1431412196</v>
      </c>
      <c r="M2826" t="b">
        <v>0</v>
      </c>
      <c r="N2826">
        <v>15</v>
      </c>
      <c r="O2826" t="b">
        <v>1</v>
      </c>
      <c r="P2826" t="s">
        <v>8269</v>
      </c>
      <c r="Q2826">
        <f t="shared" si="111"/>
        <v>117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1437620400</v>
      </c>
      <c r="J2827" s="10">
        <f t="shared" si="110"/>
        <v>42208.125</v>
      </c>
      <c r="L2827">
        <v>1446663686</v>
      </c>
      <c r="M2827" t="b">
        <v>0</v>
      </c>
      <c r="N2827">
        <v>51</v>
      </c>
      <c r="O2827" t="b">
        <v>1</v>
      </c>
      <c r="P2827" t="s">
        <v>8269</v>
      </c>
      <c r="Q2827">
        <f t="shared" si="111"/>
        <v>103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1437620400</v>
      </c>
      <c r="J2828" s="10">
        <f t="shared" si="110"/>
        <v>42208.125</v>
      </c>
      <c r="L2828">
        <v>1434415812</v>
      </c>
      <c r="M2828" t="b">
        <v>0</v>
      </c>
      <c r="N2828">
        <v>19</v>
      </c>
      <c r="O2828" t="b">
        <v>1</v>
      </c>
      <c r="P2828" t="s">
        <v>8269</v>
      </c>
      <c r="Q2828">
        <f t="shared" si="111"/>
        <v>108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1437620400</v>
      </c>
      <c r="J2829" s="10">
        <f t="shared" si="110"/>
        <v>42208.125</v>
      </c>
      <c r="L2829">
        <v>1462379066</v>
      </c>
      <c r="M2829" t="b">
        <v>0</v>
      </c>
      <c r="N2829">
        <v>23</v>
      </c>
      <c r="O2829" t="b">
        <v>1</v>
      </c>
      <c r="P2829" t="s">
        <v>8269</v>
      </c>
      <c r="Q2829">
        <f t="shared" si="111"/>
        <v>120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1437620400</v>
      </c>
      <c r="J2830" s="10">
        <f t="shared" si="110"/>
        <v>42208.125</v>
      </c>
      <c r="L2830">
        <v>1441606869</v>
      </c>
      <c r="M2830" t="b">
        <v>0</v>
      </c>
      <c r="N2830">
        <v>97</v>
      </c>
      <c r="O2830" t="b">
        <v>1</v>
      </c>
      <c r="P2830" t="s">
        <v>8269</v>
      </c>
      <c r="Q2830">
        <f t="shared" si="111"/>
        <v>100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1437620400</v>
      </c>
      <c r="J2831" s="10">
        <f t="shared" si="110"/>
        <v>42208.125</v>
      </c>
      <c r="L2831">
        <v>1462443918</v>
      </c>
      <c r="M2831" t="b">
        <v>0</v>
      </c>
      <c r="N2831">
        <v>76</v>
      </c>
      <c r="O2831" t="b">
        <v>1</v>
      </c>
      <c r="P2831" t="s">
        <v>8269</v>
      </c>
      <c r="Q2831">
        <f t="shared" si="111"/>
        <v>107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1437620400</v>
      </c>
      <c r="J2832" s="10">
        <f t="shared" si="110"/>
        <v>42208.125</v>
      </c>
      <c r="L2832">
        <v>1398802148</v>
      </c>
      <c r="M2832" t="b">
        <v>0</v>
      </c>
      <c r="N2832">
        <v>11</v>
      </c>
      <c r="O2832" t="b">
        <v>1</v>
      </c>
      <c r="P2832" t="s">
        <v>8269</v>
      </c>
      <c r="Q2832">
        <f t="shared" si="111"/>
        <v>100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1437620400</v>
      </c>
      <c r="J2833" s="10">
        <f t="shared" si="110"/>
        <v>42208.125</v>
      </c>
      <c r="L2833">
        <v>1434484070</v>
      </c>
      <c r="M2833" t="b">
        <v>0</v>
      </c>
      <c r="N2833">
        <v>52</v>
      </c>
      <c r="O2833" t="b">
        <v>1</v>
      </c>
      <c r="P2833" t="s">
        <v>8269</v>
      </c>
      <c r="Q2833">
        <f t="shared" si="111"/>
        <v>111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1437620400</v>
      </c>
      <c r="J2834" s="10">
        <f t="shared" si="110"/>
        <v>42208.125</v>
      </c>
      <c r="L2834">
        <v>1414342894</v>
      </c>
      <c r="M2834" t="b">
        <v>0</v>
      </c>
      <c r="N2834">
        <v>95</v>
      </c>
      <c r="O2834" t="b">
        <v>1</v>
      </c>
      <c r="P2834" t="s">
        <v>8269</v>
      </c>
      <c r="Q2834">
        <f t="shared" si="111"/>
        <v>115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1437620400</v>
      </c>
      <c r="J2835" s="10">
        <f t="shared" si="110"/>
        <v>42208.125</v>
      </c>
      <c r="L2835">
        <v>1442804633</v>
      </c>
      <c r="M2835" t="b">
        <v>0</v>
      </c>
      <c r="N2835">
        <v>35</v>
      </c>
      <c r="O2835" t="b">
        <v>1</v>
      </c>
      <c r="P2835" t="s">
        <v>8269</v>
      </c>
      <c r="Q2835">
        <f t="shared" si="111"/>
        <v>108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1437620400</v>
      </c>
      <c r="J2836" s="10">
        <f t="shared" si="110"/>
        <v>42208.125</v>
      </c>
      <c r="L2836">
        <v>1421362930</v>
      </c>
      <c r="M2836" t="b">
        <v>0</v>
      </c>
      <c r="N2836">
        <v>21</v>
      </c>
      <c r="O2836" t="b">
        <v>1</v>
      </c>
      <c r="P2836" t="s">
        <v>8269</v>
      </c>
      <c r="Q2836">
        <f t="shared" si="111"/>
        <v>170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1437620400</v>
      </c>
      <c r="J2837" s="10">
        <f t="shared" si="110"/>
        <v>42208.125</v>
      </c>
      <c r="L2837">
        <v>1446742417</v>
      </c>
      <c r="M2837" t="b">
        <v>0</v>
      </c>
      <c r="N2837">
        <v>93</v>
      </c>
      <c r="O2837" t="b">
        <v>1</v>
      </c>
      <c r="P2837" t="s">
        <v>8269</v>
      </c>
      <c r="Q2837">
        <f t="shared" si="111"/>
        <v>187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1437620400</v>
      </c>
      <c r="J2838" s="10">
        <f t="shared" si="110"/>
        <v>42208.125</v>
      </c>
      <c r="L2838">
        <v>1484115418</v>
      </c>
      <c r="M2838" t="b">
        <v>0</v>
      </c>
      <c r="N2838">
        <v>11</v>
      </c>
      <c r="O2838" t="b">
        <v>1</v>
      </c>
      <c r="P2838" t="s">
        <v>8269</v>
      </c>
      <c r="Q2838">
        <f t="shared" si="111"/>
        <v>108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1437620400</v>
      </c>
      <c r="J2839" s="10">
        <f t="shared" si="110"/>
        <v>42208.125</v>
      </c>
      <c r="L2839">
        <v>1446241684</v>
      </c>
      <c r="M2839" t="b">
        <v>0</v>
      </c>
      <c r="N2839">
        <v>21</v>
      </c>
      <c r="O2839" t="b">
        <v>1</v>
      </c>
      <c r="P2839" t="s">
        <v>8269</v>
      </c>
      <c r="Q2839">
        <f t="shared" si="111"/>
        <v>100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1437620400</v>
      </c>
      <c r="J2840" s="10">
        <f t="shared" si="110"/>
        <v>42208.125</v>
      </c>
      <c r="L2840">
        <v>1406039696</v>
      </c>
      <c r="M2840" t="b">
        <v>0</v>
      </c>
      <c r="N2840">
        <v>54</v>
      </c>
      <c r="O2840" t="b">
        <v>1</v>
      </c>
      <c r="P2840" t="s">
        <v>8269</v>
      </c>
      <c r="Q2840">
        <f t="shared" si="111"/>
        <v>120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1437620400</v>
      </c>
      <c r="J2841" s="10">
        <f t="shared" si="110"/>
        <v>42208.125</v>
      </c>
      <c r="L2841">
        <v>1406958354</v>
      </c>
      <c r="M2841" t="b">
        <v>0</v>
      </c>
      <c r="N2841">
        <v>31</v>
      </c>
      <c r="O2841" t="b">
        <v>1</v>
      </c>
      <c r="P2841" t="s">
        <v>8269</v>
      </c>
      <c r="Q2841">
        <f t="shared" si="111"/>
        <v>111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1437620400</v>
      </c>
      <c r="J2842" s="10">
        <f t="shared" si="110"/>
        <v>42208.125</v>
      </c>
      <c r="L2842">
        <v>1424825479</v>
      </c>
      <c r="M2842" t="b">
        <v>0</v>
      </c>
      <c r="N2842">
        <v>132</v>
      </c>
      <c r="O2842" t="b">
        <v>1</v>
      </c>
      <c r="P2842" t="s">
        <v>8269</v>
      </c>
      <c r="Q2842">
        <f t="shared" si="111"/>
        <v>104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1437620400</v>
      </c>
      <c r="J2843" s="10">
        <f t="shared" si="110"/>
        <v>42208.125</v>
      </c>
      <c r="L2843">
        <v>1444844697</v>
      </c>
      <c r="M2843" t="b">
        <v>0</v>
      </c>
      <c r="N2843">
        <v>1</v>
      </c>
      <c r="O2843" t="b">
        <v>0</v>
      </c>
      <c r="P2843" t="s">
        <v>8269</v>
      </c>
      <c r="Q2843">
        <f t="shared" si="111"/>
        <v>1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1437620400</v>
      </c>
      <c r="J2844" s="10">
        <f t="shared" si="110"/>
        <v>42208.125</v>
      </c>
      <c r="L2844">
        <v>1401058295</v>
      </c>
      <c r="M2844" t="b">
        <v>0</v>
      </c>
      <c r="N2844">
        <v>0</v>
      </c>
      <c r="O2844" t="b">
        <v>0</v>
      </c>
      <c r="P2844" t="s">
        <v>8269</v>
      </c>
      <c r="Q2844">
        <f t="shared" si="111"/>
        <v>0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1437620400</v>
      </c>
      <c r="J2845" s="10">
        <f t="shared" si="110"/>
        <v>42208.125</v>
      </c>
      <c r="L2845">
        <v>1462210950</v>
      </c>
      <c r="M2845" t="b">
        <v>0</v>
      </c>
      <c r="N2845">
        <v>0</v>
      </c>
      <c r="O2845" t="b">
        <v>0</v>
      </c>
      <c r="P2845" t="s">
        <v>8269</v>
      </c>
      <c r="Q2845">
        <f t="shared" si="111"/>
        <v>0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1437620400</v>
      </c>
      <c r="J2846" s="10">
        <f t="shared" si="110"/>
        <v>42208.125</v>
      </c>
      <c r="L2846">
        <v>1480943180</v>
      </c>
      <c r="M2846" t="b">
        <v>0</v>
      </c>
      <c r="N2846">
        <v>1</v>
      </c>
      <c r="O2846" t="b">
        <v>0</v>
      </c>
      <c r="P2846" t="s">
        <v>8269</v>
      </c>
      <c r="Q2846">
        <f t="shared" si="111"/>
        <v>5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1437620400</v>
      </c>
      <c r="J2847" s="10">
        <f t="shared" si="110"/>
        <v>42208.125</v>
      </c>
      <c r="L2847">
        <v>1428539033</v>
      </c>
      <c r="M2847" t="b">
        <v>0</v>
      </c>
      <c r="N2847">
        <v>39</v>
      </c>
      <c r="O2847" t="b">
        <v>0</v>
      </c>
      <c r="P2847" t="s">
        <v>8269</v>
      </c>
      <c r="Q2847">
        <f t="shared" si="111"/>
        <v>32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1437620400</v>
      </c>
      <c r="J2848" s="10">
        <f t="shared" si="110"/>
        <v>42208.125</v>
      </c>
      <c r="L2848">
        <v>1429029394</v>
      </c>
      <c r="M2848" t="b">
        <v>0</v>
      </c>
      <c r="N2848">
        <v>0</v>
      </c>
      <c r="O2848" t="b">
        <v>0</v>
      </c>
      <c r="P2848" t="s">
        <v>8269</v>
      </c>
      <c r="Q2848">
        <f t="shared" si="111"/>
        <v>0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1437620400</v>
      </c>
      <c r="J2849" s="10">
        <f t="shared" si="110"/>
        <v>42208.125</v>
      </c>
      <c r="L2849">
        <v>1458847265</v>
      </c>
      <c r="M2849" t="b">
        <v>0</v>
      </c>
      <c r="N2849">
        <v>0</v>
      </c>
      <c r="O2849" t="b">
        <v>0</v>
      </c>
      <c r="P2849" t="s">
        <v>8269</v>
      </c>
      <c r="Q2849">
        <f t="shared" si="111"/>
        <v>0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1437620400</v>
      </c>
      <c r="J2850" s="10">
        <f t="shared" si="110"/>
        <v>42208.125</v>
      </c>
      <c r="L2850">
        <v>1430321659</v>
      </c>
      <c r="M2850" t="b">
        <v>0</v>
      </c>
      <c r="N2850">
        <v>3</v>
      </c>
      <c r="O2850" t="b">
        <v>0</v>
      </c>
      <c r="P2850" t="s">
        <v>8269</v>
      </c>
      <c r="Q2850">
        <f t="shared" si="111"/>
        <v>0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1437620400</v>
      </c>
      <c r="J2851" s="10">
        <f t="shared" si="110"/>
        <v>42208.125</v>
      </c>
      <c r="L2851">
        <v>1458814600</v>
      </c>
      <c r="M2851" t="b">
        <v>0</v>
      </c>
      <c r="N2851">
        <v>1</v>
      </c>
      <c r="O2851" t="b">
        <v>0</v>
      </c>
      <c r="P2851" t="s">
        <v>8269</v>
      </c>
      <c r="Q2851">
        <f t="shared" si="111"/>
        <v>1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1437620400</v>
      </c>
      <c r="J2852" s="10">
        <f t="shared" si="110"/>
        <v>42208.125</v>
      </c>
      <c r="L2852">
        <v>1407370211</v>
      </c>
      <c r="M2852" t="b">
        <v>0</v>
      </c>
      <c r="N2852">
        <v>13</v>
      </c>
      <c r="O2852" t="b">
        <v>0</v>
      </c>
      <c r="P2852" t="s">
        <v>8269</v>
      </c>
      <c r="Q2852">
        <f t="shared" si="111"/>
        <v>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1437620400</v>
      </c>
      <c r="J2853" s="10">
        <f t="shared" si="110"/>
        <v>42208.125</v>
      </c>
      <c r="L2853">
        <v>1453334629</v>
      </c>
      <c r="M2853" t="b">
        <v>0</v>
      </c>
      <c r="N2853">
        <v>0</v>
      </c>
      <c r="O2853" t="b">
        <v>0</v>
      </c>
      <c r="P2853" t="s">
        <v>8269</v>
      </c>
      <c r="Q2853">
        <f t="shared" si="111"/>
        <v>0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1437620400</v>
      </c>
      <c r="J2854" s="10">
        <f t="shared" si="110"/>
        <v>42208.125</v>
      </c>
      <c r="L2854">
        <v>1400720703</v>
      </c>
      <c r="M2854" t="b">
        <v>0</v>
      </c>
      <c r="N2854">
        <v>6</v>
      </c>
      <c r="O2854" t="b">
        <v>0</v>
      </c>
      <c r="P2854" t="s">
        <v>8269</v>
      </c>
      <c r="Q2854">
        <f t="shared" si="111"/>
        <v>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1437620400</v>
      </c>
      <c r="J2855" s="10">
        <f t="shared" si="110"/>
        <v>42208.125</v>
      </c>
      <c r="L2855">
        <v>1405485297</v>
      </c>
      <c r="M2855" t="b">
        <v>0</v>
      </c>
      <c r="N2855">
        <v>0</v>
      </c>
      <c r="O2855" t="b">
        <v>0</v>
      </c>
      <c r="P2855" t="s">
        <v>8269</v>
      </c>
      <c r="Q2855">
        <f t="shared" si="111"/>
        <v>0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1437620400</v>
      </c>
      <c r="J2856" s="10">
        <f t="shared" si="110"/>
        <v>42208.125</v>
      </c>
      <c r="L2856">
        <v>1429290719</v>
      </c>
      <c r="M2856" t="b">
        <v>0</v>
      </c>
      <c r="N2856">
        <v>14</v>
      </c>
      <c r="O2856" t="b">
        <v>0</v>
      </c>
      <c r="P2856" t="s">
        <v>8269</v>
      </c>
      <c r="Q2856">
        <f t="shared" si="111"/>
        <v>42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1437620400</v>
      </c>
      <c r="J2857" s="10">
        <f t="shared" si="110"/>
        <v>42208.125</v>
      </c>
      <c r="L2857">
        <v>1451607071</v>
      </c>
      <c r="M2857" t="b">
        <v>0</v>
      </c>
      <c r="N2857">
        <v>5</v>
      </c>
      <c r="O2857" t="b">
        <v>0</v>
      </c>
      <c r="P2857" t="s">
        <v>8269</v>
      </c>
      <c r="Q2857">
        <f t="shared" si="111"/>
        <v>50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1437620400</v>
      </c>
      <c r="J2858" s="10">
        <f t="shared" si="110"/>
        <v>42208.125</v>
      </c>
      <c r="L2858">
        <v>1433897647</v>
      </c>
      <c r="M2858" t="b">
        <v>0</v>
      </c>
      <c r="N2858">
        <v>6</v>
      </c>
      <c r="O2858" t="b">
        <v>0</v>
      </c>
      <c r="P2858" t="s">
        <v>8269</v>
      </c>
      <c r="Q2858">
        <f t="shared" si="111"/>
        <v>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1437620400</v>
      </c>
      <c r="J2859" s="10">
        <f t="shared" si="110"/>
        <v>42208.125</v>
      </c>
      <c r="L2859">
        <v>1482444295</v>
      </c>
      <c r="M2859" t="b">
        <v>0</v>
      </c>
      <c r="N2859">
        <v>15</v>
      </c>
      <c r="O2859" t="b">
        <v>0</v>
      </c>
      <c r="P2859" t="s">
        <v>8269</v>
      </c>
      <c r="Q2859">
        <f t="shared" si="111"/>
        <v>20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1437620400</v>
      </c>
      <c r="J2860" s="10">
        <f t="shared" si="110"/>
        <v>42208.125</v>
      </c>
      <c r="L2860">
        <v>1415711095</v>
      </c>
      <c r="M2860" t="b">
        <v>0</v>
      </c>
      <c r="N2860">
        <v>0</v>
      </c>
      <c r="O2860" t="b">
        <v>0</v>
      </c>
      <c r="P2860" t="s">
        <v>8269</v>
      </c>
      <c r="Q2860">
        <f t="shared" si="111"/>
        <v>0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1437620400</v>
      </c>
      <c r="J2861" s="10">
        <f t="shared" si="110"/>
        <v>42208.125</v>
      </c>
      <c r="L2861">
        <v>1439800904</v>
      </c>
      <c r="M2861" t="b">
        <v>0</v>
      </c>
      <c r="N2861">
        <v>1</v>
      </c>
      <c r="O2861" t="b">
        <v>0</v>
      </c>
      <c r="P2861" t="s">
        <v>8269</v>
      </c>
      <c r="Q2861">
        <f t="shared" si="111"/>
        <v>2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1437620400</v>
      </c>
      <c r="J2862" s="10">
        <f t="shared" si="110"/>
        <v>42208.125</v>
      </c>
      <c r="L2862">
        <v>1461179576</v>
      </c>
      <c r="M2862" t="b">
        <v>0</v>
      </c>
      <c r="N2862">
        <v>9</v>
      </c>
      <c r="O2862" t="b">
        <v>0</v>
      </c>
      <c r="P2862" t="s">
        <v>8269</v>
      </c>
      <c r="Q2862">
        <f t="shared" si="111"/>
        <v>7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1437620400</v>
      </c>
      <c r="J2863" s="10">
        <f t="shared" si="110"/>
        <v>42208.125</v>
      </c>
      <c r="L2863">
        <v>1441894248</v>
      </c>
      <c r="M2863" t="b">
        <v>0</v>
      </c>
      <c r="N2863">
        <v>3</v>
      </c>
      <c r="O2863" t="b">
        <v>0</v>
      </c>
      <c r="P2863" t="s">
        <v>8269</v>
      </c>
      <c r="Q2863">
        <f t="shared" si="111"/>
        <v>32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1437620400</v>
      </c>
      <c r="J2864" s="10">
        <f t="shared" si="110"/>
        <v>42208.125</v>
      </c>
      <c r="L2864">
        <v>1401044229</v>
      </c>
      <c r="M2864" t="b">
        <v>0</v>
      </c>
      <c r="N2864">
        <v>3</v>
      </c>
      <c r="O2864" t="b">
        <v>0</v>
      </c>
      <c r="P2864" t="s">
        <v>8269</v>
      </c>
      <c r="Q2864">
        <f t="shared" si="111"/>
        <v>0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1437620400</v>
      </c>
      <c r="J2865" s="10">
        <f t="shared" si="110"/>
        <v>42208.125</v>
      </c>
      <c r="L2865">
        <v>1405095123</v>
      </c>
      <c r="M2865" t="b">
        <v>0</v>
      </c>
      <c r="N2865">
        <v>1</v>
      </c>
      <c r="O2865" t="b">
        <v>0</v>
      </c>
      <c r="P2865" t="s">
        <v>8269</v>
      </c>
      <c r="Q2865">
        <f t="shared" si="111"/>
        <v>0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1437620400</v>
      </c>
      <c r="J2866" s="10">
        <f t="shared" si="110"/>
        <v>42208.125</v>
      </c>
      <c r="L2866">
        <v>1434552207</v>
      </c>
      <c r="M2866" t="b">
        <v>0</v>
      </c>
      <c r="N2866">
        <v>3</v>
      </c>
      <c r="O2866" t="b">
        <v>0</v>
      </c>
      <c r="P2866" t="s">
        <v>8269</v>
      </c>
      <c r="Q2866">
        <f t="shared" si="111"/>
        <v>2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1437620400</v>
      </c>
      <c r="J2867" s="10">
        <f t="shared" si="110"/>
        <v>42208.125</v>
      </c>
      <c r="L2867">
        <v>1415328259</v>
      </c>
      <c r="M2867" t="b">
        <v>0</v>
      </c>
      <c r="N2867">
        <v>0</v>
      </c>
      <c r="O2867" t="b">
        <v>0</v>
      </c>
      <c r="P2867" t="s">
        <v>8269</v>
      </c>
      <c r="Q2867">
        <f t="shared" si="111"/>
        <v>0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1437620400</v>
      </c>
      <c r="J2868" s="10">
        <f t="shared" si="110"/>
        <v>42208.125</v>
      </c>
      <c r="L2868">
        <v>1473893721</v>
      </c>
      <c r="M2868" t="b">
        <v>0</v>
      </c>
      <c r="N2868">
        <v>2</v>
      </c>
      <c r="O2868" t="b">
        <v>0</v>
      </c>
      <c r="P2868" t="s">
        <v>8269</v>
      </c>
      <c r="Q2868">
        <f t="shared" si="111"/>
        <v>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1437620400</v>
      </c>
      <c r="J2869" s="10">
        <f t="shared" si="110"/>
        <v>42208.125</v>
      </c>
      <c r="L2869">
        <v>1465533672</v>
      </c>
      <c r="M2869" t="b">
        <v>0</v>
      </c>
      <c r="N2869">
        <v>10</v>
      </c>
      <c r="O2869" t="b">
        <v>0</v>
      </c>
      <c r="P2869" t="s">
        <v>8269</v>
      </c>
      <c r="Q2869">
        <f t="shared" si="111"/>
        <v>20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1437620400</v>
      </c>
      <c r="J2870" s="10">
        <f t="shared" si="110"/>
        <v>42208.125</v>
      </c>
      <c r="L2870">
        <v>1473105054</v>
      </c>
      <c r="M2870" t="b">
        <v>0</v>
      </c>
      <c r="N2870">
        <v>60</v>
      </c>
      <c r="O2870" t="b">
        <v>0</v>
      </c>
      <c r="P2870" t="s">
        <v>8269</v>
      </c>
      <c r="Q2870">
        <f t="shared" si="111"/>
        <v>42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1437620400</v>
      </c>
      <c r="J2871" s="10">
        <f t="shared" si="110"/>
        <v>42208.125</v>
      </c>
      <c r="L2871">
        <v>1466345681</v>
      </c>
      <c r="M2871" t="b">
        <v>0</v>
      </c>
      <c r="N2871">
        <v>5</v>
      </c>
      <c r="O2871" t="b">
        <v>0</v>
      </c>
      <c r="P2871" t="s">
        <v>8269</v>
      </c>
      <c r="Q2871">
        <f t="shared" si="111"/>
        <v>1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1437620400</v>
      </c>
      <c r="J2872" s="10">
        <f t="shared" si="110"/>
        <v>42208.125</v>
      </c>
      <c r="L2872">
        <v>1397709165</v>
      </c>
      <c r="M2872" t="b">
        <v>0</v>
      </c>
      <c r="N2872">
        <v>9</v>
      </c>
      <c r="O2872" t="b">
        <v>0</v>
      </c>
      <c r="P2872" t="s">
        <v>8269</v>
      </c>
      <c r="Q2872">
        <f t="shared" si="111"/>
        <v>15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1437620400</v>
      </c>
      <c r="J2873" s="10">
        <f t="shared" si="110"/>
        <v>42208.125</v>
      </c>
      <c r="L2873">
        <v>1417455813</v>
      </c>
      <c r="M2873" t="b">
        <v>0</v>
      </c>
      <c r="N2873">
        <v>13</v>
      </c>
      <c r="O2873" t="b">
        <v>0</v>
      </c>
      <c r="P2873" t="s">
        <v>8269</v>
      </c>
      <c r="Q2873">
        <f t="shared" si="111"/>
        <v>5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1437620400</v>
      </c>
      <c r="J2874" s="10">
        <f t="shared" si="110"/>
        <v>42208.125</v>
      </c>
      <c r="L2874">
        <v>1429584438</v>
      </c>
      <c r="M2874" t="b">
        <v>0</v>
      </c>
      <c r="N2874">
        <v>0</v>
      </c>
      <c r="O2874" t="b">
        <v>0</v>
      </c>
      <c r="P2874" t="s">
        <v>8269</v>
      </c>
      <c r="Q2874">
        <f t="shared" si="111"/>
        <v>0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1437620400</v>
      </c>
      <c r="J2875" s="10">
        <f t="shared" si="110"/>
        <v>42208.125</v>
      </c>
      <c r="L2875">
        <v>1419881831</v>
      </c>
      <c r="M2875" t="b">
        <v>0</v>
      </c>
      <c r="N2875">
        <v>8</v>
      </c>
      <c r="O2875" t="b">
        <v>0</v>
      </c>
      <c r="P2875" t="s">
        <v>8269</v>
      </c>
      <c r="Q2875">
        <f t="shared" si="111"/>
        <v>38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1437620400</v>
      </c>
      <c r="J2876" s="10">
        <f t="shared" si="110"/>
        <v>42208.125</v>
      </c>
      <c r="L2876">
        <v>1482092186</v>
      </c>
      <c r="M2876" t="b">
        <v>0</v>
      </c>
      <c r="N2876">
        <v>3</v>
      </c>
      <c r="O2876" t="b">
        <v>0</v>
      </c>
      <c r="P2876" t="s">
        <v>8269</v>
      </c>
      <c r="Q2876">
        <f t="shared" si="111"/>
        <v>5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1437620400</v>
      </c>
      <c r="J2877" s="10">
        <f t="shared" si="110"/>
        <v>42208.125</v>
      </c>
      <c r="L2877">
        <v>1459825493</v>
      </c>
      <c r="M2877" t="b">
        <v>0</v>
      </c>
      <c r="N2877">
        <v>3</v>
      </c>
      <c r="O2877" t="b">
        <v>0</v>
      </c>
      <c r="P2877" t="s">
        <v>8269</v>
      </c>
      <c r="Q2877">
        <f t="shared" si="111"/>
        <v>0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1437620400</v>
      </c>
      <c r="J2878" s="10">
        <f t="shared" si="110"/>
        <v>42208.125</v>
      </c>
      <c r="L2878">
        <v>1434477079</v>
      </c>
      <c r="M2878" t="b">
        <v>0</v>
      </c>
      <c r="N2878">
        <v>0</v>
      </c>
      <c r="O2878" t="b">
        <v>0</v>
      </c>
      <c r="P2878" t="s">
        <v>8269</v>
      </c>
      <c r="Q2878">
        <f t="shared" si="111"/>
        <v>0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1437620400</v>
      </c>
      <c r="J2879" s="10">
        <f t="shared" si="110"/>
        <v>42208.125</v>
      </c>
      <c r="L2879">
        <v>1477781724</v>
      </c>
      <c r="M2879" t="b">
        <v>0</v>
      </c>
      <c r="N2879">
        <v>6</v>
      </c>
      <c r="O2879" t="b">
        <v>0</v>
      </c>
      <c r="P2879" t="s">
        <v>8269</v>
      </c>
      <c r="Q2879">
        <f t="shared" si="111"/>
        <v>11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1437620400</v>
      </c>
      <c r="J2880" s="10">
        <f t="shared" si="110"/>
        <v>42208.125</v>
      </c>
      <c r="L2880">
        <v>1430750795</v>
      </c>
      <c r="M2880" t="b">
        <v>0</v>
      </c>
      <c r="N2880">
        <v>4</v>
      </c>
      <c r="O2880" t="b">
        <v>0</v>
      </c>
      <c r="P2880" t="s">
        <v>8269</v>
      </c>
      <c r="Q2880">
        <f t="shared" si="111"/>
        <v>2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1437620400</v>
      </c>
      <c r="J2881" s="10">
        <f t="shared" si="110"/>
        <v>42208.125</v>
      </c>
      <c r="L2881">
        <v>1450718661</v>
      </c>
      <c r="M2881" t="b">
        <v>0</v>
      </c>
      <c r="N2881">
        <v>1</v>
      </c>
      <c r="O2881" t="b">
        <v>0</v>
      </c>
      <c r="P2881" t="s">
        <v>8269</v>
      </c>
      <c r="Q2881">
        <f t="shared" si="111"/>
        <v>0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1437620400</v>
      </c>
      <c r="J2882" s="10">
        <f t="shared" si="110"/>
        <v>42208.125</v>
      </c>
      <c r="L2882">
        <v>1436305452</v>
      </c>
      <c r="M2882" t="b">
        <v>0</v>
      </c>
      <c r="N2882">
        <v>29</v>
      </c>
      <c r="O2882" t="b">
        <v>0</v>
      </c>
      <c r="P2882" t="s">
        <v>8269</v>
      </c>
      <c r="Q2882">
        <f t="shared" si="111"/>
        <v>23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1437620400</v>
      </c>
      <c r="J2883" s="10">
        <f t="shared" ref="J2883:J2946" si="112">(((I2883/60)/60)/24)+DATE(1970,1,1)</f>
        <v>42208.125</v>
      </c>
      <c r="L2883">
        <v>1412432436</v>
      </c>
      <c r="M2883" t="b">
        <v>0</v>
      </c>
      <c r="N2883">
        <v>0</v>
      </c>
      <c r="O2883" t="b">
        <v>0</v>
      </c>
      <c r="P2883" t="s">
        <v>8269</v>
      </c>
      <c r="Q2883">
        <f t="shared" ref="Q2883:Q2946" si="113">ROUND(E2883/D2883*100,0)</f>
        <v>0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1437620400</v>
      </c>
      <c r="J2884" s="10">
        <f t="shared" si="112"/>
        <v>42208.125</v>
      </c>
      <c r="L2884">
        <v>1459520318</v>
      </c>
      <c r="M2884" t="b">
        <v>0</v>
      </c>
      <c r="N2884">
        <v>4</v>
      </c>
      <c r="O2884" t="b">
        <v>0</v>
      </c>
      <c r="P2884" t="s">
        <v>8269</v>
      </c>
      <c r="Q2884">
        <f t="shared" si="113"/>
        <v>34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1437620400</v>
      </c>
      <c r="J2885" s="10">
        <f t="shared" si="112"/>
        <v>42208.125</v>
      </c>
      <c r="L2885">
        <v>1451684437</v>
      </c>
      <c r="M2885" t="b">
        <v>0</v>
      </c>
      <c r="N2885">
        <v>5</v>
      </c>
      <c r="O2885" t="b">
        <v>0</v>
      </c>
      <c r="P2885" t="s">
        <v>8269</v>
      </c>
      <c r="Q2885">
        <f t="shared" si="113"/>
        <v>19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1437620400</v>
      </c>
      <c r="J2886" s="10">
        <f t="shared" si="112"/>
        <v>42208.125</v>
      </c>
      <c r="L2886">
        <v>1415208435</v>
      </c>
      <c r="M2886" t="b">
        <v>0</v>
      </c>
      <c r="N2886">
        <v>4</v>
      </c>
      <c r="O2886" t="b">
        <v>0</v>
      </c>
      <c r="P2886" t="s">
        <v>8269</v>
      </c>
      <c r="Q2886">
        <f t="shared" si="113"/>
        <v>0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1437620400</v>
      </c>
      <c r="J2887" s="10">
        <f t="shared" si="112"/>
        <v>42208.125</v>
      </c>
      <c r="L2887">
        <v>1423705801</v>
      </c>
      <c r="M2887" t="b">
        <v>0</v>
      </c>
      <c r="N2887">
        <v>5</v>
      </c>
      <c r="O2887" t="b">
        <v>0</v>
      </c>
      <c r="P2887" t="s">
        <v>8269</v>
      </c>
      <c r="Q2887">
        <f t="shared" si="113"/>
        <v>33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1437620400</v>
      </c>
      <c r="J2888" s="10">
        <f t="shared" si="112"/>
        <v>42208.125</v>
      </c>
      <c r="L2888">
        <v>1442243484</v>
      </c>
      <c r="M2888" t="b">
        <v>0</v>
      </c>
      <c r="N2888">
        <v>1</v>
      </c>
      <c r="O2888" t="b">
        <v>0</v>
      </c>
      <c r="P2888" t="s">
        <v>8269</v>
      </c>
      <c r="Q2888">
        <f t="shared" si="113"/>
        <v>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1437620400</v>
      </c>
      <c r="J2889" s="10">
        <f t="shared" si="112"/>
        <v>42208.125</v>
      </c>
      <c r="L2889">
        <v>1418379324</v>
      </c>
      <c r="M2889" t="b">
        <v>0</v>
      </c>
      <c r="N2889">
        <v>1</v>
      </c>
      <c r="O2889" t="b">
        <v>0</v>
      </c>
      <c r="P2889" t="s">
        <v>8269</v>
      </c>
      <c r="Q2889">
        <f t="shared" si="113"/>
        <v>0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1437620400</v>
      </c>
      <c r="J2890" s="10">
        <f t="shared" si="112"/>
        <v>42208.125</v>
      </c>
      <c r="L2890">
        <v>1412945440</v>
      </c>
      <c r="M2890" t="b">
        <v>0</v>
      </c>
      <c r="N2890">
        <v>0</v>
      </c>
      <c r="O2890" t="b">
        <v>0</v>
      </c>
      <c r="P2890" t="s">
        <v>8269</v>
      </c>
      <c r="Q2890">
        <f t="shared" si="113"/>
        <v>0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1437620400</v>
      </c>
      <c r="J2891" s="10">
        <f t="shared" si="112"/>
        <v>42208.125</v>
      </c>
      <c r="L2891">
        <v>1406752985</v>
      </c>
      <c r="M2891" t="b">
        <v>0</v>
      </c>
      <c r="N2891">
        <v>14</v>
      </c>
      <c r="O2891" t="b">
        <v>0</v>
      </c>
      <c r="P2891" t="s">
        <v>8269</v>
      </c>
      <c r="Q2891">
        <f t="shared" si="113"/>
        <v>38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1437620400</v>
      </c>
      <c r="J2892" s="10">
        <f t="shared" si="112"/>
        <v>42208.125</v>
      </c>
      <c r="L2892">
        <v>1405100992</v>
      </c>
      <c r="M2892" t="b">
        <v>0</v>
      </c>
      <c r="N2892">
        <v>3</v>
      </c>
      <c r="O2892" t="b">
        <v>0</v>
      </c>
      <c r="P2892" t="s">
        <v>8269</v>
      </c>
      <c r="Q2892">
        <f t="shared" si="113"/>
        <v>1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1437620400</v>
      </c>
      <c r="J2893" s="10">
        <f t="shared" si="112"/>
        <v>42208.125</v>
      </c>
      <c r="L2893">
        <v>1455570728</v>
      </c>
      <c r="M2893" t="b">
        <v>0</v>
      </c>
      <c r="N2893">
        <v>10</v>
      </c>
      <c r="O2893" t="b">
        <v>0</v>
      </c>
      <c r="P2893" t="s">
        <v>8269</v>
      </c>
      <c r="Q2893">
        <f t="shared" si="113"/>
        <v>3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1437620400</v>
      </c>
      <c r="J2894" s="10">
        <f t="shared" si="112"/>
        <v>42208.125</v>
      </c>
      <c r="L2894">
        <v>1408381704</v>
      </c>
      <c r="M2894" t="b">
        <v>0</v>
      </c>
      <c r="N2894">
        <v>17</v>
      </c>
      <c r="O2894" t="b">
        <v>0</v>
      </c>
      <c r="P2894" t="s">
        <v>8269</v>
      </c>
      <c r="Q2894">
        <f t="shared" si="113"/>
        <v>9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1437620400</v>
      </c>
      <c r="J2895" s="10">
        <f t="shared" si="112"/>
        <v>42208.125</v>
      </c>
      <c r="L2895">
        <v>1415644395</v>
      </c>
      <c r="M2895" t="b">
        <v>0</v>
      </c>
      <c r="N2895">
        <v>2</v>
      </c>
      <c r="O2895" t="b">
        <v>0</v>
      </c>
      <c r="P2895" t="s">
        <v>8269</v>
      </c>
      <c r="Q2895">
        <f t="shared" si="113"/>
        <v>1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1437620400</v>
      </c>
      <c r="J2896" s="10">
        <f t="shared" si="112"/>
        <v>42208.125</v>
      </c>
      <c r="L2896">
        <v>1422920415</v>
      </c>
      <c r="M2896" t="b">
        <v>0</v>
      </c>
      <c r="N2896">
        <v>0</v>
      </c>
      <c r="O2896" t="b">
        <v>0</v>
      </c>
      <c r="P2896" t="s">
        <v>8269</v>
      </c>
      <c r="Q2896">
        <f t="shared" si="113"/>
        <v>0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1437620400</v>
      </c>
      <c r="J2897" s="10">
        <f t="shared" si="112"/>
        <v>42208.125</v>
      </c>
      <c r="L2897">
        <v>1403356792</v>
      </c>
      <c r="M2897" t="b">
        <v>0</v>
      </c>
      <c r="N2897">
        <v>4</v>
      </c>
      <c r="O2897" t="b">
        <v>0</v>
      </c>
      <c r="P2897" t="s">
        <v>8269</v>
      </c>
      <c r="Q2897">
        <f t="shared" si="113"/>
        <v>5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1437620400</v>
      </c>
      <c r="J2898" s="10">
        <f t="shared" si="112"/>
        <v>42208.125</v>
      </c>
      <c r="L2898">
        <v>1480283321</v>
      </c>
      <c r="M2898" t="b">
        <v>0</v>
      </c>
      <c r="N2898">
        <v>12</v>
      </c>
      <c r="O2898" t="b">
        <v>0</v>
      </c>
      <c r="P2898" t="s">
        <v>8269</v>
      </c>
      <c r="Q2898">
        <f t="shared" si="113"/>
        <v>21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1437620400</v>
      </c>
      <c r="J2899" s="10">
        <f t="shared" si="112"/>
        <v>42208.125</v>
      </c>
      <c r="L2899">
        <v>1441985458</v>
      </c>
      <c r="M2899" t="b">
        <v>0</v>
      </c>
      <c r="N2899">
        <v>3</v>
      </c>
      <c r="O2899" t="b">
        <v>0</v>
      </c>
      <c r="P2899" t="s">
        <v>8269</v>
      </c>
      <c r="Q2899">
        <f t="shared" si="113"/>
        <v>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1437620400</v>
      </c>
      <c r="J2900" s="10">
        <f t="shared" si="112"/>
        <v>42208.125</v>
      </c>
      <c r="L2900">
        <v>1443715053</v>
      </c>
      <c r="M2900" t="b">
        <v>0</v>
      </c>
      <c r="N2900">
        <v>12</v>
      </c>
      <c r="O2900" t="b">
        <v>0</v>
      </c>
      <c r="P2900" t="s">
        <v>8269</v>
      </c>
      <c r="Q2900">
        <f t="shared" si="113"/>
        <v>4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1437620400</v>
      </c>
      <c r="J2901" s="10">
        <f t="shared" si="112"/>
        <v>42208.125</v>
      </c>
      <c r="L2901">
        <v>1464141158</v>
      </c>
      <c r="M2901" t="b">
        <v>0</v>
      </c>
      <c r="N2901">
        <v>0</v>
      </c>
      <c r="O2901" t="b">
        <v>0</v>
      </c>
      <c r="P2901" t="s">
        <v>8269</v>
      </c>
      <c r="Q2901">
        <f t="shared" si="113"/>
        <v>0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1437620400</v>
      </c>
      <c r="J2902" s="10">
        <f t="shared" si="112"/>
        <v>42208.125</v>
      </c>
      <c r="L2902">
        <v>1404970632</v>
      </c>
      <c r="M2902" t="b">
        <v>0</v>
      </c>
      <c r="N2902">
        <v>7</v>
      </c>
      <c r="O2902" t="b">
        <v>0</v>
      </c>
      <c r="P2902" t="s">
        <v>8269</v>
      </c>
      <c r="Q2902">
        <f t="shared" si="113"/>
        <v>62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1437620400</v>
      </c>
      <c r="J2903" s="10">
        <f t="shared" si="112"/>
        <v>42208.125</v>
      </c>
      <c r="L2903">
        <v>1418161339</v>
      </c>
      <c r="M2903" t="b">
        <v>0</v>
      </c>
      <c r="N2903">
        <v>2</v>
      </c>
      <c r="O2903" t="b">
        <v>0</v>
      </c>
      <c r="P2903" t="s">
        <v>8269</v>
      </c>
      <c r="Q2903">
        <f t="shared" si="113"/>
        <v>1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1437620400</v>
      </c>
      <c r="J2904" s="10">
        <f t="shared" si="112"/>
        <v>42208.125</v>
      </c>
      <c r="L2904">
        <v>1437820396</v>
      </c>
      <c r="M2904" t="b">
        <v>0</v>
      </c>
      <c r="N2904">
        <v>1</v>
      </c>
      <c r="O2904" t="b">
        <v>0</v>
      </c>
      <c r="P2904" t="s">
        <v>8269</v>
      </c>
      <c r="Q2904">
        <f t="shared" si="113"/>
        <v>0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1437620400</v>
      </c>
      <c r="J2905" s="10">
        <f t="shared" si="112"/>
        <v>42208.125</v>
      </c>
      <c r="L2905">
        <v>1436587218</v>
      </c>
      <c r="M2905" t="b">
        <v>0</v>
      </c>
      <c r="N2905">
        <v>4</v>
      </c>
      <c r="O2905" t="b">
        <v>0</v>
      </c>
      <c r="P2905" t="s">
        <v>8269</v>
      </c>
      <c r="Q2905">
        <f t="shared" si="113"/>
        <v>1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1437620400</v>
      </c>
      <c r="J2906" s="10">
        <f t="shared" si="112"/>
        <v>42208.125</v>
      </c>
      <c r="L2906">
        <v>1414538031</v>
      </c>
      <c r="M2906" t="b">
        <v>0</v>
      </c>
      <c r="N2906">
        <v>4</v>
      </c>
      <c r="O2906" t="b">
        <v>0</v>
      </c>
      <c r="P2906" t="s">
        <v>8269</v>
      </c>
      <c r="Q2906">
        <f t="shared" si="113"/>
        <v>5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1437620400</v>
      </c>
      <c r="J2907" s="10">
        <f t="shared" si="112"/>
        <v>42208.125</v>
      </c>
      <c r="L2907">
        <v>1472001713</v>
      </c>
      <c r="M2907" t="b">
        <v>0</v>
      </c>
      <c r="N2907">
        <v>17</v>
      </c>
      <c r="O2907" t="b">
        <v>0</v>
      </c>
      <c r="P2907" t="s">
        <v>8269</v>
      </c>
      <c r="Q2907">
        <f t="shared" si="113"/>
        <v>18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1437620400</v>
      </c>
      <c r="J2908" s="10">
        <f t="shared" si="112"/>
        <v>42208.125</v>
      </c>
      <c r="L2908">
        <v>1436888066</v>
      </c>
      <c r="M2908" t="b">
        <v>0</v>
      </c>
      <c r="N2908">
        <v>7</v>
      </c>
      <c r="O2908" t="b">
        <v>0</v>
      </c>
      <c r="P2908" t="s">
        <v>8269</v>
      </c>
      <c r="Q2908">
        <f t="shared" si="113"/>
        <v>9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1437620400</v>
      </c>
      <c r="J2909" s="10">
        <f t="shared" si="112"/>
        <v>42208.125</v>
      </c>
      <c r="L2909">
        <v>1458075837</v>
      </c>
      <c r="M2909" t="b">
        <v>0</v>
      </c>
      <c r="N2909">
        <v>2</v>
      </c>
      <c r="O2909" t="b">
        <v>0</v>
      </c>
      <c r="P2909" t="s">
        <v>8269</v>
      </c>
      <c r="Q2909">
        <f t="shared" si="113"/>
        <v>0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1437620400</v>
      </c>
      <c r="J2910" s="10">
        <f t="shared" si="112"/>
        <v>42208.125</v>
      </c>
      <c r="L2910">
        <v>1462815219</v>
      </c>
      <c r="M2910" t="b">
        <v>0</v>
      </c>
      <c r="N2910">
        <v>5</v>
      </c>
      <c r="O2910" t="b">
        <v>0</v>
      </c>
      <c r="P2910" t="s">
        <v>8269</v>
      </c>
      <c r="Q2910">
        <f t="shared" si="113"/>
        <v>3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1437620400</v>
      </c>
      <c r="J2911" s="10">
        <f t="shared" si="112"/>
        <v>42208.125</v>
      </c>
      <c r="L2911">
        <v>1413527001</v>
      </c>
      <c r="M2911" t="b">
        <v>0</v>
      </c>
      <c r="N2911">
        <v>1</v>
      </c>
      <c r="O2911" t="b">
        <v>0</v>
      </c>
      <c r="P2911" t="s">
        <v>8269</v>
      </c>
      <c r="Q2911">
        <f t="shared" si="113"/>
        <v>0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1437620400</v>
      </c>
      <c r="J2912" s="10">
        <f t="shared" si="112"/>
        <v>42208.125</v>
      </c>
      <c r="L2912">
        <v>1428955887</v>
      </c>
      <c r="M2912" t="b">
        <v>0</v>
      </c>
      <c r="N2912">
        <v>1</v>
      </c>
      <c r="O2912" t="b">
        <v>0</v>
      </c>
      <c r="P2912" t="s">
        <v>8269</v>
      </c>
      <c r="Q2912">
        <f t="shared" si="113"/>
        <v>0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1437620400</v>
      </c>
      <c r="J2913" s="10">
        <f t="shared" si="112"/>
        <v>42208.125</v>
      </c>
      <c r="L2913">
        <v>1431973626</v>
      </c>
      <c r="M2913" t="b">
        <v>0</v>
      </c>
      <c r="N2913">
        <v>14</v>
      </c>
      <c r="O2913" t="b">
        <v>0</v>
      </c>
      <c r="P2913" t="s">
        <v>8269</v>
      </c>
      <c r="Q2913">
        <f t="shared" si="113"/>
        <v>37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1437620400</v>
      </c>
      <c r="J2914" s="10">
        <f t="shared" si="112"/>
        <v>42208.125</v>
      </c>
      <c r="L2914">
        <v>1450235374</v>
      </c>
      <c r="M2914" t="b">
        <v>0</v>
      </c>
      <c r="N2914">
        <v>26</v>
      </c>
      <c r="O2914" t="b">
        <v>0</v>
      </c>
      <c r="P2914" t="s">
        <v>8269</v>
      </c>
      <c r="Q2914">
        <f t="shared" si="113"/>
        <v>14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1437620400</v>
      </c>
      <c r="J2915" s="10">
        <f t="shared" si="112"/>
        <v>42208.125</v>
      </c>
      <c r="L2915">
        <v>1404857339</v>
      </c>
      <c r="M2915" t="b">
        <v>0</v>
      </c>
      <c r="N2915">
        <v>2</v>
      </c>
      <c r="O2915" t="b">
        <v>0</v>
      </c>
      <c r="P2915" t="s">
        <v>8269</v>
      </c>
      <c r="Q2915">
        <f t="shared" si="113"/>
        <v>0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1437620400</v>
      </c>
      <c r="J2916" s="10">
        <f t="shared" si="112"/>
        <v>42208.125</v>
      </c>
      <c r="L2916">
        <v>1421185594</v>
      </c>
      <c r="M2916" t="b">
        <v>0</v>
      </c>
      <c r="N2916">
        <v>1</v>
      </c>
      <c r="O2916" t="b">
        <v>0</v>
      </c>
      <c r="P2916" t="s">
        <v>8269</v>
      </c>
      <c r="Q2916">
        <f t="shared" si="113"/>
        <v>0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1437620400</v>
      </c>
      <c r="J2917" s="10">
        <f t="shared" si="112"/>
        <v>42208.125</v>
      </c>
      <c r="L2917">
        <v>1455528790</v>
      </c>
      <c r="M2917" t="b">
        <v>0</v>
      </c>
      <c r="N2917">
        <v>3</v>
      </c>
      <c r="O2917" t="b">
        <v>0</v>
      </c>
      <c r="P2917" t="s">
        <v>8269</v>
      </c>
      <c r="Q2917">
        <f t="shared" si="113"/>
        <v>61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1437620400</v>
      </c>
      <c r="J2918" s="10">
        <f t="shared" si="112"/>
        <v>42208.125</v>
      </c>
      <c r="L2918">
        <v>1398511589</v>
      </c>
      <c r="M2918" t="b">
        <v>0</v>
      </c>
      <c r="N2918">
        <v>7</v>
      </c>
      <c r="O2918" t="b">
        <v>0</v>
      </c>
      <c r="P2918" t="s">
        <v>8269</v>
      </c>
      <c r="Q2918">
        <f t="shared" si="113"/>
        <v>8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1437620400</v>
      </c>
      <c r="J2919" s="10">
        <f t="shared" si="112"/>
        <v>42208.125</v>
      </c>
      <c r="L2919">
        <v>1440826647</v>
      </c>
      <c r="M2919" t="b">
        <v>0</v>
      </c>
      <c r="N2919">
        <v>9</v>
      </c>
      <c r="O2919" t="b">
        <v>0</v>
      </c>
      <c r="P2919" t="s">
        <v>8269</v>
      </c>
      <c r="Q2919">
        <f t="shared" si="113"/>
        <v>22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1437620400</v>
      </c>
      <c r="J2920" s="10">
        <f t="shared" si="112"/>
        <v>42208.125</v>
      </c>
      <c r="L2920">
        <v>1443712007</v>
      </c>
      <c r="M2920" t="b">
        <v>0</v>
      </c>
      <c r="N2920">
        <v>20</v>
      </c>
      <c r="O2920" t="b">
        <v>0</v>
      </c>
      <c r="P2920" t="s">
        <v>8269</v>
      </c>
      <c r="Q2920">
        <f t="shared" si="113"/>
        <v>27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1437620400</v>
      </c>
      <c r="J2921" s="10">
        <f t="shared" si="112"/>
        <v>42208.125</v>
      </c>
      <c r="L2921">
        <v>1404658329</v>
      </c>
      <c r="M2921" t="b">
        <v>0</v>
      </c>
      <c r="N2921">
        <v>6</v>
      </c>
      <c r="O2921" t="b">
        <v>0</v>
      </c>
      <c r="P2921" t="s">
        <v>8269</v>
      </c>
      <c r="Q2921">
        <f t="shared" si="113"/>
        <v>9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1437620400</v>
      </c>
      <c r="J2922" s="10">
        <f t="shared" si="112"/>
        <v>42208.125</v>
      </c>
      <c r="L2922">
        <v>1424718070</v>
      </c>
      <c r="M2922" t="b">
        <v>0</v>
      </c>
      <c r="N2922">
        <v>13</v>
      </c>
      <c r="O2922" t="b">
        <v>0</v>
      </c>
      <c r="P2922" t="s">
        <v>8269</v>
      </c>
      <c r="Q2922">
        <f t="shared" si="113"/>
        <v>27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1437620400</v>
      </c>
      <c r="J2923" s="10">
        <f t="shared" si="112"/>
        <v>42208.125</v>
      </c>
      <c r="L2923">
        <v>1409087804</v>
      </c>
      <c r="M2923" t="b">
        <v>0</v>
      </c>
      <c r="N2923">
        <v>3</v>
      </c>
      <c r="O2923" t="b">
        <v>1</v>
      </c>
      <c r="P2923" t="s">
        <v>8303</v>
      </c>
      <c r="Q2923">
        <f t="shared" si="113"/>
        <v>129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1437620400</v>
      </c>
      <c r="J2924" s="10">
        <f t="shared" si="112"/>
        <v>42208.125</v>
      </c>
      <c r="L2924">
        <v>1428094727</v>
      </c>
      <c r="M2924" t="b">
        <v>0</v>
      </c>
      <c r="N2924">
        <v>6</v>
      </c>
      <c r="O2924" t="b">
        <v>1</v>
      </c>
      <c r="P2924" t="s">
        <v>8303</v>
      </c>
      <c r="Q2924">
        <f t="shared" si="113"/>
        <v>100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1437620400</v>
      </c>
      <c r="J2925" s="10">
        <f t="shared" si="112"/>
        <v>42208.125</v>
      </c>
      <c r="L2925">
        <v>1420774779</v>
      </c>
      <c r="M2925" t="b">
        <v>0</v>
      </c>
      <c r="N2925">
        <v>10</v>
      </c>
      <c r="O2925" t="b">
        <v>1</v>
      </c>
      <c r="P2925" t="s">
        <v>8303</v>
      </c>
      <c r="Q2925">
        <f t="shared" si="113"/>
        <v>100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1437620400</v>
      </c>
      <c r="J2926" s="10">
        <f t="shared" si="112"/>
        <v>42208.125</v>
      </c>
      <c r="L2926">
        <v>1428585710</v>
      </c>
      <c r="M2926" t="b">
        <v>0</v>
      </c>
      <c r="N2926">
        <v>147</v>
      </c>
      <c r="O2926" t="b">
        <v>1</v>
      </c>
      <c r="P2926" t="s">
        <v>8303</v>
      </c>
      <c r="Q2926">
        <f t="shared" si="113"/>
        <v>103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1437620400</v>
      </c>
      <c r="J2927" s="10">
        <f t="shared" si="112"/>
        <v>42208.125</v>
      </c>
      <c r="L2927">
        <v>1407852068</v>
      </c>
      <c r="M2927" t="b">
        <v>0</v>
      </c>
      <c r="N2927">
        <v>199</v>
      </c>
      <c r="O2927" t="b">
        <v>1</v>
      </c>
      <c r="P2927" t="s">
        <v>8303</v>
      </c>
      <c r="Q2927">
        <f t="shared" si="113"/>
        <v>102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1437620400</v>
      </c>
      <c r="J2928" s="10">
        <f t="shared" si="112"/>
        <v>42208.125</v>
      </c>
      <c r="L2928">
        <v>1423506179</v>
      </c>
      <c r="M2928" t="b">
        <v>0</v>
      </c>
      <c r="N2928">
        <v>50</v>
      </c>
      <c r="O2928" t="b">
        <v>1</v>
      </c>
      <c r="P2928" t="s">
        <v>8303</v>
      </c>
      <c r="Q2928">
        <f t="shared" si="113"/>
        <v>125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1437620400</v>
      </c>
      <c r="J2929" s="10">
        <f t="shared" si="112"/>
        <v>42208.125</v>
      </c>
      <c r="L2929">
        <v>1402934629</v>
      </c>
      <c r="M2929" t="b">
        <v>0</v>
      </c>
      <c r="N2929">
        <v>21</v>
      </c>
      <c r="O2929" t="b">
        <v>1</v>
      </c>
      <c r="P2929" t="s">
        <v>8303</v>
      </c>
      <c r="Q2929">
        <f t="shared" si="113"/>
        <v>131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1437620400</v>
      </c>
      <c r="J2930" s="10">
        <f t="shared" si="112"/>
        <v>42208.125</v>
      </c>
      <c r="L2930">
        <v>1454543846</v>
      </c>
      <c r="M2930" t="b">
        <v>0</v>
      </c>
      <c r="N2930">
        <v>24</v>
      </c>
      <c r="O2930" t="b">
        <v>1</v>
      </c>
      <c r="P2930" t="s">
        <v>8303</v>
      </c>
      <c r="Q2930">
        <f t="shared" si="113"/>
        <v>100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1437620400</v>
      </c>
      <c r="J2931" s="10">
        <f t="shared" si="112"/>
        <v>42208.125</v>
      </c>
      <c r="L2931">
        <v>1398432758</v>
      </c>
      <c r="M2931" t="b">
        <v>0</v>
      </c>
      <c r="N2931">
        <v>32</v>
      </c>
      <c r="O2931" t="b">
        <v>1</v>
      </c>
      <c r="P2931" t="s">
        <v>8303</v>
      </c>
      <c r="Q2931">
        <f t="shared" si="113"/>
        <v>102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1437620400</v>
      </c>
      <c r="J2932" s="10">
        <f t="shared" si="112"/>
        <v>42208.125</v>
      </c>
      <c r="L2932">
        <v>1428415264</v>
      </c>
      <c r="M2932" t="b">
        <v>0</v>
      </c>
      <c r="N2932">
        <v>62</v>
      </c>
      <c r="O2932" t="b">
        <v>1</v>
      </c>
      <c r="P2932" t="s">
        <v>8303</v>
      </c>
      <c r="Q2932">
        <f t="shared" si="113"/>
        <v>101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1437620400</v>
      </c>
      <c r="J2933" s="10">
        <f t="shared" si="112"/>
        <v>42208.125</v>
      </c>
      <c r="L2933">
        <v>1408604363</v>
      </c>
      <c r="M2933" t="b">
        <v>0</v>
      </c>
      <c r="N2933">
        <v>9</v>
      </c>
      <c r="O2933" t="b">
        <v>1</v>
      </c>
      <c r="P2933" t="s">
        <v>8303</v>
      </c>
      <c r="Q2933">
        <f t="shared" si="113"/>
        <v>106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1437620400</v>
      </c>
      <c r="J2934" s="10">
        <f t="shared" si="112"/>
        <v>42208.125</v>
      </c>
      <c r="L2934">
        <v>1421812637</v>
      </c>
      <c r="M2934" t="b">
        <v>0</v>
      </c>
      <c r="N2934">
        <v>38</v>
      </c>
      <c r="O2934" t="b">
        <v>1</v>
      </c>
      <c r="P2934" t="s">
        <v>8303</v>
      </c>
      <c r="Q2934">
        <f t="shared" si="113"/>
        <v>105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1437620400</v>
      </c>
      <c r="J2935" s="10">
        <f t="shared" si="112"/>
        <v>42208.125</v>
      </c>
      <c r="L2935">
        <v>1462489053</v>
      </c>
      <c r="M2935" t="b">
        <v>0</v>
      </c>
      <c r="N2935">
        <v>54</v>
      </c>
      <c r="O2935" t="b">
        <v>1</v>
      </c>
      <c r="P2935" t="s">
        <v>8303</v>
      </c>
      <c r="Q2935">
        <f t="shared" si="113"/>
        <v>103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1437620400</v>
      </c>
      <c r="J2936" s="10">
        <f t="shared" si="112"/>
        <v>42208.125</v>
      </c>
      <c r="L2936">
        <v>1400253364</v>
      </c>
      <c r="M2936" t="b">
        <v>0</v>
      </c>
      <c r="N2936">
        <v>37</v>
      </c>
      <c r="O2936" t="b">
        <v>1</v>
      </c>
      <c r="P2936" t="s">
        <v>8303</v>
      </c>
      <c r="Q2936">
        <f t="shared" si="113"/>
        <v>108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1437620400</v>
      </c>
      <c r="J2937" s="10">
        <f t="shared" si="112"/>
        <v>42208.125</v>
      </c>
      <c r="L2937">
        <v>1467468008</v>
      </c>
      <c r="M2937" t="b">
        <v>0</v>
      </c>
      <c r="N2937">
        <v>39</v>
      </c>
      <c r="O2937" t="b">
        <v>1</v>
      </c>
      <c r="P2937" t="s">
        <v>8303</v>
      </c>
      <c r="Q2937">
        <f t="shared" si="113"/>
        <v>101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1437620400</v>
      </c>
      <c r="J2938" s="10">
        <f t="shared" si="112"/>
        <v>42208.125</v>
      </c>
      <c r="L2938">
        <v>1412091423</v>
      </c>
      <c r="M2938" t="b">
        <v>0</v>
      </c>
      <c r="N2938">
        <v>34</v>
      </c>
      <c r="O2938" t="b">
        <v>1</v>
      </c>
      <c r="P2938" t="s">
        <v>8303</v>
      </c>
      <c r="Q2938">
        <f t="shared" si="113"/>
        <v>128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1437620400</v>
      </c>
      <c r="J2939" s="10">
        <f t="shared" si="112"/>
        <v>42208.125</v>
      </c>
      <c r="L2939">
        <v>1402657113</v>
      </c>
      <c r="M2939" t="b">
        <v>0</v>
      </c>
      <c r="N2939">
        <v>55</v>
      </c>
      <c r="O2939" t="b">
        <v>1</v>
      </c>
      <c r="P2939" t="s">
        <v>8303</v>
      </c>
      <c r="Q2939">
        <f t="shared" si="113"/>
        <v>133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1437620400</v>
      </c>
      <c r="J2940" s="10">
        <f t="shared" si="112"/>
        <v>42208.125</v>
      </c>
      <c r="L2940">
        <v>1420044814</v>
      </c>
      <c r="M2940" t="b">
        <v>0</v>
      </c>
      <c r="N2940">
        <v>32</v>
      </c>
      <c r="O2940" t="b">
        <v>1</v>
      </c>
      <c r="P2940" t="s">
        <v>8303</v>
      </c>
      <c r="Q2940">
        <f t="shared" si="113"/>
        <v>101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1437620400</v>
      </c>
      <c r="J2941" s="10">
        <f t="shared" si="112"/>
        <v>42208.125</v>
      </c>
      <c r="L2941">
        <v>1406316312</v>
      </c>
      <c r="M2941" t="b">
        <v>0</v>
      </c>
      <c r="N2941">
        <v>25</v>
      </c>
      <c r="O2941" t="b">
        <v>1</v>
      </c>
      <c r="P2941" t="s">
        <v>8303</v>
      </c>
      <c r="Q2941">
        <f t="shared" si="113"/>
        <v>103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1437620400</v>
      </c>
      <c r="J2942" s="10">
        <f t="shared" si="112"/>
        <v>42208.125</v>
      </c>
      <c r="L2942">
        <v>1418150018</v>
      </c>
      <c r="M2942" t="b">
        <v>0</v>
      </c>
      <c r="N2942">
        <v>33</v>
      </c>
      <c r="O2942" t="b">
        <v>1</v>
      </c>
      <c r="P2942" t="s">
        <v>8303</v>
      </c>
      <c r="Q2942">
        <f t="shared" si="113"/>
        <v>107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1437620400</v>
      </c>
      <c r="J2943" s="10">
        <f t="shared" si="112"/>
        <v>42208.125</v>
      </c>
      <c r="L2943">
        <v>1422658955</v>
      </c>
      <c r="M2943" t="b">
        <v>0</v>
      </c>
      <c r="N2943">
        <v>1</v>
      </c>
      <c r="O2943" t="b">
        <v>0</v>
      </c>
      <c r="P2943" t="s">
        <v>8301</v>
      </c>
      <c r="Q2943">
        <f t="shared" si="113"/>
        <v>0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1437620400</v>
      </c>
      <c r="J2944" s="10">
        <f t="shared" si="112"/>
        <v>42208.125</v>
      </c>
      <c r="L2944">
        <v>1448565459</v>
      </c>
      <c r="M2944" t="b">
        <v>0</v>
      </c>
      <c r="N2944">
        <v>202</v>
      </c>
      <c r="O2944" t="b">
        <v>0</v>
      </c>
      <c r="P2944" t="s">
        <v>8301</v>
      </c>
      <c r="Q2944">
        <f t="shared" si="113"/>
        <v>20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1437620400</v>
      </c>
      <c r="J2945" s="10">
        <f t="shared" si="112"/>
        <v>42208.125</v>
      </c>
      <c r="L2945">
        <v>1426302380</v>
      </c>
      <c r="M2945" t="b">
        <v>0</v>
      </c>
      <c r="N2945">
        <v>0</v>
      </c>
      <c r="O2945" t="b">
        <v>0</v>
      </c>
      <c r="P2945" t="s">
        <v>8301</v>
      </c>
      <c r="Q2945">
        <f t="shared" si="113"/>
        <v>0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1437620400</v>
      </c>
      <c r="J2946" s="10">
        <f t="shared" si="112"/>
        <v>42208.125</v>
      </c>
      <c r="L2946">
        <v>1431122198</v>
      </c>
      <c r="M2946" t="b">
        <v>0</v>
      </c>
      <c r="N2946">
        <v>1</v>
      </c>
      <c r="O2946" t="b">
        <v>0</v>
      </c>
      <c r="P2946" t="s">
        <v>8301</v>
      </c>
      <c r="Q2946">
        <f t="shared" si="113"/>
        <v>1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1437620400</v>
      </c>
      <c r="J2947" s="10">
        <f t="shared" ref="J2947:J3010" si="114">(((I2947/60)/60)/24)+DATE(1970,1,1)</f>
        <v>42208.125</v>
      </c>
      <c r="L2947">
        <v>1429845660</v>
      </c>
      <c r="M2947" t="b">
        <v>0</v>
      </c>
      <c r="N2947">
        <v>0</v>
      </c>
      <c r="O2947" t="b">
        <v>0</v>
      </c>
      <c r="P2947" t="s">
        <v>8301</v>
      </c>
      <c r="Q2947">
        <f t="shared" ref="Q2947:Q3010" si="115">ROUND(E2947/D2947*100,0)</f>
        <v>0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1437620400</v>
      </c>
      <c r="J2948" s="10">
        <f t="shared" si="114"/>
        <v>42208.125</v>
      </c>
      <c r="L2948">
        <v>1468673092</v>
      </c>
      <c r="M2948" t="b">
        <v>0</v>
      </c>
      <c r="N2948">
        <v>2</v>
      </c>
      <c r="O2948" t="b">
        <v>0</v>
      </c>
      <c r="P2948" t="s">
        <v>8301</v>
      </c>
      <c r="Q2948">
        <f t="shared" si="115"/>
        <v>0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1437620400</v>
      </c>
      <c r="J2949" s="10">
        <f t="shared" si="114"/>
        <v>42208.125</v>
      </c>
      <c r="L2949">
        <v>1475760567</v>
      </c>
      <c r="M2949" t="b">
        <v>0</v>
      </c>
      <c r="N2949">
        <v>13</v>
      </c>
      <c r="O2949" t="b">
        <v>0</v>
      </c>
      <c r="P2949" t="s">
        <v>8301</v>
      </c>
      <c r="Q2949">
        <f t="shared" si="115"/>
        <v>4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1437620400</v>
      </c>
      <c r="J2950" s="10">
        <f t="shared" si="114"/>
        <v>42208.125</v>
      </c>
      <c r="L2950">
        <v>1428075293</v>
      </c>
      <c r="M2950" t="b">
        <v>0</v>
      </c>
      <c r="N2950">
        <v>9</v>
      </c>
      <c r="O2950" t="b">
        <v>0</v>
      </c>
      <c r="P2950" t="s">
        <v>8301</v>
      </c>
      <c r="Q2950">
        <f t="shared" si="115"/>
        <v>0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1437620400</v>
      </c>
      <c r="J2951" s="10">
        <f t="shared" si="114"/>
        <v>42208.125</v>
      </c>
      <c r="L2951">
        <v>1445370317</v>
      </c>
      <c r="M2951" t="b">
        <v>0</v>
      </c>
      <c r="N2951">
        <v>2</v>
      </c>
      <c r="O2951" t="b">
        <v>0</v>
      </c>
      <c r="P2951" t="s">
        <v>8301</v>
      </c>
      <c r="Q2951">
        <f t="shared" si="115"/>
        <v>3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1437620400</v>
      </c>
      <c r="J2952" s="10">
        <f t="shared" si="114"/>
        <v>42208.125</v>
      </c>
      <c r="L2952">
        <v>1450946752</v>
      </c>
      <c r="M2952" t="b">
        <v>0</v>
      </c>
      <c r="N2952">
        <v>0</v>
      </c>
      <c r="O2952" t="b">
        <v>0</v>
      </c>
      <c r="P2952" t="s">
        <v>8301</v>
      </c>
      <c r="Q2952">
        <f t="shared" si="115"/>
        <v>0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1437620400</v>
      </c>
      <c r="J2953" s="10">
        <f t="shared" si="114"/>
        <v>42208.125</v>
      </c>
      <c r="L2953">
        <v>1408648573</v>
      </c>
      <c r="M2953" t="b">
        <v>0</v>
      </c>
      <c r="N2953">
        <v>58</v>
      </c>
      <c r="O2953" t="b">
        <v>0</v>
      </c>
      <c r="P2953" t="s">
        <v>8301</v>
      </c>
      <c r="Q2953">
        <f t="shared" si="115"/>
        <v>2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1437620400</v>
      </c>
      <c r="J2954" s="10">
        <f t="shared" si="114"/>
        <v>42208.125</v>
      </c>
      <c r="L2954">
        <v>1473957239</v>
      </c>
      <c r="M2954" t="b">
        <v>0</v>
      </c>
      <c r="N2954">
        <v>8</v>
      </c>
      <c r="O2954" t="b">
        <v>0</v>
      </c>
      <c r="P2954" t="s">
        <v>8301</v>
      </c>
      <c r="Q2954">
        <f t="shared" si="115"/>
        <v>8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1437620400</v>
      </c>
      <c r="J2955" s="10">
        <f t="shared" si="114"/>
        <v>42208.125</v>
      </c>
      <c r="L2955">
        <v>1441738821</v>
      </c>
      <c r="M2955" t="b">
        <v>0</v>
      </c>
      <c r="N2955">
        <v>3</v>
      </c>
      <c r="O2955" t="b">
        <v>0</v>
      </c>
      <c r="P2955" t="s">
        <v>8301</v>
      </c>
      <c r="Q2955">
        <f t="shared" si="115"/>
        <v>0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1437620400</v>
      </c>
      <c r="J2956" s="10">
        <f t="shared" si="114"/>
        <v>42208.125</v>
      </c>
      <c r="L2956">
        <v>1487944803</v>
      </c>
      <c r="M2956" t="b">
        <v>0</v>
      </c>
      <c r="N2956">
        <v>0</v>
      </c>
      <c r="O2956" t="b">
        <v>0</v>
      </c>
      <c r="P2956" t="s">
        <v>8301</v>
      </c>
      <c r="Q2956">
        <f t="shared" si="115"/>
        <v>0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1437620400</v>
      </c>
      <c r="J2957" s="10">
        <f t="shared" si="114"/>
        <v>42208.125</v>
      </c>
      <c r="L2957">
        <v>1431884849</v>
      </c>
      <c r="M2957" t="b">
        <v>0</v>
      </c>
      <c r="N2957">
        <v>11</v>
      </c>
      <c r="O2957" t="b">
        <v>0</v>
      </c>
      <c r="P2957" t="s">
        <v>8301</v>
      </c>
      <c r="Q2957">
        <f t="shared" si="115"/>
        <v>60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1437620400</v>
      </c>
      <c r="J2958" s="10">
        <f t="shared" si="114"/>
        <v>42208.125</v>
      </c>
      <c r="L2958">
        <v>1459810850</v>
      </c>
      <c r="M2958" t="b">
        <v>0</v>
      </c>
      <c r="N2958">
        <v>20</v>
      </c>
      <c r="O2958" t="b">
        <v>0</v>
      </c>
      <c r="P2958" t="s">
        <v>8301</v>
      </c>
      <c r="Q2958">
        <f t="shared" si="115"/>
        <v>17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1437620400</v>
      </c>
      <c r="J2959" s="10">
        <f t="shared" si="114"/>
        <v>42208.125</v>
      </c>
      <c r="L2959">
        <v>1422317772</v>
      </c>
      <c r="M2959" t="b">
        <v>0</v>
      </c>
      <c r="N2959">
        <v>3</v>
      </c>
      <c r="O2959" t="b">
        <v>0</v>
      </c>
      <c r="P2959" t="s">
        <v>8301</v>
      </c>
      <c r="Q2959">
        <f t="shared" si="115"/>
        <v>2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1437620400</v>
      </c>
      <c r="J2960" s="10">
        <f t="shared" si="114"/>
        <v>42208.125</v>
      </c>
      <c r="L2960">
        <v>1457548917</v>
      </c>
      <c r="M2960" t="b">
        <v>0</v>
      </c>
      <c r="N2960">
        <v>0</v>
      </c>
      <c r="O2960" t="b">
        <v>0</v>
      </c>
      <c r="P2960" t="s">
        <v>8301</v>
      </c>
      <c r="Q2960">
        <f t="shared" si="115"/>
        <v>0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1437620400</v>
      </c>
      <c r="J2961" s="10">
        <f t="shared" si="114"/>
        <v>42208.125</v>
      </c>
      <c r="L2961">
        <v>1462666325</v>
      </c>
      <c r="M2961" t="b">
        <v>0</v>
      </c>
      <c r="N2961">
        <v>0</v>
      </c>
      <c r="O2961" t="b">
        <v>0</v>
      </c>
      <c r="P2961" t="s">
        <v>8301</v>
      </c>
      <c r="Q2961">
        <f t="shared" si="115"/>
        <v>0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1437620400</v>
      </c>
      <c r="J2962" s="10">
        <f t="shared" si="114"/>
        <v>42208.125</v>
      </c>
      <c r="L2962">
        <v>1407867023</v>
      </c>
      <c r="M2962" t="b">
        <v>0</v>
      </c>
      <c r="N2962">
        <v>0</v>
      </c>
      <c r="O2962" t="b">
        <v>0</v>
      </c>
      <c r="P2962" t="s">
        <v>8301</v>
      </c>
      <c r="Q2962">
        <f t="shared" si="115"/>
        <v>0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1437620400</v>
      </c>
      <c r="J2963" s="10">
        <f t="shared" si="114"/>
        <v>42208.125</v>
      </c>
      <c r="L2963">
        <v>1424927159</v>
      </c>
      <c r="M2963" t="b">
        <v>0</v>
      </c>
      <c r="N2963">
        <v>108</v>
      </c>
      <c r="O2963" t="b">
        <v>1</v>
      </c>
      <c r="P2963" t="s">
        <v>8269</v>
      </c>
      <c r="Q2963">
        <f t="shared" si="115"/>
        <v>110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1437620400</v>
      </c>
      <c r="J2964" s="10">
        <f t="shared" si="114"/>
        <v>42208.125</v>
      </c>
      <c r="L2964">
        <v>1422769906</v>
      </c>
      <c r="M2964" t="b">
        <v>0</v>
      </c>
      <c r="N2964">
        <v>20</v>
      </c>
      <c r="O2964" t="b">
        <v>1</v>
      </c>
      <c r="P2964" t="s">
        <v>8269</v>
      </c>
      <c r="Q2964">
        <f t="shared" si="115"/>
        <v>122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1437620400</v>
      </c>
      <c r="J2965" s="10">
        <f t="shared" si="114"/>
        <v>42208.125</v>
      </c>
      <c r="L2965">
        <v>1433243824</v>
      </c>
      <c r="M2965" t="b">
        <v>0</v>
      </c>
      <c r="N2965">
        <v>98</v>
      </c>
      <c r="O2965" t="b">
        <v>1</v>
      </c>
      <c r="P2965" t="s">
        <v>8269</v>
      </c>
      <c r="Q2965">
        <f t="shared" si="115"/>
        <v>107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1437620400</v>
      </c>
      <c r="J2966" s="10">
        <f t="shared" si="114"/>
        <v>42208.125</v>
      </c>
      <c r="L2966">
        <v>1404769819</v>
      </c>
      <c r="M2966" t="b">
        <v>0</v>
      </c>
      <c r="N2966">
        <v>196</v>
      </c>
      <c r="O2966" t="b">
        <v>1</v>
      </c>
      <c r="P2966" t="s">
        <v>8269</v>
      </c>
      <c r="Q2966">
        <f t="shared" si="115"/>
        <v>101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1437620400</v>
      </c>
      <c r="J2967" s="10">
        <f t="shared" si="114"/>
        <v>42208.125</v>
      </c>
      <c r="L2967">
        <v>1433698233</v>
      </c>
      <c r="M2967" t="b">
        <v>0</v>
      </c>
      <c r="N2967">
        <v>39</v>
      </c>
      <c r="O2967" t="b">
        <v>1</v>
      </c>
      <c r="P2967" t="s">
        <v>8269</v>
      </c>
      <c r="Q2967">
        <f t="shared" si="115"/>
        <v>109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1437620400</v>
      </c>
      <c r="J2968" s="10">
        <f t="shared" si="114"/>
        <v>42208.125</v>
      </c>
      <c r="L2968">
        <v>1439833412</v>
      </c>
      <c r="M2968" t="b">
        <v>0</v>
      </c>
      <c r="N2968">
        <v>128</v>
      </c>
      <c r="O2968" t="b">
        <v>1</v>
      </c>
      <c r="P2968" t="s">
        <v>8269</v>
      </c>
      <c r="Q2968">
        <f t="shared" si="115"/>
        <v>114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1437620400</v>
      </c>
      <c r="J2969" s="10">
        <f t="shared" si="114"/>
        <v>42208.125</v>
      </c>
      <c r="L2969">
        <v>1423284292</v>
      </c>
      <c r="M2969" t="b">
        <v>0</v>
      </c>
      <c r="N2969">
        <v>71</v>
      </c>
      <c r="O2969" t="b">
        <v>1</v>
      </c>
      <c r="P2969" t="s">
        <v>8269</v>
      </c>
      <c r="Q2969">
        <f t="shared" si="115"/>
        <v>114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1437620400</v>
      </c>
      <c r="J2970" s="10">
        <f t="shared" si="114"/>
        <v>42208.125</v>
      </c>
      <c r="L2970">
        <v>1470227660</v>
      </c>
      <c r="M2970" t="b">
        <v>0</v>
      </c>
      <c r="N2970">
        <v>47</v>
      </c>
      <c r="O2970" t="b">
        <v>1</v>
      </c>
      <c r="P2970" t="s">
        <v>8269</v>
      </c>
      <c r="Q2970">
        <f t="shared" si="115"/>
        <v>106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1437620400</v>
      </c>
      <c r="J2971" s="10">
        <f t="shared" si="114"/>
        <v>42208.125</v>
      </c>
      <c r="L2971">
        <v>1428087153</v>
      </c>
      <c r="M2971" t="b">
        <v>0</v>
      </c>
      <c r="N2971">
        <v>17</v>
      </c>
      <c r="O2971" t="b">
        <v>1</v>
      </c>
      <c r="P2971" t="s">
        <v>8269</v>
      </c>
      <c r="Q2971">
        <f t="shared" si="115"/>
        <v>163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1437620400</v>
      </c>
      <c r="J2972" s="10">
        <f t="shared" si="114"/>
        <v>42208.125</v>
      </c>
      <c r="L2972">
        <v>1403107451</v>
      </c>
      <c r="M2972" t="b">
        <v>0</v>
      </c>
      <c r="N2972">
        <v>91</v>
      </c>
      <c r="O2972" t="b">
        <v>1</v>
      </c>
      <c r="P2972" t="s">
        <v>8269</v>
      </c>
      <c r="Q2972">
        <f t="shared" si="115"/>
        <v>106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1437620400</v>
      </c>
      <c r="J2973" s="10">
        <f t="shared" si="114"/>
        <v>42208.125</v>
      </c>
      <c r="L2973">
        <v>1406908078</v>
      </c>
      <c r="M2973" t="b">
        <v>0</v>
      </c>
      <c r="N2973">
        <v>43</v>
      </c>
      <c r="O2973" t="b">
        <v>1</v>
      </c>
      <c r="P2973" t="s">
        <v>8269</v>
      </c>
      <c r="Q2973">
        <f t="shared" si="115"/>
        <v>100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1437620400</v>
      </c>
      <c r="J2974" s="10">
        <f t="shared" si="114"/>
        <v>42208.125</v>
      </c>
      <c r="L2974">
        <v>1479609520</v>
      </c>
      <c r="M2974" t="b">
        <v>0</v>
      </c>
      <c r="N2974">
        <v>17</v>
      </c>
      <c r="O2974" t="b">
        <v>1</v>
      </c>
      <c r="P2974" t="s">
        <v>8269</v>
      </c>
      <c r="Q2974">
        <f t="shared" si="115"/>
        <v>105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1437620400</v>
      </c>
      <c r="J2975" s="10">
        <f t="shared" si="114"/>
        <v>42208.125</v>
      </c>
      <c r="L2975">
        <v>1449171508</v>
      </c>
      <c r="M2975" t="b">
        <v>0</v>
      </c>
      <c r="N2975">
        <v>33</v>
      </c>
      <c r="O2975" t="b">
        <v>1</v>
      </c>
      <c r="P2975" t="s">
        <v>8269</v>
      </c>
      <c r="Q2975">
        <f t="shared" si="115"/>
        <v>175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1437620400</v>
      </c>
      <c r="J2976" s="10">
        <f t="shared" si="114"/>
        <v>42208.125</v>
      </c>
      <c r="L2976">
        <v>1409275671</v>
      </c>
      <c r="M2976" t="b">
        <v>0</v>
      </c>
      <c r="N2976">
        <v>87</v>
      </c>
      <c r="O2976" t="b">
        <v>1</v>
      </c>
      <c r="P2976" t="s">
        <v>8269</v>
      </c>
      <c r="Q2976">
        <f t="shared" si="115"/>
        <v>102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1437620400</v>
      </c>
      <c r="J2977" s="10">
        <f t="shared" si="114"/>
        <v>42208.125</v>
      </c>
      <c r="L2977">
        <v>1414599886</v>
      </c>
      <c r="M2977" t="b">
        <v>0</v>
      </c>
      <c r="N2977">
        <v>113</v>
      </c>
      <c r="O2977" t="b">
        <v>1</v>
      </c>
      <c r="P2977" t="s">
        <v>8269</v>
      </c>
      <c r="Q2977">
        <f t="shared" si="115"/>
        <v>100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1437620400</v>
      </c>
      <c r="J2978" s="10">
        <f t="shared" si="114"/>
        <v>42208.125</v>
      </c>
      <c r="L2978">
        <v>1456421530</v>
      </c>
      <c r="M2978" t="b">
        <v>0</v>
      </c>
      <c r="N2978">
        <v>14</v>
      </c>
      <c r="O2978" t="b">
        <v>1</v>
      </c>
      <c r="P2978" t="s">
        <v>8269</v>
      </c>
      <c r="Q2978">
        <f t="shared" si="115"/>
        <v>171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1437620400</v>
      </c>
      <c r="J2979" s="10">
        <f t="shared" si="114"/>
        <v>42208.125</v>
      </c>
      <c r="L2979">
        <v>1421960934</v>
      </c>
      <c r="M2979" t="b">
        <v>0</v>
      </c>
      <c r="N2979">
        <v>30</v>
      </c>
      <c r="O2979" t="b">
        <v>1</v>
      </c>
      <c r="P2979" t="s">
        <v>8269</v>
      </c>
      <c r="Q2979">
        <f t="shared" si="115"/>
        <v>114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1437620400</v>
      </c>
      <c r="J2980" s="10">
        <f t="shared" si="114"/>
        <v>42208.125</v>
      </c>
      <c r="L2980">
        <v>1412954547</v>
      </c>
      <c r="M2980" t="b">
        <v>0</v>
      </c>
      <c r="N2980">
        <v>16</v>
      </c>
      <c r="O2980" t="b">
        <v>1</v>
      </c>
      <c r="P2980" t="s">
        <v>8269</v>
      </c>
      <c r="Q2980">
        <f t="shared" si="115"/>
        <v>129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1437620400</v>
      </c>
      <c r="J2981" s="10">
        <f t="shared" si="114"/>
        <v>42208.125</v>
      </c>
      <c r="L2981">
        <v>1419104823</v>
      </c>
      <c r="M2981" t="b">
        <v>0</v>
      </c>
      <c r="N2981">
        <v>46</v>
      </c>
      <c r="O2981" t="b">
        <v>1</v>
      </c>
      <c r="P2981" t="s">
        <v>8269</v>
      </c>
      <c r="Q2981">
        <f t="shared" si="115"/>
        <v>101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1437620400</v>
      </c>
      <c r="J2982" s="10">
        <f t="shared" si="114"/>
        <v>42208.125</v>
      </c>
      <c r="L2982">
        <v>1438639130</v>
      </c>
      <c r="M2982" t="b">
        <v>0</v>
      </c>
      <c r="N2982">
        <v>24</v>
      </c>
      <c r="O2982" t="b">
        <v>1</v>
      </c>
      <c r="P2982" t="s">
        <v>8269</v>
      </c>
      <c r="Q2982">
        <f t="shared" si="115"/>
        <v>109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1437620400</v>
      </c>
      <c r="J2983" s="10">
        <f t="shared" si="114"/>
        <v>42208.125</v>
      </c>
      <c r="L2983">
        <v>1439126756</v>
      </c>
      <c r="M2983" t="b">
        <v>1</v>
      </c>
      <c r="N2983">
        <v>97</v>
      </c>
      <c r="O2983" t="b">
        <v>1</v>
      </c>
      <c r="P2983" t="s">
        <v>8301</v>
      </c>
      <c r="Q2983">
        <f t="shared" si="115"/>
        <v>129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1437620400</v>
      </c>
      <c r="J2984" s="10">
        <f t="shared" si="114"/>
        <v>42208.125</v>
      </c>
      <c r="L2984">
        <v>1452616143</v>
      </c>
      <c r="M2984" t="b">
        <v>1</v>
      </c>
      <c r="N2984">
        <v>59</v>
      </c>
      <c r="O2984" t="b">
        <v>1</v>
      </c>
      <c r="P2984" t="s">
        <v>8301</v>
      </c>
      <c r="Q2984">
        <f t="shared" si="115"/>
        <v>102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1437620400</v>
      </c>
      <c r="J2985" s="10">
        <f t="shared" si="114"/>
        <v>42208.125</v>
      </c>
      <c r="L2985">
        <v>1410534636</v>
      </c>
      <c r="M2985" t="b">
        <v>1</v>
      </c>
      <c r="N2985">
        <v>1095</v>
      </c>
      <c r="O2985" t="b">
        <v>1</v>
      </c>
      <c r="P2985" t="s">
        <v>8301</v>
      </c>
      <c r="Q2985">
        <f t="shared" si="115"/>
        <v>147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1437620400</v>
      </c>
      <c r="J2986" s="10">
        <f t="shared" si="114"/>
        <v>42208.125</v>
      </c>
      <c r="L2986">
        <v>1469428881</v>
      </c>
      <c r="M2986" t="b">
        <v>1</v>
      </c>
      <c r="N2986">
        <v>218</v>
      </c>
      <c r="O2986" t="b">
        <v>1</v>
      </c>
      <c r="P2986" t="s">
        <v>8301</v>
      </c>
      <c r="Q2986">
        <f t="shared" si="115"/>
        <v>100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1437620400</v>
      </c>
      <c r="J2987" s="10">
        <f t="shared" si="114"/>
        <v>42208.125</v>
      </c>
      <c r="L2987">
        <v>1476228128</v>
      </c>
      <c r="M2987" t="b">
        <v>0</v>
      </c>
      <c r="N2987">
        <v>111</v>
      </c>
      <c r="O2987" t="b">
        <v>1</v>
      </c>
      <c r="P2987" t="s">
        <v>8301</v>
      </c>
      <c r="Q2987">
        <f t="shared" si="115"/>
        <v>122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1437620400</v>
      </c>
      <c r="J2988" s="10">
        <f t="shared" si="114"/>
        <v>42208.125</v>
      </c>
      <c r="L2988">
        <v>1456920006</v>
      </c>
      <c r="M2988" t="b">
        <v>0</v>
      </c>
      <c r="N2988">
        <v>56</v>
      </c>
      <c r="O2988" t="b">
        <v>1</v>
      </c>
      <c r="P2988" t="s">
        <v>8301</v>
      </c>
      <c r="Q2988">
        <f t="shared" si="115"/>
        <v>106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1437620400</v>
      </c>
      <c r="J2989" s="10">
        <f t="shared" si="114"/>
        <v>42208.125</v>
      </c>
      <c r="L2989">
        <v>1473837751</v>
      </c>
      <c r="M2989" t="b">
        <v>0</v>
      </c>
      <c r="N2989">
        <v>265</v>
      </c>
      <c r="O2989" t="b">
        <v>1</v>
      </c>
      <c r="P2989" t="s">
        <v>8301</v>
      </c>
      <c r="Q2989">
        <f t="shared" si="115"/>
        <v>110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1437620400</v>
      </c>
      <c r="J2990" s="10">
        <f t="shared" si="114"/>
        <v>42208.125</v>
      </c>
      <c r="L2990">
        <v>1463820081</v>
      </c>
      <c r="M2990" t="b">
        <v>0</v>
      </c>
      <c r="N2990">
        <v>28</v>
      </c>
      <c r="O2990" t="b">
        <v>1</v>
      </c>
      <c r="P2990" t="s">
        <v>8301</v>
      </c>
      <c r="Q2990">
        <f t="shared" si="115"/>
        <v>100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1437620400</v>
      </c>
      <c r="J2991" s="10">
        <f t="shared" si="114"/>
        <v>42208.125</v>
      </c>
      <c r="L2991">
        <v>1448756962</v>
      </c>
      <c r="M2991" t="b">
        <v>0</v>
      </c>
      <c r="N2991">
        <v>364</v>
      </c>
      <c r="O2991" t="b">
        <v>1</v>
      </c>
      <c r="P2991" t="s">
        <v>8301</v>
      </c>
      <c r="Q2991">
        <f t="shared" si="115"/>
        <v>177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1437620400</v>
      </c>
      <c r="J2992" s="10">
        <f t="shared" si="114"/>
        <v>42208.125</v>
      </c>
      <c r="L2992">
        <v>1449150420</v>
      </c>
      <c r="M2992" t="b">
        <v>0</v>
      </c>
      <c r="N2992">
        <v>27</v>
      </c>
      <c r="O2992" t="b">
        <v>1</v>
      </c>
      <c r="P2992" t="s">
        <v>8301</v>
      </c>
      <c r="Q2992">
        <f t="shared" si="115"/>
        <v>100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1437620400</v>
      </c>
      <c r="J2993" s="10">
        <f t="shared" si="114"/>
        <v>42208.125</v>
      </c>
      <c r="L2993">
        <v>1483646730</v>
      </c>
      <c r="M2993" t="b">
        <v>0</v>
      </c>
      <c r="N2993">
        <v>93</v>
      </c>
      <c r="O2993" t="b">
        <v>1</v>
      </c>
      <c r="P2993" t="s">
        <v>8301</v>
      </c>
      <c r="Q2993">
        <f t="shared" si="115"/>
        <v>103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1437620400</v>
      </c>
      <c r="J2994" s="10">
        <f t="shared" si="114"/>
        <v>42208.125</v>
      </c>
      <c r="L2994">
        <v>1473445510</v>
      </c>
      <c r="M2994" t="b">
        <v>0</v>
      </c>
      <c r="N2994">
        <v>64</v>
      </c>
      <c r="O2994" t="b">
        <v>1</v>
      </c>
      <c r="P2994" t="s">
        <v>8301</v>
      </c>
      <c r="Q2994">
        <f t="shared" si="115"/>
        <v>105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1437620400</v>
      </c>
      <c r="J2995" s="10">
        <f t="shared" si="114"/>
        <v>42208.125</v>
      </c>
      <c r="L2995">
        <v>1453406867</v>
      </c>
      <c r="M2995" t="b">
        <v>0</v>
      </c>
      <c r="N2995">
        <v>22</v>
      </c>
      <c r="O2995" t="b">
        <v>1</v>
      </c>
      <c r="P2995" t="s">
        <v>8301</v>
      </c>
      <c r="Q2995">
        <f t="shared" si="115"/>
        <v>100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1437620400</v>
      </c>
      <c r="J2996" s="10">
        <f t="shared" si="114"/>
        <v>42208.125</v>
      </c>
      <c r="L2996">
        <v>1409743772</v>
      </c>
      <c r="M2996" t="b">
        <v>0</v>
      </c>
      <c r="N2996">
        <v>59</v>
      </c>
      <c r="O2996" t="b">
        <v>1</v>
      </c>
      <c r="P2996" t="s">
        <v>8301</v>
      </c>
      <c r="Q2996">
        <f t="shared" si="115"/>
        <v>458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1437620400</v>
      </c>
      <c r="J2997" s="10">
        <f t="shared" si="114"/>
        <v>42208.125</v>
      </c>
      <c r="L2997">
        <v>1482249471</v>
      </c>
      <c r="M2997" t="b">
        <v>0</v>
      </c>
      <c r="N2997">
        <v>249</v>
      </c>
      <c r="O2997" t="b">
        <v>1</v>
      </c>
      <c r="P2997" t="s">
        <v>8301</v>
      </c>
      <c r="Q2997">
        <f t="shared" si="115"/>
        <v>105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1437620400</v>
      </c>
      <c r="J2998" s="10">
        <f t="shared" si="114"/>
        <v>42208.125</v>
      </c>
      <c r="L2998">
        <v>1427493240</v>
      </c>
      <c r="M2998" t="b">
        <v>0</v>
      </c>
      <c r="N2998">
        <v>392</v>
      </c>
      <c r="O2998" t="b">
        <v>1</v>
      </c>
      <c r="P2998" t="s">
        <v>8301</v>
      </c>
      <c r="Q2998">
        <f t="shared" si="115"/>
        <v>172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1437620400</v>
      </c>
      <c r="J2999" s="10">
        <f t="shared" si="114"/>
        <v>42208.125</v>
      </c>
      <c r="L2999">
        <v>1486661793</v>
      </c>
      <c r="M2999" t="b">
        <v>0</v>
      </c>
      <c r="N2999">
        <v>115</v>
      </c>
      <c r="O2999" t="b">
        <v>1</v>
      </c>
      <c r="P2999" t="s">
        <v>8301</v>
      </c>
      <c r="Q2999">
        <f t="shared" si="115"/>
        <v>104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1437620400</v>
      </c>
      <c r="J3000" s="10">
        <f t="shared" si="114"/>
        <v>42208.125</v>
      </c>
      <c r="L3000">
        <v>1400474329</v>
      </c>
      <c r="M3000" t="b">
        <v>0</v>
      </c>
      <c r="N3000">
        <v>433</v>
      </c>
      <c r="O3000" t="b">
        <v>1</v>
      </c>
      <c r="P3000" t="s">
        <v>8301</v>
      </c>
      <c r="Q3000">
        <f t="shared" si="115"/>
        <v>103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1437620400</v>
      </c>
      <c r="J3001" s="10">
        <f t="shared" si="114"/>
        <v>42208.125</v>
      </c>
      <c r="L3001">
        <v>1487094360</v>
      </c>
      <c r="M3001" t="b">
        <v>0</v>
      </c>
      <c r="N3001">
        <v>20</v>
      </c>
      <c r="O3001" t="b">
        <v>1</v>
      </c>
      <c r="P3001" t="s">
        <v>8301</v>
      </c>
      <c r="Q3001">
        <f t="shared" si="115"/>
        <v>119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1437620400</v>
      </c>
      <c r="J3002" s="10">
        <f t="shared" si="114"/>
        <v>42208.125</v>
      </c>
      <c r="L3002">
        <v>1484682670</v>
      </c>
      <c r="M3002" t="b">
        <v>0</v>
      </c>
      <c r="N3002">
        <v>8</v>
      </c>
      <c r="O3002" t="b">
        <v>1</v>
      </c>
      <c r="P3002" t="s">
        <v>8301</v>
      </c>
      <c r="Q3002">
        <f t="shared" si="115"/>
        <v>100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1437620400</v>
      </c>
      <c r="J3003" s="10">
        <f t="shared" si="114"/>
        <v>42208.125</v>
      </c>
      <c r="L3003">
        <v>1465853382</v>
      </c>
      <c r="M3003" t="b">
        <v>0</v>
      </c>
      <c r="N3003">
        <v>175</v>
      </c>
      <c r="O3003" t="b">
        <v>1</v>
      </c>
      <c r="P3003" t="s">
        <v>8301</v>
      </c>
      <c r="Q3003">
        <f t="shared" si="115"/>
        <v>319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1437620400</v>
      </c>
      <c r="J3004" s="10">
        <f t="shared" si="114"/>
        <v>42208.125</v>
      </c>
      <c r="L3004">
        <v>1353960252</v>
      </c>
      <c r="M3004" t="b">
        <v>0</v>
      </c>
      <c r="N3004">
        <v>104</v>
      </c>
      <c r="O3004" t="b">
        <v>1</v>
      </c>
      <c r="P3004" t="s">
        <v>8301</v>
      </c>
      <c r="Q3004">
        <f t="shared" si="115"/>
        <v>109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1437620400</v>
      </c>
      <c r="J3005" s="10">
        <f t="shared" si="114"/>
        <v>42208.125</v>
      </c>
      <c r="L3005">
        <v>1454098976</v>
      </c>
      <c r="M3005" t="b">
        <v>0</v>
      </c>
      <c r="N3005">
        <v>17</v>
      </c>
      <c r="O3005" t="b">
        <v>1</v>
      </c>
      <c r="P3005" t="s">
        <v>8301</v>
      </c>
      <c r="Q3005">
        <f t="shared" si="115"/>
        <v>101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1437620400</v>
      </c>
      <c r="J3006" s="10">
        <f t="shared" si="114"/>
        <v>42208.125</v>
      </c>
      <c r="L3006">
        <v>1413493724</v>
      </c>
      <c r="M3006" t="b">
        <v>0</v>
      </c>
      <c r="N3006">
        <v>277</v>
      </c>
      <c r="O3006" t="b">
        <v>1</v>
      </c>
      <c r="P3006" t="s">
        <v>8301</v>
      </c>
      <c r="Q3006">
        <f t="shared" si="115"/>
        <v>113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1437620400</v>
      </c>
      <c r="J3007" s="10">
        <f t="shared" si="114"/>
        <v>42208.125</v>
      </c>
      <c r="L3007">
        <v>1410019905</v>
      </c>
      <c r="M3007" t="b">
        <v>0</v>
      </c>
      <c r="N3007">
        <v>118</v>
      </c>
      <c r="O3007" t="b">
        <v>1</v>
      </c>
      <c r="P3007" t="s">
        <v>8301</v>
      </c>
      <c r="Q3007">
        <f t="shared" si="115"/>
        <v>120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1437620400</v>
      </c>
      <c r="J3008" s="10">
        <f t="shared" si="114"/>
        <v>42208.125</v>
      </c>
      <c r="L3008">
        <v>1415988591</v>
      </c>
      <c r="M3008" t="b">
        <v>0</v>
      </c>
      <c r="N3008">
        <v>97</v>
      </c>
      <c r="O3008" t="b">
        <v>1</v>
      </c>
      <c r="P3008" t="s">
        <v>8301</v>
      </c>
      <c r="Q3008">
        <f t="shared" si="115"/>
        <v>108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1437620400</v>
      </c>
      <c r="J3009" s="10">
        <f t="shared" si="114"/>
        <v>42208.125</v>
      </c>
      <c r="L3009">
        <v>1428124283</v>
      </c>
      <c r="M3009" t="b">
        <v>0</v>
      </c>
      <c r="N3009">
        <v>20</v>
      </c>
      <c r="O3009" t="b">
        <v>1</v>
      </c>
      <c r="P3009" t="s">
        <v>8301</v>
      </c>
      <c r="Q3009">
        <f t="shared" si="115"/>
        <v>180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1437620400</v>
      </c>
      <c r="J3010" s="10">
        <f t="shared" si="114"/>
        <v>42208.125</v>
      </c>
      <c r="L3010">
        <v>1450760719</v>
      </c>
      <c r="M3010" t="b">
        <v>0</v>
      </c>
      <c r="N3010">
        <v>26</v>
      </c>
      <c r="O3010" t="b">
        <v>1</v>
      </c>
      <c r="P3010" t="s">
        <v>8301</v>
      </c>
      <c r="Q3010">
        <f t="shared" si="115"/>
        <v>101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1437620400</v>
      </c>
      <c r="J3011" s="10">
        <f t="shared" ref="J3011:J3074" si="116">(((I3011/60)/60)/24)+DATE(1970,1,1)</f>
        <v>42208.125</v>
      </c>
      <c r="L3011">
        <v>1414417240</v>
      </c>
      <c r="M3011" t="b">
        <v>0</v>
      </c>
      <c r="N3011">
        <v>128</v>
      </c>
      <c r="O3011" t="b">
        <v>1</v>
      </c>
      <c r="P3011" t="s">
        <v>8301</v>
      </c>
      <c r="Q3011">
        <f t="shared" ref="Q3011:Q3074" si="117">ROUND(E3011/D3011*100,0)</f>
        <v>120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1437620400</v>
      </c>
      <c r="J3012" s="10">
        <f t="shared" si="116"/>
        <v>42208.125</v>
      </c>
      <c r="L3012">
        <v>1419364719</v>
      </c>
      <c r="M3012" t="b">
        <v>0</v>
      </c>
      <c r="N3012">
        <v>15</v>
      </c>
      <c r="O3012" t="b">
        <v>1</v>
      </c>
      <c r="P3012" t="s">
        <v>8301</v>
      </c>
      <c r="Q3012">
        <f t="shared" si="117"/>
        <v>158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1437620400</v>
      </c>
      <c r="J3013" s="10">
        <f t="shared" si="116"/>
        <v>42208.125</v>
      </c>
      <c r="L3013">
        <v>1448536516</v>
      </c>
      <c r="M3013" t="b">
        <v>0</v>
      </c>
      <c r="N3013">
        <v>25</v>
      </c>
      <c r="O3013" t="b">
        <v>1</v>
      </c>
      <c r="P3013" t="s">
        <v>8301</v>
      </c>
      <c r="Q3013">
        <f t="shared" si="117"/>
        <v>124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1437620400</v>
      </c>
      <c r="J3014" s="10">
        <f t="shared" si="116"/>
        <v>42208.125</v>
      </c>
      <c r="L3014">
        <v>1421772730</v>
      </c>
      <c r="M3014" t="b">
        <v>0</v>
      </c>
      <c r="N3014">
        <v>55</v>
      </c>
      <c r="O3014" t="b">
        <v>1</v>
      </c>
      <c r="P3014" t="s">
        <v>8301</v>
      </c>
      <c r="Q3014">
        <f t="shared" si="117"/>
        <v>117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1437620400</v>
      </c>
      <c r="J3015" s="10">
        <f t="shared" si="116"/>
        <v>42208.125</v>
      </c>
      <c r="L3015">
        <v>1432325049</v>
      </c>
      <c r="M3015" t="b">
        <v>0</v>
      </c>
      <c r="N3015">
        <v>107</v>
      </c>
      <c r="O3015" t="b">
        <v>1</v>
      </c>
      <c r="P3015" t="s">
        <v>8301</v>
      </c>
      <c r="Q3015">
        <f t="shared" si="117"/>
        <v>157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1437620400</v>
      </c>
      <c r="J3016" s="10">
        <f t="shared" si="116"/>
        <v>42208.125</v>
      </c>
      <c r="L3016">
        <v>1412737080</v>
      </c>
      <c r="M3016" t="b">
        <v>0</v>
      </c>
      <c r="N3016">
        <v>557</v>
      </c>
      <c r="O3016" t="b">
        <v>1</v>
      </c>
      <c r="P3016" t="s">
        <v>8301</v>
      </c>
      <c r="Q3016">
        <f t="shared" si="117"/>
        <v>113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1437620400</v>
      </c>
      <c r="J3017" s="10">
        <f t="shared" si="116"/>
        <v>42208.125</v>
      </c>
      <c r="L3017">
        <v>1401125238</v>
      </c>
      <c r="M3017" t="b">
        <v>0</v>
      </c>
      <c r="N3017">
        <v>40</v>
      </c>
      <c r="O3017" t="b">
        <v>1</v>
      </c>
      <c r="P3017" t="s">
        <v>8301</v>
      </c>
      <c r="Q3017">
        <f t="shared" si="117"/>
        <v>103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1437620400</v>
      </c>
      <c r="J3018" s="10">
        <f t="shared" si="116"/>
        <v>42208.125</v>
      </c>
      <c r="L3018">
        <v>1400504952</v>
      </c>
      <c r="M3018" t="b">
        <v>0</v>
      </c>
      <c r="N3018">
        <v>36</v>
      </c>
      <c r="O3018" t="b">
        <v>1</v>
      </c>
      <c r="P3018" t="s">
        <v>8301</v>
      </c>
      <c r="Q3018">
        <f t="shared" si="117"/>
        <v>103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1437620400</v>
      </c>
      <c r="J3019" s="10">
        <f t="shared" si="116"/>
        <v>42208.125</v>
      </c>
      <c r="L3019">
        <v>1405974243</v>
      </c>
      <c r="M3019" t="b">
        <v>0</v>
      </c>
      <c r="N3019">
        <v>159</v>
      </c>
      <c r="O3019" t="b">
        <v>1</v>
      </c>
      <c r="P3019" t="s">
        <v>8301</v>
      </c>
      <c r="Q3019">
        <f t="shared" si="117"/>
        <v>106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1437620400</v>
      </c>
      <c r="J3020" s="10">
        <f t="shared" si="116"/>
        <v>42208.125</v>
      </c>
      <c r="L3020">
        <v>1433747376</v>
      </c>
      <c r="M3020" t="b">
        <v>0</v>
      </c>
      <c r="N3020">
        <v>41</v>
      </c>
      <c r="O3020" t="b">
        <v>1</v>
      </c>
      <c r="P3020" t="s">
        <v>8301</v>
      </c>
      <c r="Q3020">
        <f t="shared" si="117"/>
        <v>101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1437620400</v>
      </c>
      <c r="J3021" s="10">
        <f t="shared" si="116"/>
        <v>42208.125</v>
      </c>
      <c r="L3021">
        <v>1398801620</v>
      </c>
      <c r="M3021" t="b">
        <v>0</v>
      </c>
      <c r="N3021">
        <v>226</v>
      </c>
      <c r="O3021" t="b">
        <v>1</v>
      </c>
      <c r="P3021" t="s">
        <v>8301</v>
      </c>
      <c r="Q3021">
        <f t="shared" si="117"/>
        <v>121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1437620400</v>
      </c>
      <c r="J3022" s="10">
        <f t="shared" si="116"/>
        <v>42208.125</v>
      </c>
      <c r="L3022">
        <v>1434399533</v>
      </c>
      <c r="M3022" t="b">
        <v>0</v>
      </c>
      <c r="N3022">
        <v>30</v>
      </c>
      <c r="O3022" t="b">
        <v>1</v>
      </c>
      <c r="P3022" t="s">
        <v>8301</v>
      </c>
      <c r="Q3022">
        <f t="shared" si="117"/>
        <v>101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1437620400</v>
      </c>
      <c r="J3023" s="10">
        <f t="shared" si="116"/>
        <v>42208.125</v>
      </c>
      <c r="L3023">
        <v>1476715869</v>
      </c>
      <c r="M3023" t="b">
        <v>0</v>
      </c>
      <c r="N3023">
        <v>103</v>
      </c>
      <c r="O3023" t="b">
        <v>1</v>
      </c>
      <c r="P3023" t="s">
        <v>8301</v>
      </c>
      <c r="Q3023">
        <f t="shared" si="117"/>
        <v>116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1437620400</v>
      </c>
      <c r="J3024" s="10">
        <f t="shared" si="116"/>
        <v>42208.125</v>
      </c>
      <c r="L3024">
        <v>1468450409</v>
      </c>
      <c r="M3024" t="b">
        <v>0</v>
      </c>
      <c r="N3024">
        <v>62</v>
      </c>
      <c r="O3024" t="b">
        <v>1</v>
      </c>
      <c r="P3024" t="s">
        <v>8301</v>
      </c>
      <c r="Q3024">
        <f t="shared" si="117"/>
        <v>101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1437620400</v>
      </c>
      <c r="J3025" s="10">
        <f t="shared" si="116"/>
        <v>42208.125</v>
      </c>
      <c r="L3025">
        <v>1430151186</v>
      </c>
      <c r="M3025" t="b">
        <v>0</v>
      </c>
      <c r="N3025">
        <v>6</v>
      </c>
      <c r="O3025" t="b">
        <v>1</v>
      </c>
      <c r="P3025" t="s">
        <v>8301</v>
      </c>
      <c r="Q3025">
        <f t="shared" si="117"/>
        <v>103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1437620400</v>
      </c>
      <c r="J3026" s="10">
        <f t="shared" si="116"/>
        <v>42208.125</v>
      </c>
      <c r="L3026">
        <v>1346975475</v>
      </c>
      <c r="M3026" t="b">
        <v>0</v>
      </c>
      <c r="N3026">
        <v>182</v>
      </c>
      <c r="O3026" t="b">
        <v>1</v>
      </c>
      <c r="P3026" t="s">
        <v>8301</v>
      </c>
      <c r="Q3026">
        <f t="shared" si="117"/>
        <v>246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1437620400</v>
      </c>
      <c r="J3027" s="10">
        <f t="shared" si="116"/>
        <v>42208.125</v>
      </c>
      <c r="L3027">
        <v>1399032813</v>
      </c>
      <c r="M3027" t="b">
        <v>0</v>
      </c>
      <c r="N3027">
        <v>145</v>
      </c>
      <c r="O3027" t="b">
        <v>1</v>
      </c>
      <c r="P3027" t="s">
        <v>8301</v>
      </c>
      <c r="Q3027">
        <f t="shared" si="117"/>
        <v>302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1437620400</v>
      </c>
      <c r="J3028" s="10">
        <f t="shared" si="116"/>
        <v>42208.125</v>
      </c>
      <c r="L3028">
        <v>1487329292</v>
      </c>
      <c r="M3028" t="b">
        <v>0</v>
      </c>
      <c r="N3028">
        <v>25</v>
      </c>
      <c r="O3028" t="b">
        <v>1</v>
      </c>
      <c r="P3028" t="s">
        <v>8301</v>
      </c>
      <c r="Q3028">
        <f t="shared" si="117"/>
        <v>143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1437620400</v>
      </c>
      <c r="J3029" s="10">
        <f t="shared" si="116"/>
        <v>42208.125</v>
      </c>
      <c r="L3029">
        <v>1424278451</v>
      </c>
      <c r="M3029" t="b">
        <v>0</v>
      </c>
      <c r="N3029">
        <v>320</v>
      </c>
      <c r="O3029" t="b">
        <v>1</v>
      </c>
      <c r="P3029" t="s">
        <v>8301</v>
      </c>
      <c r="Q3029">
        <f t="shared" si="117"/>
        <v>131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1437620400</v>
      </c>
      <c r="J3030" s="10">
        <f t="shared" si="116"/>
        <v>42208.125</v>
      </c>
      <c r="L3030">
        <v>1468650025</v>
      </c>
      <c r="M3030" t="b">
        <v>0</v>
      </c>
      <c r="N3030">
        <v>99</v>
      </c>
      <c r="O3030" t="b">
        <v>1</v>
      </c>
      <c r="P3030" t="s">
        <v>8301</v>
      </c>
      <c r="Q3030">
        <f t="shared" si="117"/>
        <v>168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1437620400</v>
      </c>
      <c r="J3031" s="10">
        <f t="shared" si="116"/>
        <v>42208.125</v>
      </c>
      <c r="L3031">
        <v>1413824447</v>
      </c>
      <c r="M3031" t="b">
        <v>0</v>
      </c>
      <c r="N3031">
        <v>348</v>
      </c>
      <c r="O3031" t="b">
        <v>1</v>
      </c>
      <c r="P3031" t="s">
        <v>8301</v>
      </c>
      <c r="Q3031">
        <f t="shared" si="117"/>
        <v>110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1437620400</v>
      </c>
      <c r="J3032" s="10">
        <f t="shared" si="116"/>
        <v>42208.125</v>
      </c>
      <c r="L3032">
        <v>1439834171</v>
      </c>
      <c r="M3032" t="b">
        <v>0</v>
      </c>
      <c r="N3032">
        <v>41</v>
      </c>
      <c r="O3032" t="b">
        <v>1</v>
      </c>
      <c r="P3032" t="s">
        <v>8301</v>
      </c>
      <c r="Q3032">
        <f t="shared" si="117"/>
        <v>107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1437620400</v>
      </c>
      <c r="J3033" s="10">
        <f t="shared" si="116"/>
        <v>42208.125</v>
      </c>
      <c r="L3033">
        <v>1471295447</v>
      </c>
      <c r="M3033" t="b">
        <v>0</v>
      </c>
      <c r="N3033">
        <v>29</v>
      </c>
      <c r="O3033" t="b">
        <v>1</v>
      </c>
      <c r="P3033" t="s">
        <v>8301</v>
      </c>
      <c r="Q3033">
        <f t="shared" si="117"/>
        <v>100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1437620400</v>
      </c>
      <c r="J3034" s="10">
        <f t="shared" si="116"/>
        <v>42208.125</v>
      </c>
      <c r="L3034">
        <v>1439341459</v>
      </c>
      <c r="M3034" t="b">
        <v>0</v>
      </c>
      <c r="N3034">
        <v>25</v>
      </c>
      <c r="O3034" t="b">
        <v>1</v>
      </c>
      <c r="P3034" t="s">
        <v>8301</v>
      </c>
      <c r="Q3034">
        <f t="shared" si="117"/>
        <v>127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1437620400</v>
      </c>
      <c r="J3035" s="10">
        <f t="shared" si="116"/>
        <v>42208.125</v>
      </c>
      <c r="L3035">
        <v>1468895925</v>
      </c>
      <c r="M3035" t="b">
        <v>0</v>
      </c>
      <c r="N3035">
        <v>23</v>
      </c>
      <c r="O3035" t="b">
        <v>1</v>
      </c>
      <c r="P3035" t="s">
        <v>8301</v>
      </c>
      <c r="Q3035">
        <f t="shared" si="117"/>
        <v>147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1437620400</v>
      </c>
      <c r="J3036" s="10">
        <f t="shared" si="116"/>
        <v>42208.125</v>
      </c>
      <c r="L3036">
        <v>1475326255</v>
      </c>
      <c r="M3036" t="b">
        <v>0</v>
      </c>
      <c r="N3036">
        <v>1260</v>
      </c>
      <c r="O3036" t="b">
        <v>1</v>
      </c>
      <c r="P3036" t="s">
        <v>8301</v>
      </c>
      <c r="Q3036">
        <f t="shared" si="117"/>
        <v>113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1437620400</v>
      </c>
      <c r="J3037" s="10">
        <f t="shared" si="116"/>
        <v>42208.125</v>
      </c>
      <c r="L3037">
        <v>1365082009</v>
      </c>
      <c r="M3037" t="b">
        <v>0</v>
      </c>
      <c r="N3037">
        <v>307</v>
      </c>
      <c r="O3037" t="b">
        <v>1</v>
      </c>
      <c r="P3037" t="s">
        <v>8301</v>
      </c>
      <c r="Q3037">
        <f t="shared" si="117"/>
        <v>109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1437620400</v>
      </c>
      <c r="J3038" s="10">
        <f t="shared" si="116"/>
        <v>42208.125</v>
      </c>
      <c r="L3038">
        <v>1373568644</v>
      </c>
      <c r="M3038" t="b">
        <v>0</v>
      </c>
      <c r="N3038">
        <v>329</v>
      </c>
      <c r="O3038" t="b">
        <v>1</v>
      </c>
      <c r="P3038" t="s">
        <v>8301</v>
      </c>
      <c r="Q3038">
        <f t="shared" si="117"/>
        <v>127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1437620400</v>
      </c>
      <c r="J3039" s="10">
        <f t="shared" si="116"/>
        <v>42208.125</v>
      </c>
      <c r="L3039">
        <v>1279574773</v>
      </c>
      <c r="M3039" t="b">
        <v>0</v>
      </c>
      <c r="N3039">
        <v>32</v>
      </c>
      <c r="O3039" t="b">
        <v>1</v>
      </c>
      <c r="P3039" t="s">
        <v>8301</v>
      </c>
      <c r="Q3039">
        <f t="shared" si="117"/>
        <v>213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1437620400</v>
      </c>
      <c r="J3040" s="10">
        <f t="shared" si="116"/>
        <v>42208.125</v>
      </c>
      <c r="L3040">
        <v>1451887397</v>
      </c>
      <c r="M3040" t="b">
        <v>0</v>
      </c>
      <c r="N3040">
        <v>27</v>
      </c>
      <c r="O3040" t="b">
        <v>1</v>
      </c>
      <c r="P3040" t="s">
        <v>8301</v>
      </c>
      <c r="Q3040">
        <f t="shared" si="117"/>
        <v>101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1437620400</v>
      </c>
      <c r="J3041" s="10">
        <f t="shared" si="116"/>
        <v>42208.125</v>
      </c>
      <c r="L3041">
        <v>1386011038</v>
      </c>
      <c r="M3041" t="b">
        <v>0</v>
      </c>
      <c r="N3041">
        <v>236</v>
      </c>
      <c r="O3041" t="b">
        <v>1</v>
      </c>
      <c r="P3041" t="s">
        <v>8301</v>
      </c>
      <c r="Q3041">
        <f t="shared" si="117"/>
        <v>109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1437620400</v>
      </c>
      <c r="J3042" s="10">
        <f t="shared" si="116"/>
        <v>42208.125</v>
      </c>
      <c r="L3042">
        <v>1434999621</v>
      </c>
      <c r="M3042" t="b">
        <v>0</v>
      </c>
      <c r="N3042">
        <v>42</v>
      </c>
      <c r="O3042" t="b">
        <v>1</v>
      </c>
      <c r="P3042" t="s">
        <v>8301</v>
      </c>
      <c r="Q3042">
        <f t="shared" si="117"/>
        <v>108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1437620400</v>
      </c>
      <c r="J3043" s="10">
        <f t="shared" si="116"/>
        <v>42208.125</v>
      </c>
      <c r="L3043">
        <v>1450731048</v>
      </c>
      <c r="M3043" t="b">
        <v>0</v>
      </c>
      <c r="N3043">
        <v>95</v>
      </c>
      <c r="O3043" t="b">
        <v>1</v>
      </c>
      <c r="P3043" t="s">
        <v>8301</v>
      </c>
      <c r="Q3043">
        <f t="shared" si="117"/>
        <v>110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1437620400</v>
      </c>
      <c r="J3044" s="10">
        <f t="shared" si="116"/>
        <v>42208.125</v>
      </c>
      <c r="L3044">
        <v>1441557047</v>
      </c>
      <c r="M3044" t="b">
        <v>0</v>
      </c>
      <c r="N3044">
        <v>37</v>
      </c>
      <c r="O3044" t="b">
        <v>1</v>
      </c>
      <c r="P3044" t="s">
        <v>8301</v>
      </c>
      <c r="Q3044">
        <f t="shared" si="117"/>
        <v>128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1437620400</v>
      </c>
      <c r="J3045" s="10">
        <f t="shared" si="116"/>
        <v>42208.125</v>
      </c>
      <c r="L3045">
        <v>1426815699</v>
      </c>
      <c r="M3045" t="b">
        <v>0</v>
      </c>
      <c r="N3045">
        <v>128</v>
      </c>
      <c r="O3045" t="b">
        <v>1</v>
      </c>
      <c r="P3045" t="s">
        <v>8301</v>
      </c>
      <c r="Q3045">
        <f t="shared" si="117"/>
        <v>110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1437620400</v>
      </c>
      <c r="J3046" s="10">
        <f t="shared" si="116"/>
        <v>42208.125</v>
      </c>
      <c r="L3046">
        <v>1453137998</v>
      </c>
      <c r="M3046" t="b">
        <v>0</v>
      </c>
      <c r="N3046">
        <v>156</v>
      </c>
      <c r="O3046" t="b">
        <v>1</v>
      </c>
      <c r="P3046" t="s">
        <v>8301</v>
      </c>
      <c r="Q3046">
        <f t="shared" si="117"/>
        <v>109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1437620400</v>
      </c>
      <c r="J3047" s="10">
        <f t="shared" si="116"/>
        <v>42208.125</v>
      </c>
      <c r="L3047">
        <v>1406087055</v>
      </c>
      <c r="M3047" t="b">
        <v>0</v>
      </c>
      <c r="N3047">
        <v>64</v>
      </c>
      <c r="O3047" t="b">
        <v>1</v>
      </c>
      <c r="P3047" t="s">
        <v>8301</v>
      </c>
      <c r="Q3047">
        <f t="shared" si="117"/>
        <v>133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1437620400</v>
      </c>
      <c r="J3048" s="10">
        <f t="shared" si="116"/>
        <v>42208.125</v>
      </c>
      <c r="L3048">
        <v>1407784586</v>
      </c>
      <c r="M3048" t="b">
        <v>0</v>
      </c>
      <c r="N3048">
        <v>58</v>
      </c>
      <c r="O3048" t="b">
        <v>1</v>
      </c>
      <c r="P3048" t="s">
        <v>8301</v>
      </c>
      <c r="Q3048">
        <f t="shared" si="117"/>
        <v>191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1437620400</v>
      </c>
      <c r="J3049" s="10">
        <f t="shared" si="116"/>
        <v>42208.125</v>
      </c>
      <c r="L3049">
        <v>1457999054</v>
      </c>
      <c r="M3049" t="b">
        <v>0</v>
      </c>
      <c r="N3049">
        <v>20</v>
      </c>
      <c r="O3049" t="b">
        <v>1</v>
      </c>
      <c r="P3049" t="s">
        <v>8301</v>
      </c>
      <c r="Q3049">
        <f t="shared" si="117"/>
        <v>149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1437620400</v>
      </c>
      <c r="J3050" s="10">
        <f t="shared" si="116"/>
        <v>42208.125</v>
      </c>
      <c r="L3050">
        <v>1417556262</v>
      </c>
      <c r="M3050" t="b">
        <v>0</v>
      </c>
      <c r="N3050">
        <v>47</v>
      </c>
      <c r="O3050" t="b">
        <v>1</v>
      </c>
      <c r="P3050" t="s">
        <v>8301</v>
      </c>
      <c r="Q3050">
        <f t="shared" si="117"/>
        <v>166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1437620400</v>
      </c>
      <c r="J3051" s="10">
        <f t="shared" si="116"/>
        <v>42208.125</v>
      </c>
      <c r="L3051">
        <v>1431649255</v>
      </c>
      <c r="M3051" t="b">
        <v>0</v>
      </c>
      <c r="N3051">
        <v>54</v>
      </c>
      <c r="O3051" t="b">
        <v>1</v>
      </c>
      <c r="P3051" t="s">
        <v>8301</v>
      </c>
      <c r="Q3051">
        <f t="shared" si="117"/>
        <v>107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1437620400</v>
      </c>
      <c r="J3052" s="10">
        <f t="shared" si="116"/>
        <v>42208.125</v>
      </c>
      <c r="L3052">
        <v>1459828960</v>
      </c>
      <c r="M3052" t="b">
        <v>0</v>
      </c>
      <c r="N3052">
        <v>9</v>
      </c>
      <c r="O3052" t="b">
        <v>1</v>
      </c>
      <c r="P3052" t="s">
        <v>8301</v>
      </c>
      <c r="Q3052">
        <f t="shared" si="117"/>
        <v>106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1437620400</v>
      </c>
      <c r="J3053" s="10">
        <f t="shared" si="116"/>
        <v>42208.125</v>
      </c>
      <c r="L3053">
        <v>1483955945</v>
      </c>
      <c r="M3053" t="b">
        <v>1</v>
      </c>
      <c r="N3053">
        <v>35</v>
      </c>
      <c r="O3053" t="b">
        <v>0</v>
      </c>
      <c r="P3053" t="s">
        <v>8301</v>
      </c>
      <c r="Q3053">
        <f t="shared" si="117"/>
        <v>24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1437620400</v>
      </c>
      <c r="J3054" s="10">
        <f t="shared" si="116"/>
        <v>42208.125</v>
      </c>
      <c r="L3054">
        <v>1430237094</v>
      </c>
      <c r="M3054" t="b">
        <v>0</v>
      </c>
      <c r="N3054">
        <v>2</v>
      </c>
      <c r="O3054" t="b">
        <v>0</v>
      </c>
      <c r="P3054" t="s">
        <v>8301</v>
      </c>
      <c r="Q3054">
        <f t="shared" si="117"/>
        <v>0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1437620400</v>
      </c>
      <c r="J3055" s="10">
        <f t="shared" si="116"/>
        <v>42208.125</v>
      </c>
      <c r="L3055">
        <v>1407781013</v>
      </c>
      <c r="M3055" t="b">
        <v>0</v>
      </c>
      <c r="N3055">
        <v>3</v>
      </c>
      <c r="O3055" t="b">
        <v>0</v>
      </c>
      <c r="P3055" t="s">
        <v>8301</v>
      </c>
      <c r="Q3055">
        <f t="shared" si="117"/>
        <v>0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1437620400</v>
      </c>
      <c r="J3056" s="10">
        <f t="shared" si="116"/>
        <v>42208.125</v>
      </c>
      <c r="L3056">
        <v>1422043154</v>
      </c>
      <c r="M3056" t="b">
        <v>0</v>
      </c>
      <c r="N3056">
        <v>0</v>
      </c>
      <c r="O3056" t="b">
        <v>0</v>
      </c>
      <c r="P3056" t="s">
        <v>8301</v>
      </c>
      <c r="Q3056">
        <f t="shared" si="117"/>
        <v>0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1437620400</v>
      </c>
      <c r="J3057" s="10">
        <f t="shared" si="116"/>
        <v>42208.125</v>
      </c>
      <c r="L3057">
        <v>1415660390</v>
      </c>
      <c r="M3057" t="b">
        <v>0</v>
      </c>
      <c r="N3057">
        <v>1</v>
      </c>
      <c r="O3057" t="b">
        <v>0</v>
      </c>
      <c r="P3057" t="s">
        <v>8301</v>
      </c>
      <c r="Q3057">
        <f t="shared" si="117"/>
        <v>0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1437620400</v>
      </c>
      <c r="J3058" s="10">
        <f t="shared" si="116"/>
        <v>42208.125</v>
      </c>
      <c r="L3058">
        <v>1406819784</v>
      </c>
      <c r="M3058" t="b">
        <v>0</v>
      </c>
      <c r="N3058">
        <v>0</v>
      </c>
      <c r="O3058" t="b">
        <v>0</v>
      </c>
      <c r="P3058" t="s">
        <v>8301</v>
      </c>
      <c r="Q3058">
        <f t="shared" si="117"/>
        <v>0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1437620400</v>
      </c>
      <c r="J3059" s="10">
        <f t="shared" si="116"/>
        <v>42208.125</v>
      </c>
      <c r="L3059">
        <v>1457105811</v>
      </c>
      <c r="M3059" t="b">
        <v>0</v>
      </c>
      <c r="N3059">
        <v>0</v>
      </c>
      <c r="O3059" t="b">
        <v>0</v>
      </c>
      <c r="P3059" t="s">
        <v>8301</v>
      </c>
      <c r="Q3059">
        <f t="shared" si="117"/>
        <v>0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1437620400</v>
      </c>
      <c r="J3060" s="10">
        <f t="shared" si="116"/>
        <v>42208.125</v>
      </c>
      <c r="L3060">
        <v>1459414740</v>
      </c>
      <c r="M3060" t="b">
        <v>0</v>
      </c>
      <c r="N3060">
        <v>3</v>
      </c>
      <c r="O3060" t="b">
        <v>0</v>
      </c>
      <c r="P3060" t="s">
        <v>8301</v>
      </c>
      <c r="Q3060">
        <f t="shared" si="117"/>
        <v>0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1437620400</v>
      </c>
      <c r="J3061" s="10">
        <f t="shared" si="116"/>
        <v>42208.125</v>
      </c>
      <c r="L3061">
        <v>1404944846</v>
      </c>
      <c r="M3061" t="b">
        <v>0</v>
      </c>
      <c r="N3061">
        <v>11</v>
      </c>
      <c r="O3061" t="b">
        <v>0</v>
      </c>
      <c r="P3061" t="s">
        <v>8301</v>
      </c>
      <c r="Q3061">
        <f t="shared" si="117"/>
        <v>3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1437620400</v>
      </c>
      <c r="J3062" s="10">
        <f t="shared" si="116"/>
        <v>42208.125</v>
      </c>
      <c r="L3062">
        <v>1440830134</v>
      </c>
      <c r="M3062" t="b">
        <v>0</v>
      </c>
      <c r="N3062">
        <v>6</v>
      </c>
      <c r="O3062" t="b">
        <v>0</v>
      </c>
      <c r="P3062" t="s">
        <v>8301</v>
      </c>
      <c r="Q3062">
        <f t="shared" si="117"/>
        <v>0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1437620400</v>
      </c>
      <c r="J3063" s="10">
        <f t="shared" si="116"/>
        <v>42208.125</v>
      </c>
      <c r="L3063">
        <v>1405363748</v>
      </c>
      <c r="M3063" t="b">
        <v>0</v>
      </c>
      <c r="N3063">
        <v>0</v>
      </c>
      <c r="O3063" t="b">
        <v>0</v>
      </c>
      <c r="P3063" t="s">
        <v>8301</v>
      </c>
      <c r="Q3063">
        <f t="shared" si="117"/>
        <v>0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1437620400</v>
      </c>
      <c r="J3064" s="10">
        <f t="shared" si="116"/>
        <v>42208.125</v>
      </c>
      <c r="L3064">
        <v>1441111892</v>
      </c>
      <c r="M3064" t="b">
        <v>0</v>
      </c>
      <c r="N3064">
        <v>67</v>
      </c>
      <c r="O3064" t="b">
        <v>0</v>
      </c>
      <c r="P3064" t="s">
        <v>8301</v>
      </c>
      <c r="Q3064">
        <f t="shared" si="117"/>
        <v>67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1437620400</v>
      </c>
      <c r="J3065" s="10">
        <f t="shared" si="116"/>
        <v>42208.125</v>
      </c>
      <c r="L3065">
        <v>1474150138</v>
      </c>
      <c r="M3065" t="b">
        <v>0</v>
      </c>
      <c r="N3065">
        <v>23</v>
      </c>
      <c r="O3065" t="b">
        <v>0</v>
      </c>
      <c r="P3065" t="s">
        <v>8301</v>
      </c>
      <c r="Q3065">
        <f t="shared" si="117"/>
        <v>20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1437620400</v>
      </c>
      <c r="J3066" s="10">
        <f t="shared" si="116"/>
        <v>42208.125</v>
      </c>
      <c r="L3066">
        <v>1445483246</v>
      </c>
      <c r="M3066" t="b">
        <v>0</v>
      </c>
      <c r="N3066">
        <v>72</v>
      </c>
      <c r="O3066" t="b">
        <v>0</v>
      </c>
      <c r="P3066" t="s">
        <v>8301</v>
      </c>
      <c r="Q3066">
        <f t="shared" si="117"/>
        <v>11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1437620400</v>
      </c>
      <c r="J3067" s="10">
        <f t="shared" si="116"/>
        <v>42208.125</v>
      </c>
      <c r="L3067">
        <v>1404523172</v>
      </c>
      <c r="M3067" t="b">
        <v>0</v>
      </c>
      <c r="N3067">
        <v>2</v>
      </c>
      <c r="O3067" t="b">
        <v>0</v>
      </c>
      <c r="P3067" t="s">
        <v>8301</v>
      </c>
      <c r="Q3067">
        <f t="shared" si="117"/>
        <v>0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1437620400</v>
      </c>
      <c r="J3068" s="10">
        <f t="shared" si="116"/>
        <v>42208.125</v>
      </c>
      <c r="L3068">
        <v>1465536537</v>
      </c>
      <c r="M3068" t="b">
        <v>0</v>
      </c>
      <c r="N3068">
        <v>15</v>
      </c>
      <c r="O3068" t="b">
        <v>0</v>
      </c>
      <c r="P3068" t="s">
        <v>8301</v>
      </c>
      <c r="Q3068">
        <f t="shared" si="117"/>
        <v>12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1437620400</v>
      </c>
      <c r="J3069" s="10">
        <f t="shared" si="116"/>
        <v>42208.125</v>
      </c>
      <c r="L3069">
        <v>1439245879</v>
      </c>
      <c r="M3069" t="b">
        <v>0</v>
      </c>
      <c r="N3069">
        <v>1</v>
      </c>
      <c r="O3069" t="b">
        <v>0</v>
      </c>
      <c r="P3069" t="s">
        <v>8301</v>
      </c>
      <c r="Q3069">
        <f t="shared" si="117"/>
        <v>3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1437620400</v>
      </c>
      <c r="J3070" s="10">
        <f t="shared" si="116"/>
        <v>42208.125</v>
      </c>
      <c r="L3070">
        <v>1442421352</v>
      </c>
      <c r="M3070" t="b">
        <v>0</v>
      </c>
      <c r="N3070">
        <v>2</v>
      </c>
      <c r="O3070" t="b">
        <v>0</v>
      </c>
      <c r="P3070" t="s">
        <v>8301</v>
      </c>
      <c r="Q3070">
        <f t="shared" si="117"/>
        <v>0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1437620400</v>
      </c>
      <c r="J3071" s="10">
        <f t="shared" si="116"/>
        <v>42208.125</v>
      </c>
      <c r="L3071">
        <v>1415995234</v>
      </c>
      <c r="M3071" t="b">
        <v>0</v>
      </c>
      <c r="N3071">
        <v>7</v>
      </c>
      <c r="O3071" t="b">
        <v>0</v>
      </c>
      <c r="P3071" t="s">
        <v>8301</v>
      </c>
      <c r="Q3071">
        <f t="shared" si="117"/>
        <v>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1437620400</v>
      </c>
      <c r="J3072" s="10">
        <f t="shared" si="116"/>
        <v>42208.125</v>
      </c>
      <c r="L3072">
        <v>1479317769</v>
      </c>
      <c r="M3072" t="b">
        <v>0</v>
      </c>
      <c r="N3072">
        <v>16</v>
      </c>
      <c r="O3072" t="b">
        <v>0</v>
      </c>
      <c r="P3072" t="s">
        <v>8301</v>
      </c>
      <c r="Q3072">
        <f t="shared" si="117"/>
        <v>3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1437620400</v>
      </c>
      <c r="J3073" s="10">
        <f t="shared" si="116"/>
        <v>42208.125</v>
      </c>
      <c r="L3073">
        <v>1428082481</v>
      </c>
      <c r="M3073" t="b">
        <v>0</v>
      </c>
      <c r="N3073">
        <v>117</v>
      </c>
      <c r="O3073" t="b">
        <v>0</v>
      </c>
      <c r="P3073" t="s">
        <v>8301</v>
      </c>
      <c r="Q3073">
        <f t="shared" si="117"/>
        <v>60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1437620400</v>
      </c>
      <c r="J3074" s="10">
        <f t="shared" si="116"/>
        <v>42208.125</v>
      </c>
      <c r="L3074">
        <v>1476549262</v>
      </c>
      <c r="M3074" t="b">
        <v>0</v>
      </c>
      <c r="N3074">
        <v>2</v>
      </c>
      <c r="O3074" t="b">
        <v>0</v>
      </c>
      <c r="P3074" t="s">
        <v>8301</v>
      </c>
      <c r="Q3074">
        <f t="shared" si="117"/>
        <v>0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1437620400</v>
      </c>
      <c r="J3075" s="10">
        <f t="shared" ref="J3075:J3138" si="118">(((I3075/60)/60)/24)+DATE(1970,1,1)</f>
        <v>42208.125</v>
      </c>
      <c r="L3075">
        <v>1429287900</v>
      </c>
      <c r="M3075" t="b">
        <v>0</v>
      </c>
      <c r="N3075">
        <v>7</v>
      </c>
      <c r="O3075" t="b">
        <v>0</v>
      </c>
      <c r="P3075" t="s">
        <v>8301</v>
      </c>
      <c r="Q3075">
        <f t="shared" ref="Q3075:Q3138" si="119">ROUND(E3075/D3075*100,0)</f>
        <v>0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1437620400</v>
      </c>
      <c r="J3076" s="10">
        <f t="shared" si="118"/>
        <v>42208.125</v>
      </c>
      <c r="L3076">
        <v>1455025359</v>
      </c>
      <c r="M3076" t="b">
        <v>0</v>
      </c>
      <c r="N3076">
        <v>3</v>
      </c>
      <c r="O3076" t="b">
        <v>0</v>
      </c>
      <c r="P3076" t="s">
        <v>8301</v>
      </c>
      <c r="Q3076">
        <f t="shared" si="119"/>
        <v>0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1437620400</v>
      </c>
      <c r="J3077" s="10">
        <f t="shared" si="118"/>
        <v>42208.125</v>
      </c>
      <c r="L3077">
        <v>1467253640</v>
      </c>
      <c r="M3077" t="b">
        <v>0</v>
      </c>
      <c r="N3077">
        <v>20</v>
      </c>
      <c r="O3077" t="b">
        <v>0</v>
      </c>
      <c r="P3077" t="s">
        <v>8301</v>
      </c>
      <c r="Q3077">
        <f t="shared" si="119"/>
        <v>9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1437620400</v>
      </c>
      <c r="J3078" s="10">
        <f t="shared" si="118"/>
        <v>42208.125</v>
      </c>
      <c r="L3078">
        <v>1439221123</v>
      </c>
      <c r="M3078" t="b">
        <v>0</v>
      </c>
      <c r="N3078">
        <v>50</v>
      </c>
      <c r="O3078" t="b">
        <v>0</v>
      </c>
      <c r="P3078" t="s">
        <v>8301</v>
      </c>
      <c r="Q3078">
        <f t="shared" si="119"/>
        <v>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1437620400</v>
      </c>
      <c r="J3079" s="10">
        <f t="shared" si="118"/>
        <v>42208.125</v>
      </c>
      <c r="L3079">
        <v>1485903478</v>
      </c>
      <c r="M3079" t="b">
        <v>0</v>
      </c>
      <c r="N3079">
        <v>2</v>
      </c>
      <c r="O3079" t="b">
        <v>0</v>
      </c>
      <c r="P3079" t="s">
        <v>8301</v>
      </c>
      <c r="Q3079">
        <f t="shared" si="119"/>
        <v>0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1437620400</v>
      </c>
      <c r="J3080" s="10">
        <f t="shared" si="118"/>
        <v>42208.125</v>
      </c>
      <c r="L3080">
        <v>1422328795</v>
      </c>
      <c r="M3080" t="b">
        <v>0</v>
      </c>
      <c r="N3080">
        <v>3</v>
      </c>
      <c r="O3080" t="b">
        <v>0</v>
      </c>
      <c r="P3080" t="s">
        <v>8301</v>
      </c>
      <c r="Q3080">
        <f t="shared" si="119"/>
        <v>0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1437620400</v>
      </c>
      <c r="J3081" s="10">
        <f t="shared" si="118"/>
        <v>42208.125</v>
      </c>
      <c r="L3081">
        <v>1424452035</v>
      </c>
      <c r="M3081" t="b">
        <v>0</v>
      </c>
      <c r="N3081">
        <v>27</v>
      </c>
      <c r="O3081" t="b">
        <v>0</v>
      </c>
      <c r="P3081" t="s">
        <v>8301</v>
      </c>
      <c r="Q3081">
        <f t="shared" si="119"/>
        <v>1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1437620400</v>
      </c>
      <c r="J3082" s="10">
        <f t="shared" si="118"/>
        <v>42208.125</v>
      </c>
      <c r="L3082">
        <v>1414456844</v>
      </c>
      <c r="M3082" t="b">
        <v>0</v>
      </c>
      <c r="N3082">
        <v>7</v>
      </c>
      <c r="O3082" t="b">
        <v>0</v>
      </c>
      <c r="P3082" t="s">
        <v>8301</v>
      </c>
      <c r="Q3082">
        <f t="shared" si="119"/>
        <v>0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1437620400</v>
      </c>
      <c r="J3083" s="10">
        <f t="shared" si="118"/>
        <v>42208.125</v>
      </c>
      <c r="L3083">
        <v>1440130891</v>
      </c>
      <c r="M3083" t="b">
        <v>0</v>
      </c>
      <c r="N3083">
        <v>5</v>
      </c>
      <c r="O3083" t="b">
        <v>0</v>
      </c>
      <c r="P3083" t="s">
        <v>8301</v>
      </c>
      <c r="Q3083">
        <f t="shared" si="119"/>
        <v>0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1437620400</v>
      </c>
      <c r="J3084" s="10">
        <f t="shared" si="118"/>
        <v>42208.125</v>
      </c>
      <c r="L3084">
        <v>1445033346</v>
      </c>
      <c r="M3084" t="b">
        <v>0</v>
      </c>
      <c r="N3084">
        <v>0</v>
      </c>
      <c r="O3084" t="b">
        <v>0</v>
      </c>
      <c r="P3084" t="s">
        <v>8301</v>
      </c>
      <c r="Q3084">
        <f t="shared" si="119"/>
        <v>0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1437620400</v>
      </c>
      <c r="J3085" s="10">
        <f t="shared" si="118"/>
        <v>42208.125</v>
      </c>
      <c r="L3085">
        <v>1406986278</v>
      </c>
      <c r="M3085" t="b">
        <v>0</v>
      </c>
      <c r="N3085">
        <v>3</v>
      </c>
      <c r="O3085" t="b">
        <v>0</v>
      </c>
      <c r="P3085" t="s">
        <v>8301</v>
      </c>
      <c r="Q3085">
        <f t="shared" si="119"/>
        <v>0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1437620400</v>
      </c>
      <c r="J3086" s="10">
        <f t="shared" si="118"/>
        <v>42208.125</v>
      </c>
      <c r="L3086">
        <v>1428340931</v>
      </c>
      <c r="M3086" t="b">
        <v>0</v>
      </c>
      <c r="N3086">
        <v>6</v>
      </c>
      <c r="O3086" t="b">
        <v>0</v>
      </c>
      <c r="P3086" t="s">
        <v>8301</v>
      </c>
      <c r="Q3086">
        <f t="shared" si="119"/>
        <v>12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1437620400</v>
      </c>
      <c r="J3087" s="10">
        <f t="shared" si="118"/>
        <v>42208.125</v>
      </c>
      <c r="L3087">
        <v>1440969159</v>
      </c>
      <c r="M3087" t="b">
        <v>0</v>
      </c>
      <c r="N3087">
        <v>9</v>
      </c>
      <c r="O3087" t="b">
        <v>0</v>
      </c>
      <c r="P3087" t="s">
        <v>8301</v>
      </c>
      <c r="Q3087">
        <f t="shared" si="119"/>
        <v>2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1437620400</v>
      </c>
      <c r="J3088" s="10">
        <f t="shared" si="118"/>
        <v>42208.125</v>
      </c>
      <c r="L3088">
        <v>1434643559</v>
      </c>
      <c r="M3088" t="b">
        <v>0</v>
      </c>
      <c r="N3088">
        <v>3</v>
      </c>
      <c r="O3088" t="b">
        <v>0</v>
      </c>
      <c r="P3088" t="s">
        <v>8301</v>
      </c>
      <c r="Q3088">
        <f t="shared" si="119"/>
        <v>0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1437620400</v>
      </c>
      <c r="J3089" s="10">
        <f t="shared" si="118"/>
        <v>42208.125</v>
      </c>
      <c r="L3089">
        <v>1477107390</v>
      </c>
      <c r="M3089" t="b">
        <v>0</v>
      </c>
      <c r="N3089">
        <v>2</v>
      </c>
      <c r="O3089" t="b">
        <v>0</v>
      </c>
      <c r="P3089" t="s">
        <v>8301</v>
      </c>
      <c r="Q3089">
        <f t="shared" si="119"/>
        <v>1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1437620400</v>
      </c>
      <c r="J3090" s="10">
        <f t="shared" si="118"/>
        <v>42208.125</v>
      </c>
      <c r="L3090">
        <v>1418046247</v>
      </c>
      <c r="M3090" t="b">
        <v>0</v>
      </c>
      <c r="N3090">
        <v>3</v>
      </c>
      <c r="O3090" t="b">
        <v>0</v>
      </c>
      <c r="P3090" t="s">
        <v>8301</v>
      </c>
      <c r="Q3090">
        <f t="shared" si="119"/>
        <v>0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1437620400</v>
      </c>
      <c r="J3091" s="10">
        <f t="shared" si="118"/>
        <v>42208.125</v>
      </c>
      <c r="L3091">
        <v>1465304483</v>
      </c>
      <c r="M3091" t="b">
        <v>0</v>
      </c>
      <c r="N3091">
        <v>45</v>
      </c>
      <c r="O3091" t="b">
        <v>0</v>
      </c>
      <c r="P3091" t="s">
        <v>8301</v>
      </c>
      <c r="Q3091">
        <f t="shared" si="119"/>
        <v>23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1437620400</v>
      </c>
      <c r="J3092" s="10">
        <f t="shared" si="118"/>
        <v>42208.125</v>
      </c>
      <c r="L3092">
        <v>1425325145</v>
      </c>
      <c r="M3092" t="b">
        <v>0</v>
      </c>
      <c r="N3092">
        <v>9</v>
      </c>
      <c r="O3092" t="b">
        <v>0</v>
      </c>
      <c r="P3092" t="s">
        <v>8301</v>
      </c>
      <c r="Q3092">
        <f t="shared" si="119"/>
        <v>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1437620400</v>
      </c>
      <c r="J3093" s="10">
        <f t="shared" si="118"/>
        <v>42208.125</v>
      </c>
      <c r="L3093">
        <v>1468622743</v>
      </c>
      <c r="M3093" t="b">
        <v>0</v>
      </c>
      <c r="N3093">
        <v>9</v>
      </c>
      <c r="O3093" t="b">
        <v>0</v>
      </c>
      <c r="P3093" t="s">
        <v>8301</v>
      </c>
      <c r="Q3093">
        <f t="shared" si="119"/>
        <v>16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1437620400</v>
      </c>
      <c r="J3094" s="10">
        <f t="shared" si="118"/>
        <v>42208.125</v>
      </c>
      <c r="L3094">
        <v>1441723912</v>
      </c>
      <c r="M3094" t="b">
        <v>0</v>
      </c>
      <c r="N3094">
        <v>21</v>
      </c>
      <c r="O3094" t="b">
        <v>0</v>
      </c>
      <c r="P3094" t="s">
        <v>8301</v>
      </c>
      <c r="Q3094">
        <f t="shared" si="119"/>
        <v>1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1437620400</v>
      </c>
      <c r="J3095" s="10">
        <f t="shared" si="118"/>
        <v>42208.125</v>
      </c>
      <c r="L3095">
        <v>1398980941</v>
      </c>
      <c r="M3095" t="b">
        <v>0</v>
      </c>
      <c r="N3095">
        <v>17</v>
      </c>
      <c r="O3095" t="b">
        <v>0</v>
      </c>
      <c r="P3095" t="s">
        <v>8301</v>
      </c>
      <c r="Q3095">
        <f t="shared" si="119"/>
        <v>23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1437620400</v>
      </c>
      <c r="J3096" s="10">
        <f t="shared" si="118"/>
        <v>42208.125</v>
      </c>
      <c r="L3096">
        <v>1437591956</v>
      </c>
      <c r="M3096" t="b">
        <v>0</v>
      </c>
      <c r="N3096">
        <v>1</v>
      </c>
      <c r="O3096" t="b">
        <v>0</v>
      </c>
      <c r="P3096" t="s">
        <v>8301</v>
      </c>
      <c r="Q3096">
        <f t="shared" si="119"/>
        <v>0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1437620400</v>
      </c>
      <c r="J3097" s="10">
        <f t="shared" si="118"/>
        <v>42208.125</v>
      </c>
      <c r="L3097">
        <v>1464827780</v>
      </c>
      <c r="M3097" t="b">
        <v>0</v>
      </c>
      <c r="N3097">
        <v>1</v>
      </c>
      <c r="O3097" t="b">
        <v>0</v>
      </c>
      <c r="P3097" t="s">
        <v>8301</v>
      </c>
      <c r="Q3097">
        <f t="shared" si="119"/>
        <v>0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1437620400</v>
      </c>
      <c r="J3098" s="10">
        <f t="shared" si="118"/>
        <v>42208.125</v>
      </c>
      <c r="L3098">
        <v>1429559326</v>
      </c>
      <c r="M3098" t="b">
        <v>0</v>
      </c>
      <c r="N3098">
        <v>14</v>
      </c>
      <c r="O3098" t="b">
        <v>0</v>
      </c>
      <c r="P3098" t="s">
        <v>8301</v>
      </c>
      <c r="Q3098">
        <f t="shared" si="119"/>
        <v>4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1437620400</v>
      </c>
      <c r="J3099" s="10">
        <f t="shared" si="118"/>
        <v>42208.125</v>
      </c>
      <c r="L3099">
        <v>1474027501</v>
      </c>
      <c r="M3099" t="b">
        <v>0</v>
      </c>
      <c r="N3099">
        <v>42</v>
      </c>
      <c r="O3099" t="b">
        <v>0</v>
      </c>
      <c r="P3099" t="s">
        <v>8301</v>
      </c>
      <c r="Q3099">
        <f t="shared" si="119"/>
        <v>17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1437620400</v>
      </c>
      <c r="J3100" s="10">
        <f t="shared" si="118"/>
        <v>42208.125</v>
      </c>
      <c r="L3100">
        <v>1450724449</v>
      </c>
      <c r="M3100" t="b">
        <v>0</v>
      </c>
      <c r="N3100">
        <v>27</v>
      </c>
      <c r="O3100" t="b">
        <v>0</v>
      </c>
      <c r="P3100" t="s">
        <v>8301</v>
      </c>
      <c r="Q3100">
        <f t="shared" si="119"/>
        <v>4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1437620400</v>
      </c>
      <c r="J3101" s="10">
        <f t="shared" si="118"/>
        <v>42208.125</v>
      </c>
      <c r="L3101">
        <v>1452659591</v>
      </c>
      <c r="M3101" t="b">
        <v>0</v>
      </c>
      <c r="N3101">
        <v>5</v>
      </c>
      <c r="O3101" t="b">
        <v>0</v>
      </c>
      <c r="P3101" t="s">
        <v>8301</v>
      </c>
      <c r="Q3101">
        <f t="shared" si="119"/>
        <v>14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1437620400</v>
      </c>
      <c r="J3102" s="10">
        <f t="shared" si="118"/>
        <v>42208.125</v>
      </c>
      <c r="L3102">
        <v>1411224975</v>
      </c>
      <c r="M3102" t="b">
        <v>0</v>
      </c>
      <c r="N3102">
        <v>13</v>
      </c>
      <c r="O3102" t="b">
        <v>0</v>
      </c>
      <c r="P3102" t="s">
        <v>8301</v>
      </c>
      <c r="Q3102">
        <f t="shared" si="119"/>
        <v>15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1437620400</v>
      </c>
      <c r="J3103" s="10">
        <f t="shared" si="118"/>
        <v>42208.125</v>
      </c>
      <c r="L3103">
        <v>1434445937</v>
      </c>
      <c r="M3103" t="b">
        <v>0</v>
      </c>
      <c r="N3103">
        <v>12</v>
      </c>
      <c r="O3103" t="b">
        <v>0</v>
      </c>
      <c r="P3103" t="s">
        <v>8301</v>
      </c>
      <c r="Q3103">
        <f t="shared" si="119"/>
        <v>12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1437620400</v>
      </c>
      <c r="J3104" s="10">
        <f t="shared" si="118"/>
        <v>42208.125</v>
      </c>
      <c r="L3104">
        <v>1467619818</v>
      </c>
      <c r="M3104" t="b">
        <v>0</v>
      </c>
      <c r="N3104">
        <v>90</v>
      </c>
      <c r="O3104" t="b">
        <v>0</v>
      </c>
      <c r="P3104" t="s">
        <v>8301</v>
      </c>
      <c r="Q3104">
        <f t="shared" si="119"/>
        <v>39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1437620400</v>
      </c>
      <c r="J3105" s="10">
        <f t="shared" si="118"/>
        <v>42208.125</v>
      </c>
      <c r="L3105">
        <v>1428896706</v>
      </c>
      <c r="M3105" t="b">
        <v>0</v>
      </c>
      <c r="N3105">
        <v>2</v>
      </c>
      <c r="O3105" t="b">
        <v>0</v>
      </c>
      <c r="P3105" t="s">
        <v>8301</v>
      </c>
      <c r="Q3105">
        <f t="shared" si="119"/>
        <v>0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1437620400</v>
      </c>
      <c r="J3106" s="10">
        <f t="shared" si="118"/>
        <v>42208.125</v>
      </c>
      <c r="L3106">
        <v>1420235311</v>
      </c>
      <c r="M3106" t="b">
        <v>0</v>
      </c>
      <c r="N3106">
        <v>5</v>
      </c>
      <c r="O3106" t="b">
        <v>0</v>
      </c>
      <c r="P3106" t="s">
        <v>8301</v>
      </c>
      <c r="Q3106">
        <f t="shared" si="119"/>
        <v>30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1437620400</v>
      </c>
      <c r="J3107" s="10">
        <f t="shared" si="118"/>
        <v>42208.125</v>
      </c>
      <c r="L3107">
        <v>1408986916</v>
      </c>
      <c r="M3107" t="b">
        <v>0</v>
      </c>
      <c r="N3107">
        <v>31</v>
      </c>
      <c r="O3107" t="b">
        <v>0</v>
      </c>
      <c r="P3107" t="s">
        <v>8301</v>
      </c>
      <c r="Q3107">
        <f t="shared" si="119"/>
        <v>42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1437620400</v>
      </c>
      <c r="J3108" s="10">
        <f t="shared" si="118"/>
        <v>42208.125</v>
      </c>
      <c r="L3108">
        <v>1440497876</v>
      </c>
      <c r="M3108" t="b">
        <v>0</v>
      </c>
      <c r="N3108">
        <v>4</v>
      </c>
      <c r="O3108" t="b">
        <v>0</v>
      </c>
      <c r="P3108" t="s">
        <v>8301</v>
      </c>
      <c r="Q3108">
        <f t="shared" si="119"/>
        <v>4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1437620400</v>
      </c>
      <c r="J3109" s="10">
        <f t="shared" si="118"/>
        <v>42208.125</v>
      </c>
      <c r="L3109">
        <v>1430767951</v>
      </c>
      <c r="M3109" t="b">
        <v>0</v>
      </c>
      <c r="N3109">
        <v>29</v>
      </c>
      <c r="O3109" t="b">
        <v>0</v>
      </c>
      <c r="P3109" t="s">
        <v>8301</v>
      </c>
      <c r="Q3109">
        <f t="shared" si="119"/>
        <v>20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1437620400</v>
      </c>
      <c r="J3110" s="10">
        <f t="shared" si="118"/>
        <v>42208.125</v>
      </c>
      <c r="L3110">
        <v>1425053994</v>
      </c>
      <c r="M3110" t="b">
        <v>0</v>
      </c>
      <c r="N3110">
        <v>2</v>
      </c>
      <c r="O3110" t="b">
        <v>0</v>
      </c>
      <c r="P3110" t="s">
        <v>8301</v>
      </c>
      <c r="Q3110">
        <f t="shared" si="119"/>
        <v>0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1437620400</v>
      </c>
      <c r="J3111" s="10">
        <f t="shared" si="118"/>
        <v>42208.125</v>
      </c>
      <c r="L3111">
        <v>1406170810</v>
      </c>
      <c r="M3111" t="b">
        <v>0</v>
      </c>
      <c r="N3111">
        <v>114</v>
      </c>
      <c r="O3111" t="b">
        <v>0</v>
      </c>
      <c r="P3111" t="s">
        <v>8301</v>
      </c>
      <c r="Q3111">
        <f t="shared" si="119"/>
        <v>25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1437620400</v>
      </c>
      <c r="J3112" s="10">
        <f t="shared" si="118"/>
        <v>42208.125</v>
      </c>
      <c r="L3112">
        <v>1484009119</v>
      </c>
      <c r="M3112" t="b">
        <v>0</v>
      </c>
      <c r="N3112">
        <v>1</v>
      </c>
      <c r="O3112" t="b">
        <v>0</v>
      </c>
      <c r="P3112" t="s">
        <v>8301</v>
      </c>
      <c r="Q3112">
        <f t="shared" si="119"/>
        <v>0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1437620400</v>
      </c>
      <c r="J3113" s="10">
        <f t="shared" si="118"/>
        <v>42208.125</v>
      </c>
      <c r="L3113">
        <v>1409753820</v>
      </c>
      <c r="M3113" t="b">
        <v>0</v>
      </c>
      <c r="N3113">
        <v>76</v>
      </c>
      <c r="O3113" t="b">
        <v>0</v>
      </c>
      <c r="P3113" t="s">
        <v>8301</v>
      </c>
      <c r="Q3113">
        <f t="shared" si="119"/>
        <v>27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1437620400</v>
      </c>
      <c r="J3114" s="10">
        <f t="shared" si="118"/>
        <v>42208.125</v>
      </c>
      <c r="L3114">
        <v>1472784934</v>
      </c>
      <c r="M3114" t="b">
        <v>0</v>
      </c>
      <c r="N3114">
        <v>9</v>
      </c>
      <c r="O3114" t="b">
        <v>0</v>
      </c>
      <c r="P3114" t="s">
        <v>8301</v>
      </c>
      <c r="Q3114">
        <f t="shared" si="119"/>
        <v>5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1437620400</v>
      </c>
      <c r="J3115" s="10">
        <f t="shared" si="118"/>
        <v>42208.125</v>
      </c>
      <c r="L3115">
        <v>1426699982</v>
      </c>
      <c r="M3115" t="b">
        <v>0</v>
      </c>
      <c r="N3115">
        <v>37</v>
      </c>
      <c r="O3115" t="b">
        <v>0</v>
      </c>
      <c r="P3115" t="s">
        <v>8301</v>
      </c>
      <c r="Q3115">
        <f t="shared" si="119"/>
        <v>4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1437620400</v>
      </c>
      <c r="J3116" s="10">
        <f t="shared" si="118"/>
        <v>42208.125</v>
      </c>
      <c r="L3116">
        <v>1406128250</v>
      </c>
      <c r="M3116" t="b">
        <v>0</v>
      </c>
      <c r="N3116">
        <v>0</v>
      </c>
      <c r="O3116" t="b">
        <v>0</v>
      </c>
      <c r="P3116" t="s">
        <v>8301</v>
      </c>
      <c r="Q3116">
        <f t="shared" si="119"/>
        <v>0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1437620400</v>
      </c>
      <c r="J3117" s="10">
        <f t="shared" si="118"/>
        <v>42208.125</v>
      </c>
      <c r="L3117">
        <v>1462531427</v>
      </c>
      <c r="M3117" t="b">
        <v>0</v>
      </c>
      <c r="N3117">
        <v>1</v>
      </c>
      <c r="O3117" t="b">
        <v>0</v>
      </c>
      <c r="P3117" t="s">
        <v>8301</v>
      </c>
      <c r="Q3117">
        <f t="shared" si="119"/>
        <v>3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1437620400</v>
      </c>
      <c r="J3118" s="10">
        <f t="shared" si="118"/>
        <v>42208.125</v>
      </c>
      <c r="L3118">
        <v>1426681325</v>
      </c>
      <c r="M3118" t="b">
        <v>0</v>
      </c>
      <c r="N3118">
        <v>10</v>
      </c>
      <c r="O3118" t="b">
        <v>0</v>
      </c>
      <c r="P3118" t="s">
        <v>8301</v>
      </c>
      <c r="Q3118">
        <f t="shared" si="119"/>
        <v>57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1437620400</v>
      </c>
      <c r="J3119" s="10">
        <f t="shared" si="118"/>
        <v>42208.125</v>
      </c>
      <c r="L3119">
        <v>1463648360</v>
      </c>
      <c r="M3119" t="b">
        <v>0</v>
      </c>
      <c r="N3119">
        <v>1</v>
      </c>
      <c r="O3119" t="b">
        <v>0</v>
      </c>
      <c r="P3119" t="s">
        <v>8301</v>
      </c>
      <c r="Q3119">
        <f t="shared" si="119"/>
        <v>0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1437620400</v>
      </c>
      <c r="J3120" s="10">
        <f t="shared" si="118"/>
        <v>42208.125</v>
      </c>
      <c r="L3120">
        <v>1465832123</v>
      </c>
      <c r="M3120" t="b">
        <v>0</v>
      </c>
      <c r="N3120">
        <v>2</v>
      </c>
      <c r="O3120" t="b">
        <v>0</v>
      </c>
      <c r="P3120" t="s">
        <v>8301</v>
      </c>
      <c r="Q3120">
        <f t="shared" si="119"/>
        <v>0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1437620400</v>
      </c>
      <c r="J3121" s="10">
        <f t="shared" si="118"/>
        <v>42208.125</v>
      </c>
      <c r="L3121">
        <v>1424826332</v>
      </c>
      <c r="M3121" t="b">
        <v>0</v>
      </c>
      <c r="N3121">
        <v>1</v>
      </c>
      <c r="O3121" t="b">
        <v>0</v>
      </c>
      <c r="P3121" t="s">
        <v>8301</v>
      </c>
      <c r="Q3121">
        <f t="shared" si="119"/>
        <v>0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1437620400</v>
      </c>
      <c r="J3122" s="10">
        <f t="shared" si="118"/>
        <v>42208.125</v>
      </c>
      <c r="L3122">
        <v>1457303796</v>
      </c>
      <c r="M3122" t="b">
        <v>0</v>
      </c>
      <c r="N3122">
        <v>10</v>
      </c>
      <c r="O3122" t="b">
        <v>0</v>
      </c>
      <c r="P3122" t="s">
        <v>8301</v>
      </c>
      <c r="Q3122">
        <f t="shared" si="119"/>
        <v>0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1437620400</v>
      </c>
      <c r="J3123" s="10">
        <f t="shared" si="118"/>
        <v>42208.125</v>
      </c>
      <c r="L3123">
        <v>1406564335</v>
      </c>
      <c r="M3123" t="b">
        <v>0</v>
      </c>
      <c r="N3123">
        <v>1</v>
      </c>
      <c r="O3123" t="b">
        <v>0</v>
      </c>
      <c r="P3123" t="s">
        <v>8301</v>
      </c>
      <c r="Q3123">
        <f t="shared" si="119"/>
        <v>1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1437620400</v>
      </c>
      <c r="J3124" s="10">
        <f t="shared" si="118"/>
        <v>42208.125</v>
      </c>
      <c r="L3124">
        <v>1478298132</v>
      </c>
      <c r="M3124" t="b">
        <v>0</v>
      </c>
      <c r="N3124">
        <v>2</v>
      </c>
      <c r="O3124" t="b">
        <v>0</v>
      </c>
      <c r="P3124" t="s">
        <v>8301</v>
      </c>
      <c r="Q3124">
        <f t="shared" si="119"/>
        <v>58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1437620400</v>
      </c>
      <c r="J3125" s="10">
        <f t="shared" si="118"/>
        <v>42208.125</v>
      </c>
      <c r="L3125">
        <v>1465516198</v>
      </c>
      <c r="M3125" t="b">
        <v>0</v>
      </c>
      <c r="N3125">
        <v>348</v>
      </c>
      <c r="O3125" t="b">
        <v>0</v>
      </c>
      <c r="P3125" t="s">
        <v>8301</v>
      </c>
      <c r="Q3125">
        <f t="shared" si="119"/>
        <v>68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1437620400</v>
      </c>
      <c r="J3126" s="10">
        <f t="shared" si="118"/>
        <v>42208.125</v>
      </c>
      <c r="L3126">
        <v>1417718601</v>
      </c>
      <c r="M3126" t="b">
        <v>0</v>
      </c>
      <c r="N3126">
        <v>4</v>
      </c>
      <c r="O3126" t="b">
        <v>0</v>
      </c>
      <c r="P3126" t="s">
        <v>8301</v>
      </c>
      <c r="Q3126">
        <f t="shared" si="119"/>
        <v>0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1437620400</v>
      </c>
      <c r="J3127" s="10">
        <f t="shared" si="118"/>
        <v>42208.125</v>
      </c>
      <c r="L3127">
        <v>1449550672</v>
      </c>
      <c r="M3127" t="b">
        <v>0</v>
      </c>
      <c r="N3127">
        <v>0</v>
      </c>
      <c r="O3127" t="b">
        <v>0</v>
      </c>
      <c r="P3127" t="s">
        <v>8301</v>
      </c>
      <c r="Q3127">
        <f t="shared" si="119"/>
        <v>0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1437620400</v>
      </c>
      <c r="J3128" s="10">
        <f t="shared" si="118"/>
        <v>42208.125</v>
      </c>
      <c r="L3128">
        <v>1456532762</v>
      </c>
      <c r="M3128" t="b">
        <v>0</v>
      </c>
      <c r="N3128">
        <v>17</v>
      </c>
      <c r="O3128" t="b">
        <v>0</v>
      </c>
      <c r="P3128" t="s">
        <v>8301</v>
      </c>
      <c r="Q3128">
        <f t="shared" si="119"/>
        <v>4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1437620400</v>
      </c>
      <c r="J3129" s="10">
        <f t="shared" si="118"/>
        <v>42208.125</v>
      </c>
      <c r="L3129">
        <v>1422650029</v>
      </c>
      <c r="M3129" t="b">
        <v>0</v>
      </c>
      <c r="N3129">
        <v>0</v>
      </c>
      <c r="O3129" t="b">
        <v>0</v>
      </c>
      <c r="P3129" t="s">
        <v>8301</v>
      </c>
      <c r="Q3129">
        <f t="shared" si="119"/>
        <v>0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1437620400</v>
      </c>
      <c r="J3130" s="10">
        <f t="shared" si="118"/>
        <v>42208.125</v>
      </c>
      <c r="L3130">
        <v>1487101741</v>
      </c>
      <c r="M3130" t="b">
        <v>0</v>
      </c>
      <c r="N3130">
        <v>117</v>
      </c>
      <c r="O3130" t="b">
        <v>0</v>
      </c>
      <c r="P3130" t="s">
        <v>8269</v>
      </c>
      <c r="Q3130">
        <f t="shared" si="119"/>
        <v>109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1437620400</v>
      </c>
      <c r="J3131" s="10">
        <f t="shared" si="118"/>
        <v>42208.125</v>
      </c>
      <c r="L3131">
        <v>1489090419</v>
      </c>
      <c r="M3131" t="b">
        <v>0</v>
      </c>
      <c r="N3131">
        <v>1</v>
      </c>
      <c r="O3131" t="b">
        <v>0</v>
      </c>
      <c r="P3131" t="s">
        <v>8269</v>
      </c>
      <c r="Q3131">
        <f t="shared" si="119"/>
        <v>1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1437620400</v>
      </c>
      <c r="J3132" s="10">
        <f t="shared" si="118"/>
        <v>42208.125</v>
      </c>
      <c r="L3132">
        <v>1489504916</v>
      </c>
      <c r="M3132" t="b">
        <v>0</v>
      </c>
      <c r="N3132">
        <v>4</v>
      </c>
      <c r="O3132" t="b">
        <v>0</v>
      </c>
      <c r="P3132" t="s">
        <v>8269</v>
      </c>
      <c r="Q3132">
        <f t="shared" si="119"/>
        <v>4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1437620400</v>
      </c>
      <c r="J3133" s="10">
        <f t="shared" si="118"/>
        <v>42208.125</v>
      </c>
      <c r="L3133">
        <v>1489067645</v>
      </c>
      <c r="M3133" t="b">
        <v>0</v>
      </c>
      <c r="N3133">
        <v>12</v>
      </c>
      <c r="O3133" t="b">
        <v>0</v>
      </c>
      <c r="P3133" t="s">
        <v>8269</v>
      </c>
      <c r="Q3133">
        <f t="shared" si="119"/>
        <v>16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1437620400</v>
      </c>
      <c r="J3134" s="10">
        <f t="shared" si="118"/>
        <v>42208.125</v>
      </c>
      <c r="L3134">
        <v>1487579060</v>
      </c>
      <c r="M3134" t="b">
        <v>0</v>
      </c>
      <c r="N3134">
        <v>1</v>
      </c>
      <c r="O3134" t="b">
        <v>0</v>
      </c>
      <c r="P3134" t="s">
        <v>8269</v>
      </c>
      <c r="Q3134">
        <f t="shared" si="119"/>
        <v>0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1437620400</v>
      </c>
      <c r="J3135" s="10">
        <f t="shared" si="118"/>
        <v>42208.125</v>
      </c>
      <c r="L3135">
        <v>1487770434</v>
      </c>
      <c r="M3135" t="b">
        <v>0</v>
      </c>
      <c r="N3135">
        <v>16</v>
      </c>
      <c r="O3135" t="b">
        <v>0</v>
      </c>
      <c r="P3135" t="s">
        <v>8269</v>
      </c>
      <c r="Q3135">
        <f t="shared" si="119"/>
        <v>108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1437620400</v>
      </c>
      <c r="J3136" s="10">
        <f t="shared" si="118"/>
        <v>42208.125</v>
      </c>
      <c r="L3136">
        <v>1488820619</v>
      </c>
      <c r="M3136" t="b">
        <v>0</v>
      </c>
      <c r="N3136">
        <v>12</v>
      </c>
      <c r="O3136" t="b">
        <v>0</v>
      </c>
      <c r="P3136" t="s">
        <v>8269</v>
      </c>
      <c r="Q3136">
        <f t="shared" si="119"/>
        <v>23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1437620400</v>
      </c>
      <c r="J3137" s="10">
        <f t="shared" si="118"/>
        <v>42208.125</v>
      </c>
      <c r="L3137">
        <v>1489376321</v>
      </c>
      <c r="M3137" t="b">
        <v>0</v>
      </c>
      <c r="N3137">
        <v>7</v>
      </c>
      <c r="O3137" t="b">
        <v>0</v>
      </c>
      <c r="P3137" t="s">
        <v>8269</v>
      </c>
      <c r="Q3137">
        <f t="shared" si="119"/>
        <v>21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1437620400</v>
      </c>
      <c r="J3138" s="10">
        <f t="shared" si="118"/>
        <v>42208.125</v>
      </c>
      <c r="L3138">
        <v>1487847954</v>
      </c>
      <c r="M3138" t="b">
        <v>0</v>
      </c>
      <c r="N3138">
        <v>22</v>
      </c>
      <c r="O3138" t="b">
        <v>0</v>
      </c>
      <c r="P3138" t="s">
        <v>8269</v>
      </c>
      <c r="Q3138">
        <f t="shared" si="119"/>
        <v>128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1437620400</v>
      </c>
      <c r="J3139" s="10">
        <f t="shared" ref="J3139:J3202" si="120">(((I3139/60)/60)/24)+DATE(1970,1,1)</f>
        <v>42208.125</v>
      </c>
      <c r="L3139">
        <v>1489439669</v>
      </c>
      <c r="M3139" t="b">
        <v>0</v>
      </c>
      <c r="N3139">
        <v>1</v>
      </c>
      <c r="O3139" t="b">
        <v>0</v>
      </c>
      <c r="P3139" t="s">
        <v>8269</v>
      </c>
      <c r="Q3139">
        <f t="shared" ref="Q3139:Q3202" si="121">ROUND(E3139/D3139*100,0)</f>
        <v>3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1437620400</v>
      </c>
      <c r="J3140" s="10">
        <f t="shared" si="120"/>
        <v>42208.125</v>
      </c>
      <c r="L3140">
        <v>1489591807</v>
      </c>
      <c r="M3140" t="b">
        <v>0</v>
      </c>
      <c r="N3140">
        <v>0</v>
      </c>
      <c r="O3140" t="b">
        <v>0</v>
      </c>
      <c r="P3140" t="s">
        <v>8269</v>
      </c>
      <c r="Q3140">
        <f t="shared" si="121"/>
        <v>0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1437620400</v>
      </c>
      <c r="J3141" s="10">
        <f t="shared" si="120"/>
        <v>42208.125</v>
      </c>
      <c r="L3141">
        <v>1487485760</v>
      </c>
      <c r="M3141" t="b">
        <v>0</v>
      </c>
      <c r="N3141">
        <v>6</v>
      </c>
      <c r="O3141" t="b">
        <v>0</v>
      </c>
      <c r="P3141" t="s">
        <v>8269</v>
      </c>
      <c r="Q3141">
        <f t="shared" si="121"/>
        <v>5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1437620400</v>
      </c>
      <c r="J3142" s="10">
        <f t="shared" si="120"/>
        <v>42208.125</v>
      </c>
      <c r="L3142">
        <v>1488993303</v>
      </c>
      <c r="M3142" t="b">
        <v>0</v>
      </c>
      <c r="N3142">
        <v>4</v>
      </c>
      <c r="O3142" t="b">
        <v>0</v>
      </c>
      <c r="P3142" t="s">
        <v>8269</v>
      </c>
      <c r="Q3142">
        <f t="shared" si="121"/>
        <v>1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1437620400</v>
      </c>
      <c r="J3143" s="10">
        <f t="shared" si="120"/>
        <v>42208.125</v>
      </c>
      <c r="L3143">
        <v>1488823488</v>
      </c>
      <c r="M3143" t="b">
        <v>0</v>
      </c>
      <c r="N3143">
        <v>8</v>
      </c>
      <c r="O3143" t="b">
        <v>0</v>
      </c>
      <c r="P3143" t="s">
        <v>8269</v>
      </c>
      <c r="Q3143">
        <f t="shared" si="121"/>
        <v>52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1437620400</v>
      </c>
      <c r="J3144" s="10">
        <f t="shared" si="120"/>
        <v>42208.125</v>
      </c>
      <c r="L3144">
        <v>1487333939</v>
      </c>
      <c r="M3144" t="b">
        <v>0</v>
      </c>
      <c r="N3144">
        <v>3</v>
      </c>
      <c r="O3144" t="b">
        <v>0</v>
      </c>
      <c r="P3144" t="s">
        <v>8269</v>
      </c>
      <c r="Q3144">
        <f t="shared" si="121"/>
        <v>2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1437620400</v>
      </c>
      <c r="J3145" s="10">
        <f t="shared" si="120"/>
        <v>42208.125</v>
      </c>
      <c r="L3145">
        <v>1489480556</v>
      </c>
      <c r="M3145" t="b">
        <v>0</v>
      </c>
      <c r="N3145">
        <v>0</v>
      </c>
      <c r="O3145" t="b">
        <v>0</v>
      </c>
      <c r="P3145" t="s">
        <v>8269</v>
      </c>
      <c r="Q3145">
        <f t="shared" si="121"/>
        <v>0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1437620400</v>
      </c>
      <c r="J3146" s="10">
        <f t="shared" si="120"/>
        <v>42208.125</v>
      </c>
      <c r="L3146">
        <v>1488459307</v>
      </c>
      <c r="M3146" t="b">
        <v>0</v>
      </c>
      <c r="N3146">
        <v>30</v>
      </c>
      <c r="O3146" t="b">
        <v>0</v>
      </c>
      <c r="P3146" t="s">
        <v>8269</v>
      </c>
      <c r="Q3146">
        <f t="shared" si="121"/>
        <v>75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1437620400</v>
      </c>
      <c r="J3147" s="10">
        <f t="shared" si="120"/>
        <v>42208.125</v>
      </c>
      <c r="L3147">
        <v>1485478734</v>
      </c>
      <c r="M3147" t="b">
        <v>0</v>
      </c>
      <c r="N3147">
        <v>0</v>
      </c>
      <c r="O3147" t="b">
        <v>0</v>
      </c>
      <c r="P3147" t="s">
        <v>8269</v>
      </c>
      <c r="Q3147">
        <f t="shared" si="121"/>
        <v>0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1437620400</v>
      </c>
      <c r="J3148" s="10">
        <f t="shared" si="120"/>
        <v>42208.125</v>
      </c>
      <c r="L3148">
        <v>1488471766</v>
      </c>
      <c r="M3148" t="b">
        <v>0</v>
      </c>
      <c r="N3148">
        <v>12</v>
      </c>
      <c r="O3148" t="b">
        <v>0</v>
      </c>
      <c r="P3148" t="s">
        <v>8269</v>
      </c>
      <c r="Q3148">
        <f t="shared" si="121"/>
        <v>11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1437620400</v>
      </c>
      <c r="J3149" s="10">
        <f t="shared" si="120"/>
        <v>42208.125</v>
      </c>
      <c r="L3149">
        <v>1411859755</v>
      </c>
      <c r="M3149" t="b">
        <v>1</v>
      </c>
      <c r="N3149">
        <v>213</v>
      </c>
      <c r="O3149" t="b">
        <v>1</v>
      </c>
      <c r="P3149" t="s">
        <v>8269</v>
      </c>
      <c r="Q3149">
        <f t="shared" si="121"/>
        <v>118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1437620400</v>
      </c>
      <c r="J3150" s="10">
        <f t="shared" si="120"/>
        <v>42208.125</v>
      </c>
      <c r="L3150">
        <v>1410278284</v>
      </c>
      <c r="M3150" t="b">
        <v>1</v>
      </c>
      <c r="N3150">
        <v>57</v>
      </c>
      <c r="O3150" t="b">
        <v>1</v>
      </c>
      <c r="P3150" t="s">
        <v>8269</v>
      </c>
      <c r="Q3150">
        <f t="shared" si="121"/>
        <v>131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1437620400</v>
      </c>
      <c r="J3151" s="10">
        <f t="shared" si="120"/>
        <v>42208.125</v>
      </c>
      <c r="L3151">
        <v>1352766300</v>
      </c>
      <c r="M3151" t="b">
        <v>1</v>
      </c>
      <c r="N3151">
        <v>25</v>
      </c>
      <c r="O3151" t="b">
        <v>1</v>
      </c>
      <c r="P3151" t="s">
        <v>8269</v>
      </c>
      <c r="Q3151">
        <f t="shared" si="121"/>
        <v>104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1437620400</v>
      </c>
      <c r="J3152" s="10">
        <f t="shared" si="120"/>
        <v>42208.125</v>
      </c>
      <c r="L3152">
        <v>1288160403</v>
      </c>
      <c r="M3152" t="b">
        <v>1</v>
      </c>
      <c r="N3152">
        <v>104</v>
      </c>
      <c r="O3152" t="b">
        <v>1</v>
      </c>
      <c r="P3152" t="s">
        <v>8269</v>
      </c>
      <c r="Q3152">
        <f t="shared" si="121"/>
        <v>101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1437620400</v>
      </c>
      <c r="J3153" s="10">
        <f t="shared" si="120"/>
        <v>42208.125</v>
      </c>
      <c r="L3153">
        <v>1407787774</v>
      </c>
      <c r="M3153" t="b">
        <v>1</v>
      </c>
      <c r="N3153">
        <v>34</v>
      </c>
      <c r="O3153" t="b">
        <v>1</v>
      </c>
      <c r="P3153" t="s">
        <v>8269</v>
      </c>
      <c r="Q3153">
        <f t="shared" si="121"/>
        <v>100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1437620400</v>
      </c>
      <c r="J3154" s="10">
        <f t="shared" si="120"/>
        <v>42208.125</v>
      </c>
      <c r="L3154">
        <v>1380833367</v>
      </c>
      <c r="M3154" t="b">
        <v>1</v>
      </c>
      <c r="N3154">
        <v>67</v>
      </c>
      <c r="O3154" t="b">
        <v>1</v>
      </c>
      <c r="P3154" t="s">
        <v>8269</v>
      </c>
      <c r="Q3154">
        <f t="shared" si="121"/>
        <v>106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1437620400</v>
      </c>
      <c r="J3155" s="10">
        <f t="shared" si="120"/>
        <v>42208.125</v>
      </c>
      <c r="L3155">
        <v>1301542937</v>
      </c>
      <c r="M3155" t="b">
        <v>1</v>
      </c>
      <c r="N3155">
        <v>241</v>
      </c>
      <c r="O3155" t="b">
        <v>1</v>
      </c>
      <c r="P3155" t="s">
        <v>8269</v>
      </c>
      <c r="Q3155">
        <f t="shared" si="121"/>
        <v>336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1437620400</v>
      </c>
      <c r="J3156" s="10">
        <f t="shared" si="120"/>
        <v>42208.125</v>
      </c>
      <c r="L3156">
        <v>1330722058</v>
      </c>
      <c r="M3156" t="b">
        <v>1</v>
      </c>
      <c r="N3156">
        <v>123</v>
      </c>
      <c r="O3156" t="b">
        <v>1</v>
      </c>
      <c r="P3156" t="s">
        <v>8269</v>
      </c>
      <c r="Q3156">
        <f t="shared" si="121"/>
        <v>113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1437620400</v>
      </c>
      <c r="J3157" s="10">
        <f t="shared" si="120"/>
        <v>42208.125</v>
      </c>
      <c r="L3157">
        <v>1353412725</v>
      </c>
      <c r="M3157" t="b">
        <v>1</v>
      </c>
      <c r="N3157">
        <v>302</v>
      </c>
      <c r="O3157" t="b">
        <v>1</v>
      </c>
      <c r="P3157" t="s">
        <v>8269</v>
      </c>
      <c r="Q3157">
        <f t="shared" si="121"/>
        <v>189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1437620400</v>
      </c>
      <c r="J3158" s="10">
        <f t="shared" si="120"/>
        <v>42208.125</v>
      </c>
      <c r="L3158">
        <v>1335567144</v>
      </c>
      <c r="M3158" t="b">
        <v>1</v>
      </c>
      <c r="N3158">
        <v>89</v>
      </c>
      <c r="O3158" t="b">
        <v>1</v>
      </c>
      <c r="P3158" t="s">
        <v>8269</v>
      </c>
      <c r="Q3158">
        <f t="shared" si="121"/>
        <v>102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1437620400</v>
      </c>
      <c r="J3159" s="10">
        <f t="shared" si="120"/>
        <v>42208.125</v>
      </c>
      <c r="L3159">
        <v>1404932105</v>
      </c>
      <c r="M3159" t="b">
        <v>1</v>
      </c>
      <c r="N3159">
        <v>41</v>
      </c>
      <c r="O3159" t="b">
        <v>1</v>
      </c>
      <c r="P3159" t="s">
        <v>8269</v>
      </c>
      <c r="Q3159">
        <f t="shared" si="121"/>
        <v>101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1437620400</v>
      </c>
      <c r="J3160" s="10">
        <f t="shared" si="120"/>
        <v>42208.125</v>
      </c>
      <c r="L3160">
        <v>1371931752</v>
      </c>
      <c r="M3160" t="b">
        <v>1</v>
      </c>
      <c r="N3160">
        <v>69</v>
      </c>
      <c r="O3160" t="b">
        <v>1</v>
      </c>
      <c r="P3160" t="s">
        <v>8269</v>
      </c>
      <c r="Q3160">
        <f t="shared" si="121"/>
        <v>114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1437620400</v>
      </c>
      <c r="J3161" s="10">
        <f t="shared" si="120"/>
        <v>42208.125</v>
      </c>
      <c r="L3161">
        <v>1323221761</v>
      </c>
      <c r="M3161" t="b">
        <v>1</v>
      </c>
      <c r="N3161">
        <v>52</v>
      </c>
      <c r="O3161" t="b">
        <v>1</v>
      </c>
      <c r="P3161" t="s">
        <v>8269</v>
      </c>
      <c r="Q3161">
        <f t="shared" si="121"/>
        <v>133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1437620400</v>
      </c>
      <c r="J3162" s="10">
        <f t="shared" si="120"/>
        <v>42208.125</v>
      </c>
      <c r="L3162">
        <v>1405923687</v>
      </c>
      <c r="M3162" t="b">
        <v>1</v>
      </c>
      <c r="N3162">
        <v>57</v>
      </c>
      <c r="O3162" t="b">
        <v>1</v>
      </c>
      <c r="P3162" t="s">
        <v>8269</v>
      </c>
      <c r="Q3162">
        <f t="shared" si="121"/>
        <v>102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1437620400</v>
      </c>
      <c r="J3163" s="10">
        <f t="shared" si="120"/>
        <v>42208.125</v>
      </c>
      <c r="L3163">
        <v>1410785522</v>
      </c>
      <c r="M3163" t="b">
        <v>1</v>
      </c>
      <c r="N3163">
        <v>74</v>
      </c>
      <c r="O3163" t="b">
        <v>1</v>
      </c>
      <c r="P3163" t="s">
        <v>8269</v>
      </c>
      <c r="Q3163">
        <f t="shared" si="121"/>
        <v>105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1437620400</v>
      </c>
      <c r="J3164" s="10">
        <f t="shared" si="120"/>
        <v>42208.125</v>
      </c>
      <c r="L3164">
        <v>1402331262</v>
      </c>
      <c r="M3164" t="b">
        <v>1</v>
      </c>
      <c r="N3164">
        <v>63</v>
      </c>
      <c r="O3164" t="b">
        <v>1</v>
      </c>
      <c r="P3164" t="s">
        <v>8269</v>
      </c>
      <c r="Q3164">
        <f t="shared" si="121"/>
        <v>127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1437620400</v>
      </c>
      <c r="J3165" s="10">
        <f t="shared" si="120"/>
        <v>42208.125</v>
      </c>
      <c r="L3165">
        <v>1400263525</v>
      </c>
      <c r="M3165" t="b">
        <v>1</v>
      </c>
      <c r="N3165">
        <v>72</v>
      </c>
      <c r="O3165" t="b">
        <v>1</v>
      </c>
      <c r="P3165" t="s">
        <v>8269</v>
      </c>
      <c r="Q3165">
        <f t="shared" si="121"/>
        <v>111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1437620400</v>
      </c>
      <c r="J3166" s="10">
        <f t="shared" si="120"/>
        <v>42208.125</v>
      </c>
      <c r="L3166">
        <v>1399490415</v>
      </c>
      <c r="M3166" t="b">
        <v>1</v>
      </c>
      <c r="N3166">
        <v>71</v>
      </c>
      <c r="O3166" t="b">
        <v>1</v>
      </c>
      <c r="P3166" t="s">
        <v>8269</v>
      </c>
      <c r="Q3166">
        <f t="shared" si="121"/>
        <v>107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1437620400</v>
      </c>
      <c r="J3167" s="10">
        <f t="shared" si="120"/>
        <v>42208.125</v>
      </c>
      <c r="L3167">
        <v>1302493760</v>
      </c>
      <c r="M3167" t="b">
        <v>1</v>
      </c>
      <c r="N3167">
        <v>21</v>
      </c>
      <c r="O3167" t="b">
        <v>1</v>
      </c>
      <c r="P3167" t="s">
        <v>8269</v>
      </c>
      <c r="Q3167">
        <f t="shared" si="121"/>
        <v>163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1437620400</v>
      </c>
      <c r="J3168" s="10">
        <f t="shared" si="120"/>
        <v>42208.125</v>
      </c>
      <c r="L3168">
        <v>1414514153</v>
      </c>
      <c r="M3168" t="b">
        <v>1</v>
      </c>
      <c r="N3168">
        <v>930</v>
      </c>
      <c r="O3168" t="b">
        <v>1</v>
      </c>
      <c r="P3168" t="s">
        <v>8269</v>
      </c>
      <c r="Q3168">
        <f t="shared" si="121"/>
        <v>160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1437620400</v>
      </c>
      <c r="J3169" s="10">
        <f t="shared" si="120"/>
        <v>42208.125</v>
      </c>
      <c r="L3169">
        <v>1405743181</v>
      </c>
      <c r="M3169" t="b">
        <v>1</v>
      </c>
      <c r="N3169">
        <v>55</v>
      </c>
      <c r="O3169" t="b">
        <v>1</v>
      </c>
      <c r="P3169" t="s">
        <v>8269</v>
      </c>
      <c r="Q3169">
        <f t="shared" si="121"/>
        <v>116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1437620400</v>
      </c>
      <c r="J3170" s="10">
        <f t="shared" si="120"/>
        <v>42208.125</v>
      </c>
      <c r="L3170">
        <v>1399948353</v>
      </c>
      <c r="M3170" t="b">
        <v>1</v>
      </c>
      <c r="N3170">
        <v>61</v>
      </c>
      <c r="O3170" t="b">
        <v>1</v>
      </c>
      <c r="P3170" t="s">
        <v>8269</v>
      </c>
      <c r="Q3170">
        <f t="shared" si="121"/>
        <v>124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1437620400</v>
      </c>
      <c r="J3171" s="10">
        <f t="shared" si="120"/>
        <v>42208.125</v>
      </c>
      <c r="L3171">
        <v>1384364561</v>
      </c>
      <c r="M3171" t="b">
        <v>1</v>
      </c>
      <c r="N3171">
        <v>82</v>
      </c>
      <c r="O3171" t="b">
        <v>1</v>
      </c>
      <c r="P3171" t="s">
        <v>8269</v>
      </c>
      <c r="Q3171">
        <f t="shared" si="121"/>
        <v>103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1437620400</v>
      </c>
      <c r="J3172" s="10">
        <f t="shared" si="120"/>
        <v>42208.125</v>
      </c>
      <c r="L3172">
        <v>1401414944</v>
      </c>
      <c r="M3172" t="b">
        <v>1</v>
      </c>
      <c r="N3172">
        <v>71</v>
      </c>
      <c r="O3172" t="b">
        <v>1</v>
      </c>
      <c r="P3172" t="s">
        <v>8269</v>
      </c>
      <c r="Q3172">
        <f t="shared" si="121"/>
        <v>112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1437620400</v>
      </c>
      <c r="J3173" s="10">
        <f t="shared" si="120"/>
        <v>42208.125</v>
      </c>
      <c r="L3173">
        <v>1459953358</v>
      </c>
      <c r="M3173" t="b">
        <v>1</v>
      </c>
      <c r="N3173">
        <v>117</v>
      </c>
      <c r="O3173" t="b">
        <v>1</v>
      </c>
      <c r="P3173" t="s">
        <v>8269</v>
      </c>
      <c r="Q3173">
        <f t="shared" si="121"/>
        <v>109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1437620400</v>
      </c>
      <c r="J3174" s="10">
        <f t="shared" si="120"/>
        <v>42208.125</v>
      </c>
      <c r="L3174">
        <v>1326648668</v>
      </c>
      <c r="M3174" t="b">
        <v>1</v>
      </c>
      <c r="N3174">
        <v>29</v>
      </c>
      <c r="O3174" t="b">
        <v>1</v>
      </c>
      <c r="P3174" t="s">
        <v>8269</v>
      </c>
      <c r="Q3174">
        <f t="shared" si="121"/>
        <v>115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1437620400</v>
      </c>
      <c r="J3175" s="10">
        <f t="shared" si="120"/>
        <v>42208.125</v>
      </c>
      <c r="L3175">
        <v>1409173492</v>
      </c>
      <c r="M3175" t="b">
        <v>1</v>
      </c>
      <c r="N3175">
        <v>74</v>
      </c>
      <c r="O3175" t="b">
        <v>1</v>
      </c>
      <c r="P3175" t="s">
        <v>8269</v>
      </c>
      <c r="Q3175">
        <f t="shared" si="121"/>
        <v>103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1437620400</v>
      </c>
      <c r="J3176" s="10">
        <f t="shared" si="120"/>
        <v>42208.125</v>
      </c>
      <c r="L3176">
        <v>1407789908</v>
      </c>
      <c r="M3176" t="b">
        <v>1</v>
      </c>
      <c r="N3176">
        <v>23</v>
      </c>
      <c r="O3176" t="b">
        <v>1</v>
      </c>
      <c r="P3176" t="s">
        <v>8269</v>
      </c>
      <c r="Q3176">
        <f t="shared" si="121"/>
        <v>101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1437620400</v>
      </c>
      <c r="J3177" s="10">
        <f t="shared" si="120"/>
        <v>42208.125</v>
      </c>
      <c r="L3177">
        <v>1292793427</v>
      </c>
      <c r="M3177" t="b">
        <v>1</v>
      </c>
      <c r="N3177">
        <v>60</v>
      </c>
      <c r="O3177" t="b">
        <v>1</v>
      </c>
      <c r="P3177" t="s">
        <v>8269</v>
      </c>
      <c r="Q3177">
        <f t="shared" si="121"/>
        <v>110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1437620400</v>
      </c>
      <c r="J3178" s="10">
        <f t="shared" si="120"/>
        <v>42208.125</v>
      </c>
      <c r="L3178">
        <v>1374531631</v>
      </c>
      <c r="M3178" t="b">
        <v>1</v>
      </c>
      <c r="N3178">
        <v>55</v>
      </c>
      <c r="O3178" t="b">
        <v>1</v>
      </c>
      <c r="P3178" t="s">
        <v>8269</v>
      </c>
      <c r="Q3178">
        <f t="shared" si="121"/>
        <v>115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1437620400</v>
      </c>
      <c r="J3179" s="10">
        <f t="shared" si="120"/>
        <v>42208.125</v>
      </c>
      <c r="L3179">
        <v>1400774409</v>
      </c>
      <c r="M3179" t="b">
        <v>1</v>
      </c>
      <c r="N3179">
        <v>51</v>
      </c>
      <c r="O3179" t="b">
        <v>1</v>
      </c>
      <c r="P3179" t="s">
        <v>8269</v>
      </c>
      <c r="Q3179">
        <f t="shared" si="121"/>
        <v>117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1437620400</v>
      </c>
      <c r="J3180" s="10">
        <f t="shared" si="120"/>
        <v>42208.125</v>
      </c>
      <c r="L3180">
        <v>1402929075</v>
      </c>
      <c r="M3180" t="b">
        <v>1</v>
      </c>
      <c r="N3180">
        <v>78</v>
      </c>
      <c r="O3180" t="b">
        <v>1</v>
      </c>
      <c r="P3180" t="s">
        <v>8269</v>
      </c>
      <c r="Q3180">
        <f t="shared" si="121"/>
        <v>172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1437620400</v>
      </c>
      <c r="J3181" s="10">
        <f t="shared" si="120"/>
        <v>42208.125</v>
      </c>
      <c r="L3181">
        <v>1365699071</v>
      </c>
      <c r="M3181" t="b">
        <v>1</v>
      </c>
      <c r="N3181">
        <v>62</v>
      </c>
      <c r="O3181" t="b">
        <v>1</v>
      </c>
      <c r="P3181" t="s">
        <v>8269</v>
      </c>
      <c r="Q3181">
        <f t="shared" si="121"/>
        <v>114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1437620400</v>
      </c>
      <c r="J3182" s="10">
        <f t="shared" si="120"/>
        <v>42208.125</v>
      </c>
      <c r="L3182">
        <v>1400666049</v>
      </c>
      <c r="M3182" t="b">
        <v>1</v>
      </c>
      <c r="N3182">
        <v>45</v>
      </c>
      <c r="O3182" t="b">
        <v>1</v>
      </c>
      <c r="P3182" t="s">
        <v>8269</v>
      </c>
      <c r="Q3182">
        <f t="shared" si="121"/>
        <v>120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1437620400</v>
      </c>
      <c r="J3183" s="10">
        <f t="shared" si="120"/>
        <v>42208.125</v>
      </c>
      <c r="L3183">
        <v>1400570787</v>
      </c>
      <c r="M3183" t="b">
        <v>1</v>
      </c>
      <c r="N3183">
        <v>15</v>
      </c>
      <c r="O3183" t="b">
        <v>1</v>
      </c>
      <c r="P3183" t="s">
        <v>8269</v>
      </c>
      <c r="Q3183">
        <f t="shared" si="121"/>
        <v>109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1437620400</v>
      </c>
      <c r="J3184" s="10">
        <f t="shared" si="120"/>
        <v>42208.125</v>
      </c>
      <c r="L3184">
        <v>1323211621</v>
      </c>
      <c r="M3184" t="b">
        <v>1</v>
      </c>
      <c r="N3184">
        <v>151</v>
      </c>
      <c r="O3184" t="b">
        <v>1</v>
      </c>
      <c r="P3184" t="s">
        <v>8269</v>
      </c>
      <c r="Q3184">
        <f t="shared" si="121"/>
        <v>101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1437620400</v>
      </c>
      <c r="J3185" s="10">
        <f t="shared" si="120"/>
        <v>42208.125</v>
      </c>
      <c r="L3185">
        <v>1375729469</v>
      </c>
      <c r="M3185" t="b">
        <v>1</v>
      </c>
      <c r="N3185">
        <v>68</v>
      </c>
      <c r="O3185" t="b">
        <v>1</v>
      </c>
      <c r="P3185" t="s">
        <v>8269</v>
      </c>
      <c r="Q3185">
        <f t="shared" si="121"/>
        <v>109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1437620400</v>
      </c>
      <c r="J3186" s="10">
        <f t="shared" si="120"/>
        <v>42208.125</v>
      </c>
      <c r="L3186">
        <v>1401666631</v>
      </c>
      <c r="M3186" t="b">
        <v>1</v>
      </c>
      <c r="N3186">
        <v>46</v>
      </c>
      <c r="O3186" t="b">
        <v>1</v>
      </c>
      <c r="P3186" t="s">
        <v>8269</v>
      </c>
      <c r="Q3186">
        <f t="shared" si="121"/>
        <v>107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1437620400</v>
      </c>
      <c r="J3187" s="10">
        <f t="shared" si="120"/>
        <v>42208.125</v>
      </c>
      <c r="L3187">
        <v>1404948441</v>
      </c>
      <c r="M3187" t="b">
        <v>1</v>
      </c>
      <c r="N3187">
        <v>24</v>
      </c>
      <c r="O3187" t="b">
        <v>1</v>
      </c>
      <c r="P3187" t="s">
        <v>8269</v>
      </c>
      <c r="Q3187">
        <f t="shared" si="121"/>
        <v>100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1437620400</v>
      </c>
      <c r="J3188" s="10">
        <f t="shared" si="120"/>
        <v>42208.125</v>
      </c>
      <c r="L3188">
        <v>1408313438</v>
      </c>
      <c r="M3188" t="b">
        <v>1</v>
      </c>
      <c r="N3188">
        <v>70</v>
      </c>
      <c r="O3188" t="b">
        <v>1</v>
      </c>
      <c r="P3188" t="s">
        <v>8269</v>
      </c>
      <c r="Q3188">
        <f t="shared" si="121"/>
        <v>102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1437620400</v>
      </c>
      <c r="J3189" s="10">
        <f t="shared" si="120"/>
        <v>42208.125</v>
      </c>
      <c r="L3189">
        <v>1405439973</v>
      </c>
      <c r="M3189" t="b">
        <v>1</v>
      </c>
      <c r="N3189">
        <v>244</v>
      </c>
      <c r="O3189" t="b">
        <v>1</v>
      </c>
      <c r="P3189" t="s">
        <v>8269</v>
      </c>
      <c r="Q3189">
        <f t="shared" si="121"/>
        <v>116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1437620400</v>
      </c>
      <c r="J3190" s="10">
        <f t="shared" si="120"/>
        <v>42208.125</v>
      </c>
      <c r="L3190">
        <v>1432115902</v>
      </c>
      <c r="M3190" t="b">
        <v>0</v>
      </c>
      <c r="N3190">
        <v>9</v>
      </c>
      <c r="O3190" t="b">
        <v>0</v>
      </c>
      <c r="P3190" t="s">
        <v>8303</v>
      </c>
      <c r="Q3190">
        <f t="shared" si="121"/>
        <v>65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1437620400</v>
      </c>
      <c r="J3191" s="10">
        <f t="shared" si="120"/>
        <v>42208.125</v>
      </c>
      <c r="L3191">
        <v>1429863532</v>
      </c>
      <c r="M3191" t="b">
        <v>0</v>
      </c>
      <c r="N3191">
        <v>19</v>
      </c>
      <c r="O3191" t="b">
        <v>0</v>
      </c>
      <c r="P3191" t="s">
        <v>8303</v>
      </c>
      <c r="Q3191">
        <f t="shared" si="121"/>
        <v>12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1437620400</v>
      </c>
      <c r="J3192" s="10">
        <f t="shared" si="120"/>
        <v>42208.125</v>
      </c>
      <c r="L3192">
        <v>1478662675</v>
      </c>
      <c r="M3192" t="b">
        <v>0</v>
      </c>
      <c r="N3192">
        <v>0</v>
      </c>
      <c r="O3192" t="b">
        <v>0</v>
      </c>
      <c r="P3192" t="s">
        <v>8303</v>
      </c>
      <c r="Q3192">
        <f t="shared" si="121"/>
        <v>0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1437620400</v>
      </c>
      <c r="J3193" s="10">
        <f t="shared" si="120"/>
        <v>42208.125</v>
      </c>
      <c r="L3193">
        <v>1466186869</v>
      </c>
      <c r="M3193" t="b">
        <v>0</v>
      </c>
      <c r="N3193">
        <v>4</v>
      </c>
      <c r="O3193" t="b">
        <v>0</v>
      </c>
      <c r="P3193" t="s">
        <v>8303</v>
      </c>
      <c r="Q3193">
        <f t="shared" si="121"/>
        <v>4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1437620400</v>
      </c>
      <c r="J3194" s="10">
        <f t="shared" si="120"/>
        <v>42208.125</v>
      </c>
      <c r="L3194">
        <v>1421274859</v>
      </c>
      <c r="M3194" t="b">
        <v>0</v>
      </c>
      <c r="N3194">
        <v>8</v>
      </c>
      <c r="O3194" t="b">
        <v>0</v>
      </c>
      <c r="P3194" t="s">
        <v>8303</v>
      </c>
      <c r="Q3194">
        <f t="shared" si="121"/>
        <v>1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1437620400</v>
      </c>
      <c r="J3195" s="10">
        <f t="shared" si="120"/>
        <v>42208.125</v>
      </c>
      <c r="L3195">
        <v>1420586056</v>
      </c>
      <c r="M3195" t="b">
        <v>0</v>
      </c>
      <c r="N3195">
        <v>24</v>
      </c>
      <c r="O3195" t="b">
        <v>0</v>
      </c>
      <c r="P3195" t="s">
        <v>8303</v>
      </c>
      <c r="Q3195">
        <f t="shared" si="121"/>
        <v>12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1437620400</v>
      </c>
      <c r="J3196" s="10">
        <f t="shared" si="120"/>
        <v>42208.125</v>
      </c>
      <c r="L3196">
        <v>1435368598</v>
      </c>
      <c r="M3196" t="b">
        <v>0</v>
      </c>
      <c r="N3196">
        <v>0</v>
      </c>
      <c r="O3196" t="b">
        <v>0</v>
      </c>
      <c r="P3196" t="s">
        <v>8303</v>
      </c>
      <c r="Q3196">
        <f t="shared" si="121"/>
        <v>0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1437620400</v>
      </c>
      <c r="J3197" s="10">
        <f t="shared" si="120"/>
        <v>42208.125</v>
      </c>
      <c r="L3197">
        <v>1421158542</v>
      </c>
      <c r="M3197" t="b">
        <v>0</v>
      </c>
      <c r="N3197">
        <v>39</v>
      </c>
      <c r="O3197" t="b">
        <v>0</v>
      </c>
      <c r="P3197" t="s">
        <v>8303</v>
      </c>
      <c r="Q3197">
        <f t="shared" si="121"/>
        <v>59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1437620400</v>
      </c>
      <c r="J3198" s="10">
        <f t="shared" si="120"/>
        <v>42208.125</v>
      </c>
      <c r="L3198">
        <v>1433254875</v>
      </c>
      <c r="M3198" t="b">
        <v>0</v>
      </c>
      <c r="N3198">
        <v>6</v>
      </c>
      <c r="O3198" t="b">
        <v>0</v>
      </c>
      <c r="P3198" t="s">
        <v>8303</v>
      </c>
      <c r="Q3198">
        <f t="shared" si="121"/>
        <v>0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1437620400</v>
      </c>
      <c r="J3199" s="10">
        <f t="shared" si="120"/>
        <v>42208.125</v>
      </c>
      <c r="L3199">
        <v>1420458618</v>
      </c>
      <c r="M3199" t="b">
        <v>0</v>
      </c>
      <c r="N3199">
        <v>4</v>
      </c>
      <c r="O3199" t="b">
        <v>0</v>
      </c>
      <c r="P3199" t="s">
        <v>8303</v>
      </c>
      <c r="Q3199">
        <f t="shared" si="121"/>
        <v>11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1437620400</v>
      </c>
      <c r="J3200" s="10">
        <f t="shared" si="120"/>
        <v>42208.125</v>
      </c>
      <c r="L3200">
        <v>1420798277</v>
      </c>
      <c r="M3200" t="b">
        <v>0</v>
      </c>
      <c r="N3200">
        <v>3</v>
      </c>
      <c r="O3200" t="b">
        <v>0</v>
      </c>
      <c r="P3200" t="s">
        <v>8303</v>
      </c>
      <c r="Q3200">
        <f t="shared" si="121"/>
        <v>0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1437620400</v>
      </c>
      <c r="J3201" s="10">
        <f t="shared" si="120"/>
        <v>42208.125</v>
      </c>
      <c r="L3201">
        <v>1407435418</v>
      </c>
      <c r="M3201" t="b">
        <v>0</v>
      </c>
      <c r="N3201">
        <v>53</v>
      </c>
      <c r="O3201" t="b">
        <v>0</v>
      </c>
      <c r="P3201" t="s">
        <v>8303</v>
      </c>
      <c r="Q3201">
        <f t="shared" si="121"/>
        <v>52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1437620400</v>
      </c>
      <c r="J3202" s="10">
        <f t="shared" si="120"/>
        <v>42208.125</v>
      </c>
      <c r="L3202">
        <v>1459410101</v>
      </c>
      <c r="M3202" t="b">
        <v>0</v>
      </c>
      <c r="N3202">
        <v>1</v>
      </c>
      <c r="O3202" t="b">
        <v>0</v>
      </c>
      <c r="P3202" t="s">
        <v>8303</v>
      </c>
      <c r="Q3202">
        <f t="shared" si="121"/>
        <v>0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1437620400</v>
      </c>
      <c r="J3203" s="10">
        <f t="shared" ref="J3203:J3266" si="122">(((I3203/60)/60)/24)+DATE(1970,1,1)</f>
        <v>42208.125</v>
      </c>
      <c r="L3203">
        <v>1407695077</v>
      </c>
      <c r="M3203" t="b">
        <v>0</v>
      </c>
      <c r="N3203">
        <v>2</v>
      </c>
      <c r="O3203" t="b">
        <v>0</v>
      </c>
      <c r="P3203" t="s">
        <v>8303</v>
      </c>
      <c r="Q3203">
        <f t="shared" ref="Q3203:Q3266" si="123">ROUND(E3203/D3203*100,0)</f>
        <v>1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1437620400</v>
      </c>
      <c r="J3204" s="10">
        <f t="shared" si="122"/>
        <v>42208.125</v>
      </c>
      <c r="L3204">
        <v>1445027346</v>
      </c>
      <c r="M3204" t="b">
        <v>0</v>
      </c>
      <c r="N3204">
        <v>25</v>
      </c>
      <c r="O3204" t="b">
        <v>0</v>
      </c>
      <c r="P3204" t="s">
        <v>8303</v>
      </c>
      <c r="Q3204">
        <f t="shared" si="123"/>
        <v>55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1437620400</v>
      </c>
      <c r="J3205" s="10">
        <f t="shared" si="122"/>
        <v>42208.125</v>
      </c>
      <c r="L3205">
        <v>1440632622</v>
      </c>
      <c r="M3205" t="b">
        <v>0</v>
      </c>
      <c r="N3205">
        <v>6</v>
      </c>
      <c r="O3205" t="b">
        <v>0</v>
      </c>
      <c r="P3205" t="s">
        <v>8303</v>
      </c>
      <c r="Q3205">
        <f t="shared" si="123"/>
        <v>25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1437620400</v>
      </c>
      <c r="J3206" s="10">
        <f t="shared" si="122"/>
        <v>42208.125</v>
      </c>
      <c r="L3206">
        <v>1434558479</v>
      </c>
      <c r="M3206" t="b">
        <v>0</v>
      </c>
      <c r="N3206">
        <v>0</v>
      </c>
      <c r="O3206" t="b">
        <v>0</v>
      </c>
      <c r="P3206" t="s">
        <v>8303</v>
      </c>
      <c r="Q3206">
        <f t="shared" si="123"/>
        <v>0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1437620400</v>
      </c>
      <c r="J3207" s="10">
        <f t="shared" si="122"/>
        <v>42208.125</v>
      </c>
      <c r="L3207">
        <v>1427878772</v>
      </c>
      <c r="M3207" t="b">
        <v>0</v>
      </c>
      <c r="N3207">
        <v>12</v>
      </c>
      <c r="O3207" t="b">
        <v>0</v>
      </c>
      <c r="P3207" t="s">
        <v>8303</v>
      </c>
      <c r="Q3207">
        <f t="shared" si="123"/>
        <v>3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1437620400</v>
      </c>
      <c r="J3208" s="10">
        <f t="shared" si="122"/>
        <v>42208.125</v>
      </c>
      <c r="L3208">
        <v>1440052651</v>
      </c>
      <c r="M3208" t="b">
        <v>0</v>
      </c>
      <c r="N3208">
        <v>0</v>
      </c>
      <c r="O3208" t="b">
        <v>0</v>
      </c>
      <c r="P3208" t="s">
        <v>8303</v>
      </c>
      <c r="Q3208">
        <f t="shared" si="123"/>
        <v>0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1437620400</v>
      </c>
      <c r="J3209" s="10">
        <f t="shared" si="122"/>
        <v>42208.125</v>
      </c>
      <c r="L3209">
        <v>1424587207</v>
      </c>
      <c r="M3209" t="b">
        <v>0</v>
      </c>
      <c r="N3209">
        <v>36</v>
      </c>
      <c r="O3209" t="b">
        <v>0</v>
      </c>
      <c r="P3209" t="s">
        <v>8303</v>
      </c>
      <c r="Q3209">
        <f t="shared" si="123"/>
        <v>46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1437620400</v>
      </c>
      <c r="J3210" s="10">
        <f t="shared" si="122"/>
        <v>42208.125</v>
      </c>
      <c r="L3210">
        <v>1404743477</v>
      </c>
      <c r="M3210" t="b">
        <v>1</v>
      </c>
      <c r="N3210">
        <v>82</v>
      </c>
      <c r="O3210" t="b">
        <v>1</v>
      </c>
      <c r="P3210" t="s">
        <v>8269</v>
      </c>
      <c r="Q3210">
        <f t="shared" si="123"/>
        <v>104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1437620400</v>
      </c>
      <c r="J3211" s="10">
        <f t="shared" si="122"/>
        <v>42208.125</v>
      </c>
      <c r="L3211">
        <v>1400512658</v>
      </c>
      <c r="M3211" t="b">
        <v>1</v>
      </c>
      <c r="N3211">
        <v>226</v>
      </c>
      <c r="O3211" t="b">
        <v>1</v>
      </c>
      <c r="P3211" t="s">
        <v>8269</v>
      </c>
      <c r="Q3211">
        <f t="shared" si="123"/>
        <v>119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1437620400</v>
      </c>
      <c r="J3212" s="10">
        <f t="shared" si="122"/>
        <v>42208.125</v>
      </c>
      <c r="L3212">
        <v>1334442519</v>
      </c>
      <c r="M3212" t="b">
        <v>1</v>
      </c>
      <c r="N3212">
        <v>60</v>
      </c>
      <c r="O3212" t="b">
        <v>1</v>
      </c>
      <c r="P3212" t="s">
        <v>8269</v>
      </c>
      <c r="Q3212">
        <f t="shared" si="123"/>
        <v>126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1437620400</v>
      </c>
      <c r="J3213" s="10">
        <f t="shared" si="122"/>
        <v>42208.125</v>
      </c>
      <c r="L3213">
        <v>1405346680</v>
      </c>
      <c r="M3213" t="b">
        <v>1</v>
      </c>
      <c r="N3213">
        <v>322</v>
      </c>
      <c r="O3213" t="b">
        <v>1</v>
      </c>
      <c r="P3213" t="s">
        <v>8269</v>
      </c>
      <c r="Q3213">
        <f t="shared" si="123"/>
        <v>120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1437620400</v>
      </c>
      <c r="J3214" s="10">
        <f t="shared" si="122"/>
        <v>42208.125</v>
      </c>
      <c r="L3214">
        <v>1404932751</v>
      </c>
      <c r="M3214" t="b">
        <v>1</v>
      </c>
      <c r="N3214">
        <v>94</v>
      </c>
      <c r="O3214" t="b">
        <v>1</v>
      </c>
      <c r="P3214" t="s">
        <v>8269</v>
      </c>
      <c r="Q3214">
        <f t="shared" si="123"/>
        <v>126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1437620400</v>
      </c>
      <c r="J3215" s="10">
        <f t="shared" si="122"/>
        <v>42208.125</v>
      </c>
      <c r="L3215">
        <v>1434478759</v>
      </c>
      <c r="M3215" t="b">
        <v>1</v>
      </c>
      <c r="N3215">
        <v>47</v>
      </c>
      <c r="O3215" t="b">
        <v>1</v>
      </c>
      <c r="P3215" t="s">
        <v>8269</v>
      </c>
      <c r="Q3215">
        <f t="shared" si="123"/>
        <v>100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1437620400</v>
      </c>
      <c r="J3216" s="10">
        <f t="shared" si="122"/>
        <v>42208.125</v>
      </c>
      <c r="L3216">
        <v>1448823673</v>
      </c>
      <c r="M3216" t="b">
        <v>1</v>
      </c>
      <c r="N3216">
        <v>115</v>
      </c>
      <c r="O3216" t="b">
        <v>1</v>
      </c>
      <c r="P3216" t="s">
        <v>8269</v>
      </c>
      <c r="Q3216">
        <f t="shared" si="123"/>
        <v>102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1437620400</v>
      </c>
      <c r="J3217" s="10">
        <f t="shared" si="122"/>
        <v>42208.125</v>
      </c>
      <c r="L3217">
        <v>1438617471</v>
      </c>
      <c r="M3217" t="b">
        <v>1</v>
      </c>
      <c r="N3217">
        <v>134</v>
      </c>
      <c r="O3217" t="b">
        <v>1</v>
      </c>
      <c r="P3217" t="s">
        <v>8269</v>
      </c>
      <c r="Q3217">
        <f t="shared" si="123"/>
        <v>100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1437620400</v>
      </c>
      <c r="J3218" s="10">
        <f t="shared" si="122"/>
        <v>42208.125</v>
      </c>
      <c r="L3218">
        <v>1433934371</v>
      </c>
      <c r="M3218" t="b">
        <v>1</v>
      </c>
      <c r="N3218">
        <v>35</v>
      </c>
      <c r="O3218" t="b">
        <v>1</v>
      </c>
      <c r="P3218" t="s">
        <v>8269</v>
      </c>
      <c r="Q3218">
        <f t="shared" si="123"/>
        <v>100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1437620400</v>
      </c>
      <c r="J3219" s="10">
        <f t="shared" si="122"/>
        <v>42208.125</v>
      </c>
      <c r="L3219">
        <v>1475672784</v>
      </c>
      <c r="M3219" t="b">
        <v>1</v>
      </c>
      <c r="N3219">
        <v>104</v>
      </c>
      <c r="O3219" t="b">
        <v>1</v>
      </c>
      <c r="P3219" t="s">
        <v>8269</v>
      </c>
      <c r="Q3219">
        <f t="shared" si="123"/>
        <v>116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1437620400</v>
      </c>
      <c r="J3220" s="10">
        <f t="shared" si="122"/>
        <v>42208.125</v>
      </c>
      <c r="L3220">
        <v>1417132986</v>
      </c>
      <c r="M3220" t="b">
        <v>1</v>
      </c>
      <c r="N3220">
        <v>184</v>
      </c>
      <c r="O3220" t="b">
        <v>1</v>
      </c>
      <c r="P3220" t="s">
        <v>8269</v>
      </c>
      <c r="Q3220">
        <f t="shared" si="123"/>
        <v>102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1437620400</v>
      </c>
      <c r="J3221" s="10">
        <f t="shared" si="122"/>
        <v>42208.125</v>
      </c>
      <c r="L3221">
        <v>1424043347</v>
      </c>
      <c r="M3221" t="b">
        <v>1</v>
      </c>
      <c r="N3221">
        <v>119</v>
      </c>
      <c r="O3221" t="b">
        <v>1</v>
      </c>
      <c r="P3221" t="s">
        <v>8269</v>
      </c>
      <c r="Q3221">
        <f t="shared" si="123"/>
        <v>100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1437620400</v>
      </c>
      <c r="J3222" s="10">
        <f t="shared" si="122"/>
        <v>42208.125</v>
      </c>
      <c r="L3222">
        <v>1486411204</v>
      </c>
      <c r="M3222" t="b">
        <v>1</v>
      </c>
      <c r="N3222">
        <v>59</v>
      </c>
      <c r="O3222" t="b">
        <v>1</v>
      </c>
      <c r="P3222" t="s">
        <v>8269</v>
      </c>
      <c r="Q3222">
        <f t="shared" si="123"/>
        <v>101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1437620400</v>
      </c>
      <c r="J3223" s="10">
        <f t="shared" si="122"/>
        <v>42208.125</v>
      </c>
      <c r="L3223">
        <v>1433090603</v>
      </c>
      <c r="M3223" t="b">
        <v>1</v>
      </c>
      <c r="N3223">
        <v>113</v>
      </c>
      <c r="O3223" t="b">
        <v>1</v>
      </c>
      <c r="P3223" t="s">
        <v>8269</v>
      </c>
      <c r="Q3223">
        <f t="shared" si="123"/>
        <v>103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1437620400</v>
      </c>
      <c r="J3224" s="10">
        <f t="shared" si="122"/>
        <v>42208.125</v>
      </c>
      <c r="L3224">
        <v>1443016697</v>
      </c>
      <c r="M3224" t="b">
        <v>1</v>
      </c>
      <c r="N3224">
        <v>84</v>
      </c>
      <c r="O3224" t="b">
        <v>1</v>
      </c>
      <c r="P3224" t="s">
        <v>8269</v>
      </c>
      <c r="Q3224">
        <f t="shared" si="123"/>
        <v>125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1437620400</v>
      </c>
      <c r="J3225" s="10">
        <f t="shared" si="122"/>
        <v>42208.125</v>
      </c>
      <c r="L3225">
        <v>1437508976</v>
      </c>
      <c r="M3225" t="b">
        <v>1</v>
      </c>
      <c r="N3225">
        <v>74</v>
      </c>
      <c r="O3225" t="b">
        <v>1</v>
      </c>
      <c r="P3225" t="s">
        <v>8269</v>
      </c>
      <c r="Q3225">
        <f t="shared" si="123"/>
        <v>110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1437620400</v>
      </c>
      <c r="J3226" s="10">
        <f t="shared" si="122"/>
        <v>42208.125</v>
      </c>
      <c r="L3226">
        <v>1479932713</v>
      </c>
      <c r="M3226" t="b">
        <v>1</v>
      </c>
      <c r="N3226">
        <v>216</v>
      </c>
      <c r="O3226" t="b">
        <v>1</v>
      </c>
      <c r="P3226" t="s">
        <v>8269</v>
      </c>
      <c r="Q3226">
        <f t="shared" si="123"/>
        <v>102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1437620400</v>
      </c>
      <c r="J3227" s="10">
        <f t="shared" si="122"/>
        <v>42208.125</v>
      </c>
      <c r="L3227">
        <v>1463145938</v>
      </c>
      <c r="M3227" t="b">
        <v>1</v>
      </c>
      <c r="N3227">
        <v>39</v>
      </c>
      <c r="O3227" t="b">
        <v>1</v>
      </c>
      <c r="P3227" t="s">
        <v>8269</v>
      </c>
      <c r="Q3227">
        <f t="shared" si="123"/>
        <v>102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1437620400</v>
      </c>
      <c r="J3228" s="10">
        <f t="shared" si="122"/>
        <v>42208.125</v>
      </c>
      <c r="L3228">
        <v>1443621612</v>
      </c>
      <c r="M3228" t="b">
        <v>1</v>
      </c>
      <c r="N3228">
        <v>21</v>
      </c>
      <c r="O3228" t="b">
        <v>1</v>
      </c>
      <c r="P3228" t="s">
        <v>8269</v>
      </c>
      <c r="Q3228">
        <f t="shared" si="123"/>
        <v>104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1437620400</v>
      </c>
      <c r="J3229" s="10">
        <f t="shared" si="122"/>
        <v>42208.125</v>
      </c>
      <c r="L3229">
        <v>1482095436</v>
      </c>
      <c r="M3229" t="b">
        <v>0</v>
      </c>
      <c r="N3229">
        <v>30</v>
      </c>
      <c r="O3229" t="b">
        <v>1</v>
      </c>
      <c r="P3229" t="s">
        <v>8269</v>
      </c>
      <c r="Q3229">
        <f t="shared" si="123"/>
        <v>125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1437620400</v>
      </c>
      <c r="J3230" s="10">
        <f t="shared" si="122"/>
        <v>42208.125</v>
      </c>
      <c r="L3230">
        <v>1447606884</v>
      </c>
      <c r="M3230" t="b">
        <v>1</v>
      </c>
      <c r="N3230">
        <v>37</v>
      </c>
      <c r="O3230" t="b">
        <v>1</v>
      </c>
      <c r="P3230" t="s">
        <v>8269</v>
      </c>
      <c r="Q3230">
        <f t="shared" si="123"/>
        <v>102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1437620400</v>
      </c>
      <c r="J3231" s="10">
        <f t="shared" si="122"/>
        <v>42208.125</v>
      </c>
      <c r="L3231">
        <v>1413874798</v>
      </c>
      <c r="M3231" t="b">
        <v>1</v>
      </c>
      <c r="N3231">
        <v>202</v>
      </c>
      <c r="O3231" t="b">
        <v>1</v>
      </c>
      <c r="P3231" t="s">
        <v>8269</v>
      </c>
      <c r="Q3231">
        <f t="shared" si="123"/>
        <v>108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1437620400</v>
      </c>
      <c r="J3232" s="10">
        <f t="shared" si="122"/>
        <v>42208.125</v>
      </c>
      <c r="L3232">
        <v>1410840126</v>
      </c>
      <c r="M3232" t="b">
        <v>1</v>
      </c>
      <c r="N3232">
        <v>37</v>
      </c>
      <c r="O3232" t="b">
        <v>1</v>
      </c>
      <c r="P3232" t="s">
        <v>8269</v>
      </c>
      <c r="Q3232">
        <f t="shared" si="123"/>
        <v>110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1437620400</v>
      </c>
      <c r="J3233" s="10">
        <f t="shared" si="122"/>
        <v>42208.125</v>
      </c>
      <c r="L3233">
        <v>1458254347</v>
      </c>
      <c r="M3233" t="b">
        <v>0</v>
      </c>
      <c r="N3233">
        <v>28</v>
      </c>
      <c r="O3233" t="b">
        <v>1</v>
      </c>
      <c r="P3233" t="s">
        <v>8269</v>
      </c>
      <c r="Q3233">
        <f t="shared" si="123"/>
        <v>161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1437620400</v>
      </c>
      <c r="J3234" s="10">
        <f t="shared" si="122"/>
        <v>42208.125</v>
      </c>
      <c r="L3234">
        <v>1459711917</v>
      </c>
      <c r="M3234" t="b">
        <v>1</v>
      </c>
      <c r="N3234">
        <v>26</v>
      </c>
      <c r="O3234" t="b">
        <v>1</v>
      </c>
      <c r="P3234" t="s">
        <v>8269</v>
      </c>
      <c r="Q3234">
        <f t="shared" si="123"/>
        <v>131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1437620400</v>
      </c>
      <c r="J3235" s="10">
        <f t="shared" si="122"/>
        <v>42208.125</v>
      </c>
      <c r="L3235">
        <v>1485890355</v>
      </c>
      <c r="M3235" t="b">
        <v>0</v>
      </c>
      <c r="N3235">
        <v>61</v>
      </c>
      <c r="O3235" t="b">
        <v>1</v>
      </c>
      <c r="P3235" t="s">
        <v>8269</v>
      </c>
      <c r="Q3235">
        <f t="shared" si="123"/>
        <v>119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1437620400</v>
      </c>
      <c r="J3236" s="10">
        <f t="shared" si="122"/>
        <v>42208.125</v>
      </c>
      <c r="L3236">
        <v>1483124208</v>
      </c>
      <c r="M3236" t="b">
        <v>0</v>
      </c>
      <c r="N3236">
        <v>115</v>
      </c>
      <c r="O3236" t="b">
        <v>1</v>
      </c>
      <c r="P3236" t="s">
        <v>8269</v>
      </c>
      <c r="Q3236">
        <f t="shared" si="123"/>
        <v>100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1437620400</v>
      </c>
      <c r="J3237" s="10">
        <f t="shared" si="122"/>
        <v>42208.125</v>
      </c>
      <c r="L3237">
        <v>1464769251</v>
      </c>
      <c r="M3237" t="b">
        <v>1</v>
      </c>
      <c r="N3237">
        <v>181</v>
      </c>
      <c r="O3237" t="b">
        <v>1</v>
      </c>
      <c r="P3237" t="s">
        <v>8269</v>
      </c>
      <c r="Q3237">
        <f t="shared" si="123"/>
        <v>103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1437620400</v>
      </c>
      <c r="J3238" s="10">
        <f t="shared" si="122"/>
        <v>42208.125</v>
      </c>
      <c r="L3238">
        <v>1480370433</v>
      </c>
      <c r="M3238" t="b">
        <v>0</v>
      </c>
      <c r="N3238">
        <v>110</v>
      </c>
      <c r="O3238" t="b">
        <v>1</v>
      </c>
      <c r="P3238" t="s">
        <v>8269</v>
      </c>
      <c r="Q3238">
        <f t="shared" si="123"/>
        <v>101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1437620400</v>
      </c>
      <c r="J3239" s="10">
        <f t="shared" si="122"/>
        <v>42208.125</v>
      </c>
      <c r="L3239">
        <v>1441452184</v>
      </c>
      <c r="M3239" t="b">
        <v>1</v>
      </c>
      <c r="N3239">
        <v>269</v>
      </c>
      <c r="O3239" t="b">
        <v>1</v>
      </c>
      <c r="P3239" t="s">
        <v>8269</v>
      </c>
      <c r="Q3239">
        <f t="shared" si="123"/>
        <v>101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1437620400</v>
      </c>
      <c r="J3240" s="10">
        <f t="shared" si="122"/>
        <v>42208.125</v>
      </c>
      <c r="L3240">
        <v>1433160898</v>
      </c>
      <c r="M3240" t="b">
        <v>1</v>
      </c>
      <c r="N3240">
        <v>79</v>
      </c>
      <c r="O3240" t="b">
        <v>1</v>
      </c>
      <c r="P3240" t="s">
        <v>8269</v>
      </c>
      <c r="Q3240">
        <f t="shared" si="123"/>
        <v>112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1437620400</v>
      </c>
      <c r="J3241" s="10">
        <f t="shared" si="122"/>
        <v>42208.125</v>
      </c>
      <c r="L3241">
        <v>1443665293</v>
      </c>
      <c r="M3241" t="b">
        <v>1</v>
      </c>
      <c r="N3241">
        <v>104</v>
      </c>
      <c r="O3241" t="b">
        <v>1</v>
      </c>
      <c r="P3241" t="s">
        <v>8269</v>
      </c>
      <c r="Q3241">
        <f t="shared" si="123"/>
        <v>106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1437620400</v>
      </c>
      <c r="J3242" s="10">
        <f t="shared" si="122"/>
        <v>42208.125</v>
      </c>
      <c r="L3242">
        <v>1484843948</v>
      </c>
      <c r="M3242" t="b">
        <v>0</v>
      </c>
      <c r="N3242">
        <v>34</v>
      </c>
      <c r="O3242" t="b">
        <v>1</v>
      </c>
      <c r="P3242" t="s">
        <v>8269</v>
      </c>
      <c r="Q3242">
        <f t="shared" si="123"/>
        <v>101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1437620400</v>
      </c>
      <c r="J3243" s="10">
        <f t="shared" si="122"/>
        <v>42208.125</v>
      </c>
      <c r="L3243">
        <v>1410421670</v>
      </c>
      <c r="M3243" t="b">
        <v>1</v>
      </c>
      <c r="N3243">
        <v>167</v>
      </c>
      <c r="O3243" t="b">
        <v>1</v>
      </c>
      <c r="P3243" t="s">
        <v>8269</v>
      </c>
      <c r="Q3243">
        <f t="shared" si="123"/>
        <v>115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1437620400</v>
      </c>
      <c r="J3244" s="10">
        <f t="shared" si="122"/>
        <v>42208.125</v>
      </c>
      <c r="L3244">
        <v>1408558092</v>
      </c>
      <c r="M3244" t="b">
        <v>1</v>
      </c>
      <c r="N3244">
        <v>183</v>
      </c>
      <c r="O3244" t="b">
        <v>1</v>
      </c>
      <c r="P3244" t="s">
        <v>8269</v>
      </c>
      <c r="Q3244">
        <f t="shared" si="123"/>
        <v>127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1437620400</v>
      </c>
      <c r="J3245" s="10">
        <f t="shared" si="122"/>
        <v>42208.125</v>
      </c>
      <c r="L3245">
        <v>1442283562</v>
      </c>
      <c r="M3245" t="b">
        <v>1</v>
      </c>
      <c r="N3245">
        <v>71</v>
      </c>
      <c r="O3245" t="b">
        <v>1</v>
      </c>
      <c r="P3245" t="s">
        <v>8269</v>
      </c>
      <c r="Q3245">
        <f t="shared" si="123"/>
        <v>103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1437620400</v>
      </c>
      <c r="J3246" s="10">
        <f t="shared" si="122"/>
        <v>42208.125</v>
      </c>
      <c r="L3246">
        <v>1478018382</v>
      </c>
      <c r="M3246" t="b">
        <v>0</v>
      </c>
      <c r="N3246">
        <v>69</v>
      </c>
      <c r="O3246" t="b">
        <v>1</v>
      </c>
      <c r="P3246" t="s">
        <v>8269</v>
      </c>
      <c r="Q3246">
        <f t="shared" si="123"/>
        <v>103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1437620400</v>
      </c>
      <c r="J3247" s="10">
        <f t="shared" si="122"/>
        <v>42208.125</v>
      </c>
      <c r="L3247">
        <v>1431354258</v>
      </c>
      <c r="M3247" t="b">
        <v>0</v>
      </c>
      <c r="N3247">
        <v>270</v>
      </c>
      <c r="O3247" t="b">
        <v>1</v>
      </c>
      <c r="P3247" t="s">
        <v>8269</v>
      </c>
      <c r="Q3247">
        <f t="shared" si="123"/>
        <v>104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1437620400</v>
      </c>
      <c r="J3248" s="10">
        <f t="shared" si="122"/>
        <v>42208.125</v>
      </c>
      <c r="L3248">
        <v>1439551200</v>
      </c>
      <c r="M3248" t="b">
        <v>1</v>
      </c>
      <c r="N3248">
        <v>193</v>
      </c>
      <c r="O3248" t="b">
        <v>1</v>
      </c>
      <c r="P3248" t="s">
        <v>8269</v>
      </c>
      <c r="Q3248">
        <f t="shared" si="123"/>
        <v>111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1437620400</v>
      </c>
      <c r="J3249" s="10">
        <f t="shared" si="122"/>
        <v>42208.125</v>
      </c>
      <c r="L3249">
        <v>1434104712</v>
      </c>
      <c r="M3249" t="b">
        <v>1</v>
      </c>
      <c r="N3249">
        <v>57</v>
      </c>
      <c r="O3249" t="b">
        <v>1</v>
      </c>
      <c r="P3249" t="s">
        <v>8269</v>
      </c>
      <c r="Q3249">
        <f t="shared" si="123"/>
        <v>106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1437620400</v>
      </c>
      <c r="J3250" s="10">
        <f t="shared" si="122"/>
        <v>42208.125</v>
      </c>
      <c r="L3250">
        <v>1425590357</v>
      </c>
      <c r="M3250" t="b">
        <v>1</v>
      </c>
      <c r="N3250">
        <v>200</v>
      </c>
      <c r="O3250" t="b">
        <v>1</v>
      </c>
      <c r="P3250" t="s">
        <v>8269</v>
      </c>
      <c r="Q3250">
        <f t="shared" si="123"/>
        <v>101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1437620400</v>
      </c>
      <c r="J3251" s="10">
        <f t="shared" si="122"/>
        <v>42208.125</v>
      </c>
      <c r="L3251">
        <v>1432230914</v>
      </c>
      <c r="M3251" t="b">
        <v>1</v>
      </c>
      <c r="N3251">
        <v>88</v>
      </c>
      <c r="O3251" t="b">
        <v>1</v>
      </c>
      <c r="P3251" t="s">
        <v>8269</v>
      </c>
      <c r="Q3251">
        <f t="shared" si="123"/>
        <v>105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1437620400</v>
      </c>
      <c r="J3252" s="10">
        <f t="shared" si="122"/>
        <v>42208.125</v>
      </c>
      <c r="L3252">
        <v>1412617724</v>
      </c>
      <c r="M3252" t="b">
        <v>1</v>
      </c>
      <c r="N3252">
        <v>213</v>
      </c>
      <c r="O3252" t="b">
        <v>1</v>
      </c>
      <c r="P3252" t="s">
        <v>8269</v>
      </c>
      <c r="Q3252">
        <f t="shared" si="123"/>
        <v>102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1437620400</v>
      </c>
      <c r="J3253" s="10">
        <f t="shared" si="122"/>
        <v>42208.125</v>
      </c>
      <c r="L3253">
        <v>1432315966</v>
      </c>
      <c r="M3253" t="b">
        <v>1</v>
      </c>
      <c r="N3253">
        <v>20</v>
      </c>
      <c r="O3253" t="b">
        <v>1</v>
      </c>
      <c r="P3253" t="s">
        <v>8269</v>
      </c>
      <c r="Q3253">
        <f t="shared" si="123"/>
        <v>111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1437620400</v>
      </c>
      <c r="J3254" s="10">
        <f t="shared" si="122"/>
        <v>42208.125</v>
      </c>
      <c r="L3254">
        <v>1470655240</v>
      </c>
      <c r="M3254" t="b">
        <v>1</v>
      </c>
      <c r="N3254">
        <v>50</v>
      </c>
      <c r="O3254" t="b">
        <v>1</v>
      </c>
      <c r="P3254" t="s">
        <v>8269</v>
      </c>
      <c r="Q3254">
        <f t="shared" si="123"/>
        <v>128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1437620400</v>
      </c>
      <c r="J3255" s="10">
        <f t="shared" si="122"/>
        <v>42208.125</v>
      </c>
      <c r="L3255">
        <v>1471701028</v>
      </c>
      <c r="M3255" t="b">
        <v>1</v>
      </c>
      <c r="N3255">
        <v>115</v>
      </c>
      <c r="O3255" t="b">
        <v>1</v>
      </c>
      <c r="P3255" t="s">
        <v>8269</v>
      </c>
      <c r="Q3255">
        <f t="shared" si="123"/>
        <v>102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1437620400</v>
      </c>
      <c r="J3256" s="10">
        <f t="shared" si="122"/>
        <v>42208.125</v>
      </c>
      <c r="L3256">
        <v>1424743409</v>
      </c>
      <c r="M3256" t="b">
        <v>1</v>
      </c>
      <c r="N3256">
        <v>186</v>
      </c>
      <c r="O3256" t="b">
        <v>1</v>
      </c>
      <c r="P3256" t="s">
        <v>8269</v>
      </c>
      <c r="Q3256">
        <f t="shared" si="123"/>
        <v>101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1437620400</v>
      </c>
      <c r="J3257" s="10">
        <f t="shared" si="122"/>
        <v>42208.125</v>
      </c>
      <c r="L3257">
        <v>1410114375</v>
      </c>
      <c r="M3257" t="b">
        <v>1</v>
      </c>
      <c r="N3257">
        <v>18</v>
      </c>
      <c r="O3257" t="b">
        <v>1</v>
      </c>
      <c r="P3257" t="s">
        <v>8269</v>
      </c>
      <c r="Q3257">
        <f t="shared" si="123"/>
        <v>175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1437620400</v>
      </c>
      <c r="J3258" s="10">
        <f t="shared" si="122"/>
        <v>42208.125</v>
      </c>
      <c r="L3258">
        <v>1432129577</v>
      </c>
      <c r="M3258" t="b">
        <v>1</v>
      </c>
      <c r="N3258">
        <v>176</v>
      </c>
      <c r="O3258" t="b">
        <v>1</v>
      </c>
      <c r="P3258" t="s">
        <v>8269</v>
      </c>
      <c r="Q3258">
        <f t="shared" si="123"/>
        <v>128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1437620400</v>
      </c>
      <c r="J3259" s="10">
        <f t="shared" si="122"/>
        <v>42208.125</v>
      </c>
      <c r="L3259">
        <v>1485177952</v>
      </c>
      <c r="M3259" t="b">
        <v>0</v>
      </c>
      <c r="N3259">
        <v>41</v>
      </c>
      <c r="O3259" t="b">
        <v>1</v>
      </c>
      <c r="P3259" t="s">
        <v>8269</v>
      </c>
      <c r="Q3259">
        <f t="shared" si="123"/>
        <v>106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1437620400</v>
      </c>
      <c r="J3260" s="10">
        <f t="shared" si="122"/>
        <v>42208.125</v>
      </c>
      <c r="L3260">
        <v>1418159861</v>
      </c>
      <c r="M3260" t="b">
        <v>1</v>
      </c>
      <c r="N3260">
        <v>75</v>
      </c>
      <c r="O3260" t="b">
        <v>1</v>
      </c>
      <c r="P3260" t="s">
        <v>8269</v>
      </c>
      <c r="Q3260">
        <f t="shared" si="123"/>
        <v>105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1437620400</v>
      </c>
      <c r="J3261" s="10">
        <f t="shared" si="122"/>
        <v>42208.125</v>
      </c>
      <c r="L3261">
        <v>1472753745</v>
      </c>
      <c r="M3261" t="b">
        <v>1</v>
      </c>
      <c r="N3261">
        <v>97</v>
      </c>
      <c r="O3261" t="b">
        <v>1</v>
      </c>
      <c r="P3261" t="s">
        <v>8269</v>
      </c>
      <c r="Q3261">
        <f t="shared" si="123"/>
        <v>106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1437620400</v>
      </c>
      <c r="J3262" s="10">
        <f t="shared" si="122"/>
        <v>42208.125</v>
      </c>
      <c r="L3262">
        <v>1445875718</v>
      </c>
      <c r="M3262" t="b">
        <v>1</v>
      </c>
      <c r="N3262">
        <v>73</v>
      </c>
      <c r="O3262" t="b">
        <v>1</v>
      </c>
      <c r="P3262" t="s">
        <v>8269</v>
      </c>
      <c r="Q3262">
        <f t="shared" si="123"/>
        <v>109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1437620400</v>
      </c>
      <c r="J3263" s="10">
        <f t="shared" si="122"/>
        <v>42208.125</v>
      </c>
      <c r="L3263">
        <v>1434475476</v>
      </c>
      <c r="M3263" t="b">
        <v>1</v>
      </c>
      <c r="N3263">
        <v>49</v>
      </c>
      <c r="O3263" t="b">
        <v>1</v>
      </c>
      <c r="P3263" t="s">
        <v>8269</v>
      </c>
      <c r="Q3263">
        <f t="shared" si="123"/>
        <v>100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1437620400</v>
      </c>
      <c r="J3264" s="10">
        <f t="shared" si="122"/>
        <v>42208.125</v>
      </c>
      <c r="L3264">
        <v>1416555262</v>
      </c>
      <c r="M3264" t="b">
        <v>1</v>
      </c>
      <c r="N3264">
        <v>134</v>
      </c>
      <c r="O3264" t="b">
        <v>1</v>
      </c>
      <c r="P3264" t="s">
        <v>8269</v>
      </c>
      <c r="Q3264">
        <f t="shared" si="123"/>
        <v>103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1437620400</v>
      </c>
      <c r="J3265" s="10">
        <f t="shared" si="122"/>
        <v>42208.125</v>
      </c>
      <c r="L3265">
        <v>1444220588</v>
      </c>
      <c r="M3265" t="b">
        <v>1</v>
      </c>
      <c r="N3265">
        <v>68</v>
      </c>
      <c r="O3265" t="b">
        <v>1</v>
      </c>
      <c r="P3265" t="s">
        <v>8269</v>
      </c>
      <c r="Q3265">
        <f t="shared" si="123"/>
        <v>112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1437620400</v>
      </c>
      <c r="J3266" s="10">
        <f t="shared" si="122"/>
        <v>42208.125</v>
      </c>
      <c r="L3266">
        <v>1421089938</v>
      </c>
      <c r="M3266" t="b">
        <v>1</v>
      </c>
      <c r="N3266">
        <v>49</v>
      </c>
      <c r="O3266" t="b">
        <v>1</v>
      </c>
      <c r="P3266" t="s">
        <v>8269</v>
      </c>
      <c r="Q3266">
        <f t="shared" si="123"/>
        <v>103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1437620400</v>
      </c>
      <c r="J3267" s="10">
        <f t="shared" ref="J3267:J3330" si="124">(((I3267/60)/60)/24)+DATE(1970,1,1)</f>
        <v>42208.125</v>
      </c>
      <c r="L3267">
        <v>1446570315</v>
      </c>
      <c r="M3267" t="b">
        <v>1</v>
      </c>
      <c r="N3267">
        <v>63</v>
      </c>
      <c r="O3267" t="b">
        <v>1</v>
      </c>
      <c r="P3267" t="s">
        <v>8269</v>
      </c>
      <c r="Q3267">
        <f t="shared" ref="Q3267:Q3330" si="125">ROUND(E3267/D3267*100,0)</f>
        <v>164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1437620400</v>
      </c>
      <c r="J3268" s="10">
        <f t="shared" si="124"/>
        <v>42208.125</v>
      </c>
      <c r="L3268">
        <v>1431435122</v>
      </c>
      <c r="M3268" t="b">
        <v>1</v>
      </c>
      <c r="N3268">
        <v>163</v>
      </c>
      <c r="O3268" t="b">
        <v>1</v>
      </c>
      <c r="P3268" t="s">
        <v>8269</v>
      </c>
      <c r="Q3268">
        <f t="shared" si="125"/>
        <v>131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1437620400</v>
      </c>
      <c r="J3269" s="10">
        <f t="shared" si="124"/>
        <v>42208.125</v>
      </c>
      <c r="L3269">
        <v>1434564660</v>
      </c>
      <c r="M3269" t="b">
        <v>1</v>
      </c>
      <c r="N3269">
        <v>288</v>
      </c>
      <c r="O3269" t="b">
        <v>1</v>
      </c>
      <c r="P3269" t="s">
        <v>8269</v>
      </c>
      <c r="Q3269">
        <f t="shared" si="125"/>
        <v>102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1437620400</v>
      </c>
      <c r="J3270" s="10">
        <f t="shared" si="124"/>
        <v>42208.125</v>
      </c>
      <c r="L3270">
        <v>1470692528</v>
      </c>
      <c r="M3270" t="b">
        <v>1</v>
      </c>
      <c r="N3270">
        <v>42</v>
      </c>
      <c r="O3270" t="b">
        <v>1</v>
      </c>
      <c r="P3270" t="s">
        <v>8269</v>
      </c>
      <c r="Q3270">
        <f t="shared" si="125"/>
        <v>128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1437620400</v>
      </c>
      <c r="J3271" s="10">
        <f t="shared" si="124"/>
        <v>42208.125</v>
      </c>
      <c r="L3271">
        <v>1431509397</v>
      </c>
      <c r="M3271" t="b">
        <v>1</v>
      </c>
      <c r="N3271">
        <v>70</v>
      </c>
      <c r="O3271" t="b">
        <v>1</v>
      </c>
      <c r="P3271" t="s">
        <v>8269</v>
      </c>
      <c r="Q3271">
        <f t="shared" si="125"/>
        <v>102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1437620400</v>
      </c>
      <c r="J3272" s="10">
        <f t="shared" si="124"/>
        <v>42208.125</v>
      </c>
      <c r="L3272">
        <v>1434113265</v>
      </c>
      <c r="M3272" t="b">
        <v>1</v>
      </c>
      <c r="N3272">
        <v>30</v>
      </c>
      <c r="O3272" t="b">
        <v>1</v>
      </c>
      <c r="P3272" t="s">
        <v>8269</v>
      </c>
      <c r="Q3272">
        <f t="shared" si="125"/>
        <v>102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1437620400</v>
      </c>
      <c r="J3273" s="10">
        <f t="shared" si="124"/>
        <v>42208.125</v>
      </c>
      <c r="L3273">
        <v>1412332175</v>
      </c>
      <c r="M3273" t="b">
        <v>1</v>
      </c>
      <c r="N3273">
        <v>51</v>
      </c>
      <c r="O3273" t="b">
        <v>1</v>
      </c>
      <c r="P3273" t="s">
        <v>8269</v>
      </c>
      <c r="Q3273">
        <f t="shared" si="125"/>
        <v>130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1437620400</v>
      </c>
      <c r="J3274" s="10">
        <f t="shared" si="124"/>
        <v>42208.125</v>
      </c>
      <c r="L3274">
        <v>1444219209</v>
      </c>
      <c r="M3274" t="b">
        <v>1</v>
      </c>
      <c r="N3274">
        <v>145</v>
      </c>
      <c r="O3274" t="b">
        <v>1</v>
      </c>
      <c r="P3274" t="s">
        <v>8269</v>
      </c>
      <c r="Q3274">
        <f t="shared" si="125"/>
        <v>154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1437620400</v>
      </c>
      <c r="J3275" s="10">
        <f t="shared" si="124"/>
        <v>42208.125</v>
      </c>
      <c r="L3275">
        <v>1472498042</v>
      </c>
      <c r="M3275" t="b">
        <v>1</v>
      </c>
      <c r="N3275">
        <v>21</v>
      </c>
      <c r="O3275" t="b">
        <v>1</v>
      </c>
      <c r="P3275" t="s">
        <v>8269</v>
      </c>
      <c r="Q3275">
        <f t="shared" si="125"/>
        <v>107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1437620400</v>
      </c>
      <c r="J3276" s="10">
        <f t="shared" si="124"/>
        <v>42208.125</v>
      </c>
      <c r="L3276">
        <v>1454259272</v>
      </c>
      <c r="M3276" t="b">
        <v>1</v>
      </c>
      <c r="N3276">
        <v>286</v>
      </c>
      <c r="O3276" t="b">
        <v>1</v>
      </c>
      <c r="P3276" t="s">
        <v>8269</v>
      </c>
      <c r="Q3276">
        <f t="shared" si="125"/>
        <v>101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1437620400</v>
      </c>
      <c r="J3277" s="10">
        <f t="shared" si="124"/>
        <v>42208.125</v>
      </c>
      <c r="L3277">
        <v>1421183271</v>
      </c>
      <c r="M3277" t="b">
        <v>1</v>
      </c>
      <c r="N3277">
        <v>12</v>
      </c>
      <c r="O3277" t="b">
        <v>1</v>
      </c>
      <c r="P3277" t="s">
        <v>8269</v>
      </c>
      <c r="Q3277">
        <f t="shared" si="125"/>
        <v>100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1437620400</v>
      </c>
      <c r="J3278" s="10">
        <f t="shared" si="124"/>
        <v>42208.125</v>
      </c>
      <c r="L3278">
        <v>1456526879</v>
      </c>
      <c r="M3278" t="b">
        <v>1</v>
      </c>
      <c r="N3278">
        <v>100</v>
      </c>
      <c r="O3278" t="b">
        <v>1</v>
      </c>
      <c r="P3278" t="s">
        <v>8269</v>
      </c>
      <c r="Q3278">
        <f t="shared" si="125"/>
        <v>117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1437620400</v>
      </c>
      <c r="J3279" s="10">
        <f t="shared" si="124"/>
        <v>42208.125</v>
      </c>
      <c r="L3279">
        <v>1413735806</v>
      </c>
      <c r="M3279" t="b">
        <v>1</v>
      </c>
      <c r="N3279">
        <v>100</v>
      </c>
      <c r="O3279" t="b">
        <v>1</v>
      </c>
      <c r="P3279" t="s">
        <v>8269</v>
      </c>
      <c r="Q3279">
        <f t="shared" si="125"/>
        <v>109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1437620400</v>
      </c>
      <c r="J3280" s="10">
        <f t="shared" si="124"/>
        <v>42208.125</v>
      </c>
      <c r="L3280">
        <v>1430425303</v>
      </c>
      <c r="M3280" t="b">
        <v>1</v>
      </c>
      <c r="N3280">
        <v>34</v>
      </c>
      <c r="O3280" t="b">
        <v>1</v>
      </c>
      <c r="P3280" t="s">
        <v>8269</v>
      </c>
      <c r="Q3280">
        <f t="shared" si="125"/>
        <v>103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1437620400</v>
      </c>
      <c r="J3281" s="10">
        <f t="shared" si="124"/>
        <v>42208.125</v>
      </c>
      <c r="L3281">
        <v>1456885659</v>
      </c>
      <c r="M3281" t="b">
        <v>0</v>
      </c>
      <c r="N3281">
        <v>63</v>
      </c>
      <c r="O3281" t="b">
        <v>1</v>
      </c>
      <c r="P3281" t="s">
        <v>8269</v>
      </c>
      <c r="Q3281">
        <f t="shared" si="125"/>
        <v>114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1437620400</v>
      </c>
      <c r="J3282" s="10">
        <f t="shared" si="124"/>
        <v>42208.125</v>
      </c>
      <c r="L3282">
        <v>1430158198</v>
      </c>
      <c r="M3282" t="b">
        <v>0</v>
      </c>
      <c r="N3282">
        <v>30</v>
      </c>
      <c r="O3282" t="b">
        <v>1</v>
      </c>
      <c r="P3282" t="s">
        <v>8269</v>
      </c>
      <c r="Q3282">
        <f t="shared" si="125"/>
        <v>103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1437620400</v>
      </c>
      <c r="J3283" s="10">
        <f t="shared" si="124"/>
        <v>42208.125</v>
      </c>
      <c r="L3283">
        <v>1438561705</v>
      </c>
      <c r="M3283" t="b">
        <v>0</v>
      </c>
      <c r="N3283">
        <v>47</v>
      </c>
      <c r="O3283" t="b">
        <v>1</v>
      </c>
      <c r="P3283" t="s">
        <v>8269</v>
      </c>
      <c r="Q3283">
        <f t="shared" si="125"/>
        <v>122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1437620400</v>
      </c>
      <c r="J3284" s="10">
        <f t="shared" si="124"/>
        <v>42208.125</v>
      </c>
      <c r="L3284">
        <v>1458103188</v>
      </c>
      <c r="M3284" t="b">
        <v>0</v>
      </c>
      <c r="N3284">
        <v>237</v>
      </c>
      <c r="O3284" t="b">
        <v>1</v>
      </c>
      <c r="P3284" t="s">
        <v>8269</v>
      </c>
      <c r="Q3284">
        <f t="shared" si="125"/>
        <v>103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1437620400</v>
      </c>
      <c r="J3285" s="10">
        <f t="shared" si="124"/>
        <v>42208.125</v>
      </c>
      <c r="L3285">
        <v>1452448298</v>
      </c>
      <c r="M3285" t="b">
        <v>0</v>
      </c>
      <c r="N3285">
        <v>47</v>
      </c>
      <c r="O3285" t="b">
        <v>1</v>
      </c>
      <c r="P3285" t="s">
        <v>8269</v>
      </c>
      <c r="Q3285">
        <f t="shared" si="125"/>
        <v>105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1437620400</v>
      </c>
      <c r="J3286" s="10">
        <f t="shared" si="124"/>
        <v>42208.125</v>
      </c>
      <c r="L3286">
        <v>1452546853</v>
      </c>
      <c r="M3286" t="b">
        <v>0</v>
      </c>
      <c r="N3286">
        <v>15</v>
      </c>
      <c r="O3286" t="b">
        <v>1</v>
      </c>
      <c r="P3286" t="s">
        <v>8269</v>
      </c>
      <c r="Q3286">
        <f t="shared" si="125"/>
        <v>102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1437620400</v>
      </c>
      <c r="J3287" s="10">
        <f t="shared" si="124"/>
        <v>42208.125</v>
      </c>
      <c r="L3287">
        <v>1485556626</v>
      </c>
      <c r="M3287" t="b">
        <v>0</v>
      </c>
      <c r="N3287">
        <v>81</v>
      </c>
      <c r="O3287" t="b">
        <v>1</v>
      </c>
      <c r="P3287" t="s">
        <v>8269</v>
      </c>
      <c r="Q3287">
        <f t="shared" si="125"/>
        <v>112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1437620400</v>
      </c>
      <c r="J3288" s="10">
        <f t="shared" si="124"/>
        <v>42208.125</v>
      </c>
      <c r="L3288">
        <v>1468699782</v>
      </c>
      <c r="M3288" t="b">
        <v>0</v>
      </c>
      <c r="N3288">
        <v>122</v>
      </c>
      <c r="O3288" t="b">
        <v>1</v>
      </c>
      <c r="P3288" t="s">
        <v>8269</v>
      </c>
      <c r="Q3288">
        <f t="shared" si="125"/>
        <v>102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1437620400</v>
      </c>
      <c r="J3289" s="10">
        <f t="shared" si="124"/>
        <v>42208.125</v>
      </c>
      <c r="L3289">
        <v>1446573628</v>
      </c>
      <c r="M3289" t="b">
        <v>0</v>
      </c>
      <c r="N3289">
        <v>34</v>
      </c>
      <c r="O3289" t="b">
        <v>1</v>
      </c>
      <c r="P3289" t="s">
        <v>8269</v>
      </c>
      <c r="Q3289">
        <f t="shared" si="125"/>
        <v>100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1437620400</v>
      </c>
      <c r="J3290" s="10">
        <f t="shared" si="124"/>
        <v>42208.125</v>
      </c>
      <c r="L3290">
        <v>1463337315</v>
      </c>
      <c r="M3290" t="b">
        <v>0</v>
      </c>
      <c r="N3290">
        <v>207</v>
      </c>
      <c r="O3290" t="b">
        <v>1</v>
      </c>
      <c r="P3290" t="s">
        <v>8269</v>
      </c>
      <c r="Q3290">
        <f t="shared" si="125"/>
        <v>100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1437620400</v>
      </c>
      <c r="J3291" s="10">
        <f t="shared" si="124"/>
        <v>42208.125</v>
      </c>
      <c r="L3291">
        <v>1485161402</v>
      </c>
      <c r="M3291" t="b">
        <v>0</v>
      </c>
      <c r="N3291">
        <v>25</v>
      </c>
      <c r="O3291" t="b">
        <v>1</v>
      </c>
      <c r="P3291" t="s">
        <v>8269</v>
      </c>
      <c r="Q3291">
        <f t="shared" si="125"/>
        <v>133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1437620400</v>
      </c>
      <c r="J3292" s="10">
        <f t="shared" si="124"/>
        <v>42208.125</v>
      </c>
      <c r="L3292">
        <v>1486642891</v>
      </c>
      <c r="M3292" t="b">
        <v>0</v>
      </c>
      <c r="N3292">
        <v>72</v>
      </c>
      <c r="O3292" t="b">
        <v>1</v>
      </c>
      <c r="P3292" t="s">
        <v>8269</v>
      </c>
      <c r="Q3292">
        <f t="shared" si="125"/>
        <v>121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1437620400</v>
      </c>
      <c r="J3293" s="10">
        <f t="shared" si="124"/>
        <v>42208.125</v>
      </c>
      <c r="L3293">
        <v>1439743900</v>
      </c>
      <c r="M3293" t="b">
        <v>0</v>
      </c>
      <c r="N3293">
        <v>14</v>
      </c>
      <c r="O3293" t="b">
        <v>1</v>
      </c>
      <c r="P3293" t="s">
        <v>8269</v>
      </c>
      <c r="Q3293">
        <f t="shared" si="125"/>
        <v>114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1437620400</v>
      </c>
      <c r="J3294" s="10">
        <f t="shared" si="124"/>
        <v>42208.125</v>
      </c>
      <c r="L3294">
        <v>1444069748</v>
      </c>
      <c r="M3294" t="b">
        <v>0</v>
      </c>
      <c r="N3294">
        <v>15</v>
      </c>
      <c r="O3294" t="b">
        <v>1</v>
      </c>
      <c r="P3294" t="s">
        <v>8269</v>
      </c>
      <c r="Q3294">
        <f t="shared" si="125"/>
        <v>286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1437620400</v>
      </c>
      <c r="J3295" s="10">
        <f t="shared" si="124"/>
        <v>42208.125</v>
      </c>
      <c r="L3295">
        <v>1486030352</v>
      </c>
      <c r="M3295" t="b">
        <v>0</v>
      </c>
      <c r="N3295">
        <v>91</v>
      </c>
      <c r="O3295" t="b">
        <v>1</v>
      </c>
      <c r="P3295" t="s">
        <v>8269</v>
      </c>
      <c r="Q3295">
        <f t="shared" si="125"/>
        <v>170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1437620400</v>
      </c>
      <c r="J3296" s="10">
        <f t="shared" si="124"/>
        <v>42208.125</v>
      </c>
      <c r="L3296">
        <v>1431867554</v>
      </c>
      <c r="M3296" t="b">
        <v>0</v>
      </c>
      <c r="N3296">
        <v>24</v>
      </c>
      <c r="O3296" t="b">
        <v>1</v>
      </c>
      <c r="P3296" t="s">
        <v>8269</v>
      </c>
      <c r="Q3296">
        <f t="shared" si="125"/>
        <v>118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1437620400</v>
      </c>
      <c r="J3297" s="10">
        <f t="shared" si="124"/>
        <v>42208.125</v>
      </c>
      <c r="L3297">
        <v>1472294229</v>
      </c>
      <c r="M3297" t="b">
        <v>0</v>
      </c>
      <c r="N3297">
        <v>27</v>
      </c>
      <c r="O3297" t="b">
        <v>1</v>
      </c>
      <c r="P3297" t="s">
        <v>8269</v>
      </c>
      <c r="Q3297">
        <f t="shared" si="125"/>
        <v>103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1437620400</v>
      </c>
      <c r="J3298" s="10">
        <f t="shared" si="124"/>
        <v>42208.125</v>
      </c>
      <c r="L3298">
        <v>1446401372</v>
      </c>
      <c r="M3298" t="b">
        <v>0</v>
      </c>
      <c r="N3298">
        <v>47</v>
      </c>
      <c r="O3298" t="b">
        <v>1</v>
      </c>
      <c r="P3298" t="s">
        <v>8269</v>
      </c>
      <c r="Q3298">
        <f t="shared" si="125"/>
        <v>144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1437620400</v>
      </c>
      <c r="J3299" s="10">
        <f t="shared" si="124"/>
        <v>42208.125</v>
      </c>
      <c r="L3299">
        <v>1436380256</v>
      </c>
      <c r="M3299" t="b">
        <v>0</v>
      </c>
      <c r="N3299">
        <v>44</v>
      </c>
      <c r="O3299" t="b">
        <v>1</v>
      </c>
      <c r="P3299" t="s">
        <v>8269</v>
      </c>
      <c r="Q3299">
        <f t="shared" si="125"/>
        <v>100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1437620400</v>
      </c>
      <c r="J3300" s="10">
        <f t="shared" si="124"/>
        <v>42208.125</v>
      </c>
      <c r="L3300">
        <v>1440370768</v>
      </c>
      <c r="M3300" t="b">
        <v>0</v>
      </c>
      <c r="N3300">
        <v>72</v>
      </c>
      <c r="O3300" t="b">
        <v>1</v>
      </c>
      <c r="P3300" t="s">
        <v>8269</v>
      </c>
      <c r="Q3300">
        <f t="shared" si="125"/>
        <v>102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1437620400</v>
      </c>
      <c r="J3301" s="10">
        <f t="shared" si="124"/>
        <v>42208.125</v>
      </c>
      <c r="L3301">
        <v>1442268063</v>
      </c>
      <c r="M3301" t="b">
        <v>0</v>
      </c>
      <c r="N3301">
        <v>63</v>
      </c>
      <c r="O3301" t="b">
        <v>1</v>
      </c>
      <c r="P3301" t="s">
        <v>8269</v>
      </c>
      <c r="Q3301">
        <f t="shared" si="125"/>
        <v>116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1437620400</v>
      </c>
      <c r="J3302" s="10">
        <f t="shared" si="124"/>
        <v>42208.125</v>
      </c>
      <c r="L3302">
        <v>1428515462</v>
      </c>
      <c r="M3302" t="b">
        <v>0</v>
      </c>
      <c r="N3302">
        <v>88</v>
      </c>
      <c r="O3302" t="b">
        <v>1</v>
      </c>
      <c r="P3302" t="s">
        <v>8269</v>
      </c>
      <c r="Q3302">
        <f t="shared" si="125"/>
        <v>136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1437620400</v>
      </c>
      <c r="J3303" s="10">
        <f t="shared" si="124"/>
        <v>42208.125</v>
      </c>
      <c r="L3303">
        <v>1466185176</v>
      </c>
      <c r="M3303" t="b">
        <v>0</v>
      </c>
      <c r="N3303">
        <v>70</v>
      </c>
      <c r="O3303" t="b">
        <v>1</v>
      </c>
      <c r="P3303" t="s">
        <v>8269</v>
      </c>
      <c r="Q3303">
        <f t="shared" si="125"/>
        <v>133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1437620400</v>
      </c>
      <c r="J3304" s="10">
        <f t="shared" si="124"/>
        <v>42208.125</v>
      </c>
      <c r="L3304">
        <v>1478507176</v>
      </c>
      <c r="M3304" t="b">
        <v>0</v>
      </c>
      <c r="N3304">
        <v>50</v>
      </c>
      <c r="O3304" t="b">
        <v>1</v>
      </c>
      <c r="P3304" t="s">
        <v>8269</v>
      </c>
      <c r="Q3304">
        <f t="shared" si="125"/>
        <v>103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1437620400</v>
      </c>
      <c r="J3305" s="10">
        <f t="shared" si="124"/>
        <v>42208.125</v>
      </c>
      <c r="L3305">
        <v>1424533084</v>
      </c>
      <c r="M3305" t="b">
        <v>0</v>
      </c>
      <c r="N3305">
        <v>35</v>
      </c>
      <c r="O3305" t="b">
        <v>1</v>
      </c>
      <c r="P3305" t="s">
        <v>8269</v>
      </c>
      <c r="Q3305">
        <f t="shared" si="125"/>
        <v>116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1437620400</v>
      </c>
      <c r="J3306" s="10">
        <f t="shared" si="124"/>
        <v>42208.125</v>
      </c>
      <c r="L3306">
        <v>1479826752</v>
      </c>
      <c r="M3306" t="b">
        <v>0</v>
      </c>
      <c r="N3306">
        <v>175</v>
      </c>
      <c r="O3306" t="b">
        <v>1</v>
      </c>
      <c r="P3306" t="s">
        <v>8269</v>
      </c>
      <c r="Q3306">
        <f t="shared" si="125"/>
        <v>105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1437620400</v>
      </c>
      <c r="J3307" s="10">
        <f t="shared" si="124"/>
        <v>42208.125</v>
      </c>
      <c r="L3307">
        <v>1435782748</v>
      </c>
      <c r="M3307" t="b">
        <v>0</v>
      </c>
      <c r="N3307">
        <v>20</v>
      </c>
      <c r="O3307" t="b">
        <v>1</v>
      </c>
      <c r="P3307" t="s">
        <v>8269</v>
      </c>
      <c r="Q3307">
        <f t="shared" si="125"/>
        <v>102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1437620400</v>
      </c>
      <c r="J3308" s="10">
        <f t="shared" si="124"/>
        <v>42208.125</v>
      </c>
      <c r="L3308">
        <v>1462252542</v>
      </c>
      <c r="M3308" t="b">
        <v>0</v>
      </c>
      <c r="N3308">
        <v>54</v>
      </c>
      <c r="O3308" t="b">
        <v>1</v>
      </c>
      <c r="P3308" t="s">
        <v>8269</v>
      </c>
      <c r="Q3308">
        <f t="shared" si="125"/>
        <v>175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1437620400</v>
      </c>
      <c r="J3309" s="10">
        <f t="shared" si="124"/>
        <v>42208.125</v>
      </c>
      <c r="L3309">
        <v>1460683339</v>
      </c>
      <c r="M3309" t="b">
        <v>0</v>
      </c>
      <c r="N3309">
        <v>20</v>
      </c>
      <c r="O3309" t="b">
        <v>1</v>
      </c>
      <c r="P3309" t="s">
        <v>8269</v>
      </c>
      <c r="Q3309">
        <f t="shared" si="125"/>
        <v>107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1437620400</v>
      </c>
      <c r="J3310" s="10">
        <f t="shared" si="124"/>
        <v>42208.125</v>
      </c>
      <c r="L3310">
        <v>1458766965</v>
      </c>
      <c r="M3310" t="b">
        <v>0</v>
      </c>
      <c r="N3310">
        <v>57</v>
      </c>
      <c r="O3310" t="b">
        <v>1</v>
      </c>
      <c r="P3310" t="s">
        <v>8269</v>
      </c>
      <c r="Q3310">
        <f t="shared" si="125"/>
        <v>122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1437620400</v>
      </c>
      <c r="J3311" s="10">
        <f t="shared" si="124"/>
        <v>42208.125</v>
      </c>
      <c r="L3311">
        <v>1473953778</v>
      </c>
      <c r="M3311" t="b">
        <v>0</v>
      </c>
      <c r="N3311">
        <v>31</v>
      </c>
      <c r="O3311" t="b">
        <v>1</v>
      </c>
      <c r="P3311" t="s">
        <v>8269</v>
      </c>
      <c r="Q3311">
        <f t="shared" si="125"/>
        <v>159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1437620400</v>
      </c>
      <c r="J3312" s="10">
        <f t="shared" si="124"/>
        <v>42208.125</v>
      </c>
      <c r="L3312">
        <v>1441577825</v>
      </c>
      <c r="M3312" t="b">
        <v>0</v>
      </c>
      <c r="N3312">
        <v>31</v>
      </c>
      <c r="O3312" t="b">
        <v>1</v>
      </c>
      <c r="P3312" t="s">
        <v>8269</v>
      </c>
      <c r="Q3312">
        <f t="shared" si="125"/>
        <v>100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1437620400</v>
      </c>
      <c r="J3313" s="10">
        <f t="shared" si="124"/>
        <v>42208.125</v>
      </c>
      <c r="L3313">
        <v>1442473210</v>
      </c>
      <c r="M3313" t="b">
        <v>0</v>
      </c>
      <c r="N3313">
        <v>45</v>
      </c>
      <c r="O3313" t="b">
        <v>1</v>
      </c>
      <c r="P3313" t="s">
        <v>8269</v>
      </c>
      <c r="Q3313">
        <f t="shared" si="125"/>
        <v>110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1437620400</v>
      </c>
      <c r="J3314" s="10">
        <f t="shared" si="124"/>
        <v>42208.125</v>
      </c>
      <c r="L3314">
        <v>1477077946</v>
      </c>
      <c r="M3314" t="b">
        <v>0</v>
      </c>
      <c r="N3314">
        <v>41</v>
      </c>
      <c r="O3314" t="b">
        <v>1</v>
      </c>
      <c r="P3314" t="s">
        <v>8269</v>
      </c>
      <c r="Q3314">
        <f t="shared" si="125"/>
        <v>100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1437620400</v>
      </c>
      <c r="J3315" s="10">
        <f t="shared" si="124"/>
        <v>42208.125</v>
      </c>
      <c r="L3315">
        <v>1452664317</v>
      </c>
      <c r="M3315" t="b">
        <v>0</v>
      </c>
      <c r="N3315">
        <v>29</v>
      </c>
      <c r="O3315" t="b">
        <v>1</v>
      </c>
      <c r="P3315" t="s">
        <v>8269</v>
      </c>
      <c r="Q3315">
        <f t="shared" si="125"/>
        <v>116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1437620400</v>
      </c>
      <c r="J3316" s="10">
        <f t="shared" si="124"/>
        <v>42208.125</v>
      </c>
      <c r="L3316">
        <v>1428733511</v>
      </c>
      <c r="M3316" t="b">
        <v>0</v>
      </c>
      <c r="N3316">
        <v>58</v>
      </c>
      <c r="O3316" t="b">
        <v>1</v>
      </c>
      <c r="P3316" t="s">
        <v>8269</v>
      </c>
      <c r="Q3316">
        <f t="shared" si="125"/>
        <v>211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1437620400</v>
      </c>
      <c r="J3317" s="10">
        <f t="shared" si="124"/>
        <v>42208.125</v>
      </c>
      <c r="L3317">
        <v>1459927041</v>
      </c>
      <c r="M3317" t="b">
        <v>0</v>
      </c>
      <c r="N3317">
        <v>89</v>
      </c>
      <c r="O3317" t="b">
        <v>1</v>
      </c>
      <c r="P3317" t="s">
        <v>8269</v>
      </c>
      <c r="Q3317">
        <f t="shared" si="125"/>
        <v>110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1437620400</v>
      </c>
      <c r="J3318" s="10">
        <f t="shared" si="124"/>
        <v>42208.125</v>
      </c>
      <c r="L3318">
        <v>1404680075</v>
      </c>
      <c r="M3318" t="b">
        <v>0</v>
      </c>
      <c r="N3318">
        <v>125</v>
      </c>
      <c r="O3318" t="b">
        <v>1</v>
      </c>
      <c r="P3318" t="s">
        <v>8269</v>
      </c>
      <c r="Q3318">
        <f t="shared" si="125"/>
        <v>100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1437620400</v>
      </c>
      <c r="J3319" s="10">
        <f t="shared" si="124"/>
        <v>42208.125</v>
      </c>
      <c r="L3319">
        <v>1462755424</v>
      </c>
      <c r="M3319" t="b">
        <v>0</v>
      </c>
      <c r="N3319">
        <v>18</v>
      </c>
      <c r="O3319" t="b">
        <v>1</v>
      </c>
      <c r="P3319" t="s">
        <v>8269</v>
      </c>
      <c r="Q3319">
        <f t="shared" si="125"/>
        <v>106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1437620400</v>
      </c>
      <c r="J3320" s="10">
        <f t="shared" si="124"/>
        <v>42208.125</v>
      </c>
      <c r="L3320">
        <v>1456902893</v>
      </c>
      <c r="M3320" t="b">
        <v>0</v>
      </c>
      <c r="N3320">
        <v>32</v>
      </c>
      <c r="O3320" t="b">
        <v>1</v>
      </c>
      <c r="P3320" t="s">
        <v>8269</v>
      </c>
      <c r="Q3320">
        <f t="shared" si="125"/>
        <v>126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1437620400</v>
      </c>
      <c r="J3321" s="10">
        <f t="shared" si="124"/>
        <v>42208.125</v>
      </c>
      <c r="L3321">
        <v>1418824986</v>
      </c>
      <c r="M3321" t="b">
        <v>0</v>
      </c>
      <c r="N3321">
        <v>16</v>
      </c>
      <c r="O3321" t="b">
        <v>1</v>
      </c>
      <c r="P3321" t="s">
        <v>8269</v>
      </c>
      <c r="Q3321">
        <f t="shared" si="125"/>
        <v>108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1437620400</v>
      </c>
      <c r="J3322" s="10">
        <f t="shared" si="124"/>
        <v>42208.125</v>
      </c>
      <c r="L3322">
        <v>1463965557</v>
      </c>
      <c r="M3322" t="b">
        <v>0</v>
      </c>
      <c r="N3322">
        <v>38</v>
      </c>
      <c r="O3322" t="b">
        <v>1</v>
      </c>
      <c r="P3322" t="s">
        <v>8269</v>
      </c>
      <c r="Q3322">
        <f t="shared" si="125"/>
        <v>101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1437620400</v>
      </c>
      <c r="J3323" s="10">
        <f t="shared" si="124"/>
        <v>42208.125</v>
      </c>
      <c r="L3323">
        <v>1412216665</v>
      </c>
      <c r="M3323" t="b">
        <v>0</v>
      </c>
      <c r="N3323">
        <v>15</v>
      </c>
      <c r="O3323" t="b">
        <v>1</v>
      </c>
      <c r="P3323" t="s">
        <v>8269</v>
      </c>
      <c r="Q3323">
        <f t="shared" si="125"/>
        <v>107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1437620400</v>
      </c>
      <c r="J3324" s="10">
        <f t="shared" si="124"/>
        <v>42208.125</v>
      </c>
      <c r="L3324">
        <v>1464653696</v>
      </c>
      <c r="M3324" t="b">
        <v>0</v>
      </c>
      <c r="N3324">
        <v>23</v>
      </c>
      <c r="O3324" t="b">
        <v>1</v>
      </c>
      <c r="P3324" t="s">
        <v>8269</v>
      </c>
      <c r="Q3324">
        <f t="shared" si="125"/>
        <v>102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1437620400</v>
      </c>
      <c r="J3325" s="10">
        <f t="shared" si="124"/>
        <v>42208.125</v>
      </c>
      <c r="L3325">
        <v>1472201208</v>
      </c>
      <c r="M3325" t="b">
        <v>0</v>
      </c>
      <c r="N3325">
        <v>49</v>
      </c>
      <c r="O3325" t="b">
        <v>1</v>
      </c>
      <c r="P3325" t="s">
        <v>8269</v>
      </c>
      <c r="Q3325">
        <f t="shared" si="125"/>
        <v>126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1437620400</v>
      </c>
      <c r="J3326" s="10">
        <f t="shared" si="124"/>
        <v>42208.125</v>
      </c>
      <c r="L3326">
        <v>1463925590</v>
      </c>
      <c r="M3326" t="b">
        <v>0</v>
      </c>
      <c r="N3326">
        <v>10</v>
      </c>
      <c r="O3326" t="b">
        <v>1</v>
      </c>
      <c r="P3326" t="s">
        <v>8269</v>
      </c>
      <c r="Q3326">
        <f t="shared" si="125"/>
        <v>102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1437620400</v>
      </c>
      <c r="J3327" s="10">
        <f t="shared" si="124"/>
        <v>42208.125</v>
      </c>
      <c r="L3327">
        <v>1425235877</v>
      </c>
      <c r="M3327" t="b">
        <v>0</v>
      </c>
      <c r="N3327">
        <v>15</v>
      </c>
      <c r="O3327" t="b">
        <v>1</v>
      </c>
      <c r="P3327" t="s">
        <v>8269</v>
      </c>
      <c r="Q3327">
        <f t="shared" si="125"/>
        <v>113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1437620400</v>
      </c>
      <c r="J3328" s="10">
        <f t="shared" si="124"/>
        <v>42208.125</v>
      </c>
      <c r="L3328">
        <v>1423242505</v>
      </c>
      <c r="M3328" t="b">
        <v>0</v>
      </c>
      <c r="N3328">
        <v>57</v>
      </c>
      <c r="O3328" t="b">
        <v>1</v>
      </c>
      <c r="P3328" t="s">
        <v>8269</v>
      </c>
      <c r="Q3328">
        <f t="shared" si="125"/>
        <v>101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1437620400</v>
      </c>
      <c r="J3329" s="10">
        <f t="shared" si="124"/>
        <v>42208.125</v>
      </c>
      <c r="L3329">
        <v>1460105966</v>
      </c>
      <c r="M3329" t="b">
        <v>0</v>
      </c>
      <c r="N3329">
        <v>33</v>
      </c>
      <c r="O3329" t="b">
        <v>1</v>
      </c>
      <c r="P3329" t="s">
        <v>8269</v>
      </c>
      <c r="Q3329">
        <f t="shared" si="125"/>
        <v>101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1437620400</v>
      </c>
      <c r="J3330" s="10">
        <f t="shared" si="124"/>
        <v>42208.125</v>
      </c>
      <c r="L3330">
        <v>1404308883</v>
      </c>
      <c r="M3330" t="b">
        <v>0</v>
      </c>
      <c r="N3330">
        <v>9</v>
      </c>
      <c r="O3330" t="b">
        <v>1</v>
      </c>
      <c r="P3330" t="s">
        <v>8269</v>
      </c>
      <c r="Q3330">
        <f t="shared" si="125"/>
        <v>146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1437620400</v>
      </c>
      <c r="J3331" s="10">
        <f t="shared" ref="J3331:J3394" si="126">(((I3331/60)/60)/24)+DATE(1970,1,1)</f>
        <v>42208.125</v>
      </c>
      <c r="L3331">
        <v>1405583108</v>
      </c>
      <c r="M3331" t="b">
        <v>0</v>
      </c>
      <c r="N3331">
        <v>26</v>
      </c>
      <c r="O3331" t="b">
        <v>1</v>
      </c>
      <c r="P3331" t="s">
        <v>8269</v>
      </c>
      <c r="Q3331">
        <f t="shared" ref="Q3331:Q3394" si="127">ROUND(E3331/D3331*100,0)</f>
        <v>117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1437620400</v>
      </c>
      <c r="J3332" s="10">
        <f t="shared" si="126"/>
        <v>42208.125</v>
      </c>
      <c r="L3332">
        <v>1425331068</v>
      </c>
      <c r="M3332" t="b">
        <v>0</v>
      </c>
      <c r="N3332">
        <v>69</v>
      </c>
      <c r="O3332" t="b">
        <v>1</v>
      </c>
      <c r="P3332" t="s">
        <v>8269</v>
      </c>
      <c r="Q3332">
        <f t="shared" si="127"/>
        <v>106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1437620400</v>
      </c>
      <c r="J3333" s="10">
        <f t="shared" si="126"/>
        <v>42208.125</v>
      </c>
      <c r="L3333">
        <v>1441125886</v>
      </c>
      <c r="M3333" t="b">
        <v>0</v>
      </c>
      <c r="N3333">
        <v>65</v>
      </c>
      <c r="O3333" t="b">
        <v>1</v>
      </c>
      <c r="P3333" t="s">
        <v>8269</v>
      </c>
      <c r="Q3333">
        <f t="shared" si="127"/>
        <v>105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1437620400</v>
      </c>
      <c r="J3334" s="10">
        <f t="shared" si="126"/>
        <v>42208.125</v>
      </c>
      <c r="L3334">
        <v>1403210330</v>
      </c>
      <c r="M3334" t="b">
        <v>0</v>
      </c>
      <c r="N3334">
        <v>83</v>
      </c>
      <c r="O3334" t="b">
        <v>1</v>
      </c>
      <c r="P3334" t="s">
        <v>8269</v>
      </c>
      <c r="Q3334">
        <f t="shared" si="127"/>
        <v>100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1437620400</v>
      </c>
      <c r="J3335" s="10">
        <f t="shared" si="126"/>
        <v>42208.125</v>
      </c>
      <c r="L3335">
        <v>1432484080</v>
      </c>
      <c r="M3335" t="b">
        <v>0</v>
      </c>
      <c r="N3335">
        <v>111</v>
      </c>
      <c r="O3335" t="b">
        <v>1</v>
      </c>
      <c r="P3335" t="s">
        <v>8269</v>
      </c>
      <c r="Q3335">
        <f t="shared" si="127"/>
        <v>105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1437620400</v>
      </c>
      <c r="J3336" s="10">
        <f t="shared" si="126"/>
        <v>42208.125</v>
      </c>
      <c r="L3336">
        <v>1435667422</v>
      </c>
      <c r="M3336" t="b">
        <v>0</v>
      </c>
      <c r="N3336">
        <v>46</v>
      </c>
      <c r="O3336" t="b">
        <v>1</v>
      </c>
      <c r="P3336" t="s">
        <v>8269</v>
      </c>
      <c r="Q3336">
        <f t="shared" si="127"/>
        <v>139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1437620400</v>
      </c>
      <c r="J3337" s="10">
        <f t="shared" si="126"/>
        <v>42208.125</v>
      </c>
      <c r="L3337">
        <v>1404749446</v>
      </c>
      <c r="M3337" t="b">
        <v>0</v>
      </c>
      <c r="N3337">
        <v>63</v>
      </c>
      <c r="O3337" t="b">
        <v>1</v>
      </c>
      <c r="P3337" t="s">
        <v>8269</v>
      </c>
      <c r="Q3337">
        <f t="shared" si="127"/>
        <v>100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1437620400</v>
      </c>
      <c r="J3338" s="10">
        <f t="shared" si="126"/>
        <v>42208.125</v>
      </c>
      <c r="L3338">
        <v>1457429646</v>
      </c>
      <c r="M3338" t="b">
        <v>0</v>
      </c>
      <c r="N3338">
        <v>9</v>
      </c>
      <c r="O3338" t="b">
        <v>1</v>
      </c>
      <c r="P3338" t="s">
        <v>8269</v>
      </c>
      <c r="Q3338">
        <f t="shared" si="127"/>
        <v>100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1437620400</v>
      </c>
      <c r="J3339" s="10">
        <f t="shared" si="126"/>
        <v>42208.125</v>
      </c>
      <c r="L3339">
        <v>1411109167</v>
      </c>
      <c r="M3339" t="b">
        <v>0</v>
      </c>
      <c r="N3339">
        <v>34</v>
      </c>
      <c r="O3339" t="b">
        <v>1</v>
      </c>
      <c r="P3339" t="s">
        <v>8269</v>
      </c>
      <c r="Q3339">
        <f t="shared" si="127"/>
        <v>110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1437620400</v>
      </c>
      <c r="J3340" s="10">
        <f t="shared" si="126"/>
        <v>42208.125</v>
      </c>
      <c r="L3340">
        <v>1486129680</v>
      </c>
      <c r="M3340" t="b">
        <v>0</v>
      </c>
      <c r="N3340">
        <v>112</v>
      </c>
      <c r="O3340" t="b">
        <v>1</v>
      </c>
      <c r="P3340" t="s">
        <v>8269</v>
      </c>
      <c r="Q3340">
        <f t="shared" si="127"/>
        <v>102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1437620400</v>
      </c>
      <c r="J3341" s="10">
        <f t="shared" si="126"/>
        <v>42208.125</v>
      </c>
      <c r="L3341">
        <v>1467129518</v>
      </c>
      <c r="M3341" t="b">
        <v>0</v>
      </c>
      <c r="N3341">
        <v>47</v>
      </c>
      <c r="O3341" t="b">
        <v>1</v>
      </c>
      <c r="P3341" t="s">
        <v>8269</v>
      </c>
      <c r="Q3341">
        <f t="shared" si="127"/>
        <v>104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1437620400</v>
      </c>
      <c r="J3342" s="10">
        <f t="shared" si="126"/>
        <v>42208.125</v>
      </c>
      <c r="L3342">
        <v>1478906554</v>
      </c>
      <c r="M3342" t="b">
        <v>0</v>
      </c>
      <c r="N3342">
        <v>38</v>
      </c>
      <c r="O3342" t="b">
        <v>1</v>
      </c>
      <c r="P3342" t="s">
        <v>8269</v>
      </c>
      <c r="Q3342">
        <f t="shared" si="127"/>
        <v>138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1437620400</v>
      </c>
      <c r="J3343" s="10">
        <f t="shared" si="126"/>
        <v>42208.125</v>
      </c>
      <c r="L3343">
        <v>1463771421</v>
      </c>
      <c r="M3343" t="b">
        <v>0</v>
      </c>
      <c r="N3343">
        <v>28</v>
      </c>
      <c r="O3343" t="b">
        <v>1</v>
      </c>
      <c r="P3343" t="s">
        <v>8269</v>
      </c>
      <c r="Q3343">
        <f t="shared" si="127"/>
        <v>100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1437620400</v>
      </c>
      <c r="J3344" s="10">
        <f t="shared" si="126"/>
        <v>42208.125</v>
      </c>
      <c r="L3344">
        <v>1425020810</v>
      </c>
      <c r="M3344" t="b">
        <v>0</v>
      </c>
      <c r="N3344">
        <v>78</v>
      </c>
      <c r="O3344" t="b">
        <v>1</v>
      </c>
      <c r="P3344" t="s">
        <v>8269</v>
      </c>
      <c r="Q3344">
        <f t="shared" si="127"/>
        <v>102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1437620400</v>
      </c>
      <c r="J3345" s="10">
        <f t="shared" si="126"/>
        <v>42208.125</v>
      </c>
      <c r="L3345">
        <v>1458770384</v>
      </c>
      <c r="M3345" t="b">
        <v>0</v>
      </c>
      <c r="N3345">
        <v>23</v>
      </c>
      <c r="O3345" t="b">
        <v>1</v>
      </c>
      <c r="P3345" t="s">
        <v>8269</v>
      </c>
      <c r="Q3345">
        <f t="shared" si="127"/>
        <v>171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1437620400</v>
      </c>
      <c r="J3346" s="10">
        <f t="shared" si="126"/>
        <v>42208.125</v>
      </c>
      <c r="L3346">
        <v>1406782093</v>
      </c>
      <c r="M3346" t="b">
        <v>0</v>
      </c>
      <c r="N3346">
        <v>40</v>
      </c>
      <c r="O3346" t="b">
        <v>1</v>
      </c>
      <c r="P3346" t="s">
        <v>8269</v>
      </c>
      <c r="Q3346">
        <f t="shared" si="127"/>
        <v>101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1437620400</v>
      </c>
      <c r="J3347" s="10">
        <f t="shared" si="126"/>
        <v>42208.125</v>
      </c>
      <c r="L3347">
        <v>1424226768</v>
      </c>
      <c r="M3347" t="b">
        <v>0</v>
      </c>
      <c r="N3347">
        <v>13</v>
      </c>
      <c r="O3347" t="b">
        <v>1</v>
      </c>
      <c r="P3347" t="s">
        <v>8269</v>
      </c>
      <c r="Q3347">
        <f t="shared" si="127"/>
        <v>130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1437620400</v>
      </c>
      <c r="J3348" s="10">
        <f t="shared" si="126"/>
        <v>42208.125</v>
      </c>
      <c r="L3348">
        <v>1424306110</v>
      </c>
      <c r="M3348" t="b">
        <v>0</v>
      </c>
      <c r="N3348">
        <v>18</v>
      </c>
      <c r="O3348" t="b">
        <v>1</v>
      </c>
      <c r="P3348" t="s">
        <v>8269</v>
      </c>
      <c r="Q3348">
        <f t="shared" si="127"/>
        <v>110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1437620400</v>
      </c>
      <c r="J3349" s="10">
        <f t="shared" si="126"/>
        <v>42208.125</v>
      </c>
      <c r="L3349">
        <v>1461503654</v>
      </c>
      <c r="M3349" t="b">
        <v>0</v>
      </c>
      <c r="N3349">
        <v>22</v>
      </c>
      <c r="O3349" t="b">
        <v>1</v>
      </c>
      <c r="P3349" t="s">
        <v>8269</v>
      </c>
      <c r="Q3349">
        <f t="shared" si="127"/>
        <v>119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1437620400</v>
      </c>
      <c r="J3350" s="10">
        <f t="shared" si="126"/>
        <v>42208.125</v>
      </c>
      <c r="L3350">
        <v>1459949080</v>
      </c>
      <c r="M3350" t="b">
        <v>0</v>
      </c>
      <c r="N3350">
        <v>79</v>
      </c>
      <c r="O3350" t="b">
        <v>1</v>
      </c>
      <c r="P3350" t="s">
        <v>8269</v>
      </c>
      <c r="Q3350">
        <f t="shared" si="127"/>
        <v>100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1437620400</v>
      </c>
      <c r="J3351" s="10">
        <f t="shared" si="126"/>
        <v>42208.125</v>
      </c>
      <c r="L3351">
        <v>1463971172</v>
      </c>
      <c r="M3351" t="b">
        <v>0</v>
      </c>
      <c r="N3351">
        <v>14</v>
      </c>
      <c r="O3351" t="b">
        <v>1</v>
      </c>
      <c r="P3351" t="s">
        <v>8269</v>
      </c>
      <c r="Q3351">
        <f t="shared" si="127"/>
        <v>153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1437620400</v>
      </c>
      <c r="J3352" s="10">
        <f t="shared" si="126"/>
        <v>42208.125</v>
      </c>
      <c r="L3352">
        <v>1445791811</v>
      </c>
      <c r="M3352" t="b">
        <v>0</v>
      </c>
      <c r="N3352">
        <v>51</v>
      </c>
      <c r="O3352" t="b">
        <v>1</v>
      </c>
      <c r="P3352" t="s">
        <v>8269</v>
      </c>
      <c r="Q3352">
        <f t="shared" si="127"/>
        <v>104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1437620400</v>
      </c>
      <c r="J3353" s="10">
        <f t="shared" si="126"/>
        <v>42208.125</v>
      </c>
      <c r="L3353">
        <v>1402910965</v>
      </c>
      <c r="M3353" t="b">
        <v>0</v>
      </c>
      <c r="N3353">
        <v>54</v>
      </c>
      <c r="O3353" t="b">
        <v>1</v>
      </c>
      <c r="P3353" t="s">
        <v>8269</v>
      </c>
      <c r="Q3353">
        <f t="shared" si="127"/>
        <v>101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1437620400</v>
      </c>
      <c r="J3354" s="10">
        <f t="shared" si="126"/>
        <v>42208.125</v>
      </c>
      <c r="L3354">
        <v>1462492178</v>
      </c>
      <c r="M3354" t="b">
        <v>0</v>
      </c>
      <c r="N3354">
        <v>70</v>
      </c>
      <c r="O3354" t="b">
        <v>1</v>
      </c>
      <c r="P3354" t="s">
        <v>8269</v>
      </c>
      <c r="Q3354">
        <f t="shared" si="127"/>
        <v>108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1437620400</v>
      </c>
      <c r="J3355" s="10">
        <f t="shared" si="126"/>
        <v>42208.125</v>
      </c>
      <c r="L3355">
        <v>1461061350</v>
      </c>
      <c r="M3355" t="b">
        <v>0</v>
      </c>
      <c r="N3355">
        <v>44</v>
      </c>
      <c r="O3355" t="b">
        <v>1</v>
      </c>
      <c r="P3355" t="s">
        <v>8269</v>
      </c>
      <c r="Q3355">
        <f t="shared" si="127"/>
        <v>315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1437620400</v>
      </c>
      <c r="J3356" s="10">
        <f t="shared" si="126"/>
        <v>42208.125</v>
      </c>
      <c r="L3356">
        <v>1443029206</v>
      </c>
      <c r="M3356" t="b">
        <v>0</v>
      </c>
      <c r="N3356">
        <v>55</v>
      </c>
      <c r="O3356" t="b">
        <v>1</v>
      </c>
      <c r="P3356" t="s">
        <v>8269</v>
      </c>
      <c r="Q3356">
        <f t="shared" si="127"/>
        <v>102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1437620400</v>
      </c>
      <c r="J3357" s="10">
        <f t="shared" si="126"/>
        <v>42208.125</v>
      </c>
      <c r="L3357">
        <v>1461941527</v>
      </c>
      <c r="M3357" t="b">
        <v>0</v>
      </c>
      <c r="N3357">
        <v>15</v>
      </c>
      <c r="O3357" t="b">
        <v>1</v>
      </c>
      <c r="P3357" t="s">
        <v>8269</v>
      </c>
      <c r="Q3357">
        <f t="shared" si="127"/>
        <v>126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1437620400</v>
      </c>
      <c r="J3358" s="10">
        <f t="shared" si="126"/>
        <v>42208.125</v>
      </c>
      <c r="L3358">
        <v>1466019272</v>
      </c>
      <c r="M3358" t="b">
        <v>0</v>
      </c>
      <c r="N3358">
        <v>27</v>
      </c>
      <c r="O3358" t="b">
        <v>1</v>
      </c>
      <c r="P3358" t="s">
        <v>8269</v>
      </c>
      <c r="Q3358">
        <f t="shared" si="127"/>
        <v>101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1437620400</v>
      </c>
      <c r="J3359" s="10">
        <f t="shared" si="126"/>
        <v>42208.125</v>
      </c>
      <c r="L3359">
        <v>1404295310</v>
      </c>
      <c r="M3359" t="b">
        <v>0</v>
      </c>
      <c r="N3359">
        <v>21</v>
      </c>
      <c r="O3359" t="b">
        <v>1</v>
      </c>
      <c r="P3359" t="s">
        <v>8269</v>
      </c>
      <c r="Q3359">
        <f t="shared" si="127"/>
        <v>101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1437620400</v>
      </c>
      <c r="J3360" s="10">
        <f t="shared" si="126"/>
        <v>42208.125</v>
      </c>
      <c r="L3360">
        <v>1413790079</v>
      </c>
      <c r="M3360" t="b">
        <v>0</v>
      </c>
      <c r="N3360">
        <v>162</v>
      </c>
      <c r="O3360" t="b">
        <v>1</v>
      </c>
      <c r="P3360" t="s">
        <v>8269</v>
      </c>
      <c r="Q3360">
        <f t="shared" si="127"/>
        <v>103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1437620400</v>
      </c>
      <c r="J3361" s="10">
        <f t="shared" si="126"/>
        <v>42208.125</v>
      </c>
      <c r="L3361">
        <v>1484097734</v>
      </c>
      <c r="M3361" t="b">
        <v>0</v>
      </c>
      <c r="N3361">
        <v>23</v>
      </c>
      <c r="O3361" t="b">
        <v>1</v>
      </c>
      <c r="P3361" t="s">
        <v>8269</v>
      </c>
      <c r="Q3361">
        <f t="shared" si="127"/>
        <v>106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1437620400</v>
      </c>
      <c r="J3362" s="10">
        <f t="shared" si="126"/>
        <v>42208.125</v>
      </c>
      <c r="L3362">
        <v>1479866343</v>
      </c>
      <c r="M3362" t="b">
        <v>0</v>
      </c>
      <c r="N3362">
        <v>72</v>
      </c>
      <c r="O3362" t="b">
        <v>1</v>
      </c>
      <c r="P3362" t="s">
        <v>8269</v>
      </c>
      <c r="Q3362">
        <f t="shared" si="127"/>
        <v>101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1437620400</v>
      </c>
      <c r="J3363" s="10">
        <f t="shared" si="126"/>
        <v>42208.125</v>
      </c>
      <c r="L3363">
        <v>1408062990</v>
      </c>
      <c r="M3363" t="b">
        <v>0</v>
      </c>
      <c r="N3363">
        <v>68</v>
      </c>
      <c r="O3363" t="b">
        <v>1</v>
      </c>
      <c r="P3363" t="s">
        <v>8269</v>
      </c>
      <c r="Q3363">
        <f t="shared" si="127"/>
        <v>113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1437620400</v>
      </c>
      <c r="J3364" s="10">
        <f t="shared" si="126"/>
        <v>42208.125</v>
      </c>
      <c r="L3364">
        <v>1424484717</v>
      </c>
      <c r="M3364" t="b">
        <v>0</v>
      </c>
      <c r="N3364">
        <v>20</v>
      </c>
      <c r="O3364" t="b">
        <v>1</v>
      </c>
      <c r="P3364" t="s">
        <v>8269</v>
      </c>
      <c r="Q3364">
        <f t="shared" si="127"/>
        <v>218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1437620400</v>
      </c>
      <c r="J3365" s="10">
        <f t="shared" si="126"/>
        <v>42208.125</v>
      </c>
      <c r="L3365">
        <v>1406831445</v>
      </c>
      <c r="M3365" t="b">
        <v>0</v>
      </c>
      <c r="N3365">
        <v>26</v>
      </c>
      <c r="O3365" t="b">
        <v>1</v>
      </c>
      <c r="P3365" t="s">
        <v>8269</v>
      </c>
      <c r="Q3365">
        <f t="shared" si="127"/>
        <v>101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1437620400</v>
      </c>
      <c r="J3366" s="10">
        <f t="shared" si="126"/>
        <v>42208.125</v>
      </c>
      <c r="L3366">
        <v>1456183649</v>
      </c>
      <c r="M3366" t="b">
        <v>0</v>
      </c>
      <c r="N3366">
        <v>72</v>
      </c>
      <c r="O3366" t="b">
        <v>1</v>
      </c>
      <c r="P3366" t="s">
        <v>8269</v>
      </c>
      <c r="Q3366">
        <f t="shared" si="127"/>
        <v>106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1437620400</v>
      </c>
      <c r="J3367" s="10">
        <f t="shared" si="126"/>
        <v>42208.125</v>
      </c>
      <c r="L3367">
        <v>1447381592</v>
      </c>
      <c r="M3367" t="b">
        <v>0</v>
      </c>
      <c r="N3367">
        <v>3</v>
      </c>
      <c r="O3367" t="b">
        <v>1</v>
      </c>
      <c r="P3367" t="s">
        <v>8269</v>
      </c>
      <c r="Q3367">
        <f t="shared" si="127"/>
        <v>104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1437620400</v>
      </c>
      <c r="J3368" s="10">
        <f t="shared" si="126"/>
        <v>42208.125</v>
      </c>
      <c r="L3368">
        <v>1428889037</v>
      </c>
      <c r="M3368" t="b">
        <v>0</v>
      </c>
      <c r="N3368">
        <v>18</v>
      </c>
      <c r="O3368" t="b">
        <v>1</v>
      </c>
      <c r="P3368" t="s">
        <v>8269</v>
      </c>
      <c r="Q3368">
        <f t="shared" si="127"/>
        <v>221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1437620400</v>
      </c>
      <c r="J3369" s="10">
        <f t="shared" si="126"/>
        <v>42208.125</v>
      </c>
      <c r="L3369">
        <v>1436307894</v>
      </c>
      <c r="M3369" t="b">
        <v>0</v>
      </c>
      <c r="N3369">
        <v>30</v>
      </c>
      <c r="O3369" t="b">
        <v>1</v>
      </c>
      <c r="P3369" t="s">
        <v>8269</v>
      </c>
      <c r="Q3369">
        <f t="shared" si="127"/>
        <v>119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1437620400</v>
      </c>
      <c r="J3370" s="10">
        <f t="shared" si="126"/>
        <v>42208.125</v>
      </c>
      <c r="L3370">
        <v>1416977259</v>
      </c>
      <c r="M3370" t="b">
        <v>0</v>
      </c>
      <c r="N3370">
        <v>23</v>
      </c>
      <c r="O3370" t="b">
        <v>1</v>
      </c>
      <c r="P3370" t="s">
        <v>8269</v>
      </c>
      <c r="Q3370">
        <f t="shared" si="127"/>
        <v>105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1437620400</v>
      </c>
      <c r="J3371" s="10">
        <f t="shared" si="126"/>
        <v>42208.125</v>
      </c>
      <c r="L3371">
        <v>1479257980</v>
      </c>
      <c r="M3371" t="b">
        <v>0</v>
      </c>
      <c r="N3371">
        <v>54</v>
      </c>
      <c r="O3371" t="b">
        <v>1</v>
      </c>
      <c r="P3371" t="s">
        <v>8269</v>
      </c>
      <c r="Q3371">
        <f t="shared" si="127"/>
        <v>104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1437620400</v>
      </c>
      <c r="J3372" s="10">
        <f t="shared" si="126"/>
        <v>42208.125</v>
      </c>
      <c r="L3372">
        <v>1479283285</v>
      </c>
      <c r="M3372" t="b">
        <v>0</v>
      </c>
      <c r="N3372">
        <v>26</v>
      </c>
      <c r="O3372" t="b">
        <v>1</v>
      </c>
      <c r="P3372" t="s">
        <v>8269</v>
      </c>
      <c r="Q3372">
        <f t="shared" si="127"/>
        <v>118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1437620400</v>
      </c>
      <c r="J3373" s="10">
        <f t="shared" si="126"/>
        <v>42208.125</v>
      </c>
      <c r="L3373">
        <v>1446670765</v>
      </c>
      <c r="M3373" t="b">
        <v>0</v>
      </c>
      <c r="N3373">
        <v>9</v>
      </c>
      <c r="O3373" t="b">
        <v>1</v>
      </c>
      <c r="P3373" t="s">
        <v>8269</v>
      </c>
      <c r="Q3373">
        <f t="shared" si="127"/>
        <v>139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1437620400</v>
      </c>
      <c r="J3374" s="10">
        <f t="shared" si="126"/>
        <v>42208.125</v>
      </c>
      <c r="L3374">
        <v>1407157756</v>
      </c>
      <c r="M3374" t="b">
        <v>0</v>
      </c>
      <c r="N3374">
        <v>27</v>
      </c>
      <c r="O3374" t="b">
        <v>1</v>
      </c>
      <c r="P3374" t="s">
        <v>8269</v>
      </c>
      <c r="Q3374">
        <f t="shared" si="127"/>
        <v>104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1437620400</v>
      </c>
      <c r="J3375" s="10">
        <f t="shared" si="126"/>
        <v>42208.125</v>
      </c>
      <c r="L3375">
        <v>1435177840</v>
      </c>
      <c r="M3375" t="b">
        <v>0</v>
      </c>
      <c r="N3375">
        <v>30</v>
      </c>
      <c r="O3375" t="b">
        <v>1</v>
      </c>
      <c r="P3375" t="s">
        <v>8269</v>
      </c>
      <c r="Q3375">
        <f t="shared" si="127"/>
        <v>100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1437620400</v>
      </c>
      <c r="J3376" s="10">
        <f t="shared" si="126"/>
        <v>42208.125</v>
      </c>
      <c r="L3376">
        <v>1443461616</v>
      </c>
      <c r="M3376" t="b">
        <v>0</v>
      </c>
      <c r="N3376">
        <v>52</v>
      </c>
      <c r="O3376" t="b">
        <v>1</v>
      </c>
      <c r="P3376" t="s">
        <v>8269</v>
      </c>
      <c r="Q3376">
        <f t="shared" si="127"/>
        <v>107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1437620400</v>
      </c>
      <c r="J3377" s="10">
        <f t="shared" si="126"/>
        <v>42208.125</v>
      </c>
      <c r="L3377">
        <v>1399387173</v>
      </c>
      <c r="M3377" t="b">
        <v>0</v>
      </c>
      <c r="N3377">
        <v>17</v>
      </c>
      <c r="O3377" t="b">
        <v>1</v>
      </c>
      <c r="P3377" t="s">
        <v>8269</v>
      </c>
      <c r="Q3377">
        <f t="shared" si="127"/>
        <v>100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1437620400</v>
      </c>
      <c r="J3378" s="10">
        <f t="shared" si="126"/>
        <v>42208.125</v>
      </c>
      <c r="L3378">
        <v>1424796594</v>
      </c>
      <c r="M3378" t="b">
        <v>0</v>
      </c>
      <c r="N3378">
        <v>19</v>
      </c>
      <c r="O3378" t="b">
        <v>1</v>
      </c>
      <c r="P3378" t="s">
        <v>8269</v>
      </c>
      <c r="Q3378">
        <f t="shared" si="127"/>
        <v>100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1437620400</v>
      </c>
      <c r="J3379" s="10">
        <f t="shared" si="126"/>
        <v>42208.125</v>
      </c>
      <c r="L3379">
        <v>1424280899</v>
      </c>
      <c r="M3379" t="b">
        <v>0</v>
      </c>
      <c r="N3379">
        <v>77</v>
      </c>
      <c r="O3379" t="b">
        <v>1</v>
      </c>
      <c r="P3379" t="s">
        <v>8269</v>
      </c>
      <c r="Q3379">
        <f t="shared" si="127"/>
        <v>101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1437620400</v>
      </c>
      <c r="J3380" s="10">
        <f t="shared" si="126"/>
        <v>42208.125</v>
      </c>
      <c r="L3380">
        <v>1407400306</v>
      </c>
      <c r="M3380" t="b">
        <v>0</v>
      </c>
      <c r="N3380">
        <v>21</v>
      </c>
      <c r="O3380" t="b">
        <v>1</v>
      </c>
      <c r="P3380" t="s">
        <v>8269</v>
      </c>
      <c r="Q3380">
        <f t="shared" si="127"/>
        <v>108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1437620400</v>
      </c>
      <c r="J3381" s="10">
        <f t="shared" si="126"/>
        <v>42208.125</v>
      </c>
      <c r="L3381">
        <v>1439122800</v>
      </c>
      <c r="M3381" t="b">
        <v>0</v>
      </c>
      <c r="N3381">
        <v>38</v>
      </c>
      <c r="O3381" t="b">
        <v>1</v>
      </c>
      <c r="P3381" t="s">
        <v>8269</v>
      </c>
      <c r="Q3381">
        <f t="shared" si="127"/>
        <v>104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1437620400</v>
      </c>
      <c r="J3382" s="10">
        <f t="shared" si="126"/>
        <v>42208.125</v>
      </c>
      <c r="L3382">
        <v>1414277578</v>
      </c>
      <c r="M3382" t="b">
        <v>0</v>
      </c>
      <c r="N3382">
        <v>28</v>
      </c>
      <c r="O3382" t="b">
        <v>1</v>
      </c>
      <c r="P3382" t="s">
        <v>8269</v>
      </c>
      <c r="Q3382">
        <f t="shared" si="127"/>
        <v>104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1437620400</v>
      </c>
      <c r="J3383" s="10">
        <f t="shared" si="126"/>
        <v>42208.125</v>
      </c>
      <c r="L3383">
        <v>1423455983</v>
      </c>
      <c r="M3383" t="b">
        <v>0</v>
      </c>
      <c r="N3383">
        <v>48</v>
      </c>
      <c r="O3383" t="b">
        <v>1</v>
      </c>
      <c r="P3383" t="s">
        <v>8269</v>
      </c>
      <c r="Q3383">
        <f t="shared" si="127"/>
        <v>102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1437620400</v>
      </c>
      <c r="J3384" s="10">
        <f t="shared" si="126"/>
        <v>42208.125</v>
      </c>
      <c r="L3384">
        <v>1467973256</v>
      </c>
      <c r="M3384" t="b">
        <v>0</v>
      </c>
      <c r="N3384">
        <v>46</v>
      </c>
      <c r="O3384" t="b">
        <v>1</v>
      </c>
      <c r="P3384" t="s">
        <v>8269</v>
      </c>
      <c r="Q3384">
        <f t="shared" si="127"/>
        <v>101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1437620400</v>
      </c>
      <c r="J3385" s="10">
        <f t="shared" si="126"/>
        <v>42208.125</v>
      </c>
      <c r="L3385">
        <v>1464979620</v>
      </c>
      <c r="M3385" t="b">
        <v>0</v>
      </c>
      <c r="N3385">
        <v>30</v>
      </c>
      <c r="O3385" t="b">
        <v>1</v>
      </c>
      <c r="P3385" t="s">
        <v>8269</v>
      </c>
      <c r="Q3385">
        <f t="shared" si="127"/>
        <v>112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1437620400</v>
      </c>
      <c r="J3386" s="10">
        <f t="shared" si="126"/>
        <v>42208.125</v>
      </c>
      <c r="L3386">
        <v>1444874768</v>
      </c>
      <c r="M3386" t="b">
        <v>0</v>
      </c>
      <c r="N3386">
        <v>64</v>
      </c>
      <c r="O3386" t="b">
        <v>1</v>
      </c>
      <c r="P3386" t="s">
        <v>8269</v>
      </c>
      <c r="Q3386">
        <f t="shared" si="127"/>
        <v>100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1437620400</v>
      </c>
      <c r="J3387" s="10">
        <f t="shared" si="126"/>
        <v>42208.125</v>
      </c>
      <c r="L3387">
        <v>1415652552</v>
      </c>
      <c r="M3387" t="b">
        <v>0</v>
      </c>
      <c r="N3387">
        <v>15</v>
      </c>
      <c r="O3387" t="b">
        <v>1</v>
      </c>
      <c r="P3387" t="s">
        <v>8269</v>
      </c>
      <c r="Q3387">
        <f t="shared" si="127"/>
        <v>100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1437620400</v>
      </c>
      <c r="J3388" s="10">
        <f t="shared" si="126"/>
        <v>42208.125</v>
      </c>
      <c r="L3388">
        <v>1415028506</v>
      </c>
      <c r="M3388" t="b">
        <v>0</v>
      </c>
      <c r="N3388">
        <v>41</v>
      </c>
      <c r="O3388" t="b">
        <v>1</v>
      </c>
      <c r="P3388" t="s">
        <v>8269</v>
      </c>
      <c r="Q3388">
        <f t="shared" si="127"/>
        <v>105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1437620400</v>
      </c>
      <c r="J3389" s="10">
        <f t="shared" si="126"/>
        <v>42208.125</v>
      </c>
      <c r="L3389">
        <v>1415125088</v>
      </c>
      <c r="M3389" t="b">
        <v>0</v>
      </c>
      <c r="N3389">
        <v>35</v>
      </c>
      <c r="O3389" t="b">
        <v>1</v>
      </c>
      <c r="P3389" t="s">
        <v>8269</v>
      </c>
      <c r="Q3389">
        <f t="shared" si="127"/>
        <v>117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1437620400</v>
      </c>
      <c r="J3390" s="10">
        <f t="shared" si="126"/>
        <v>42208.125</v>
      </c>
      <c r="L3390">
        <v>1432033441</v>
      </c>
      <c r="M3390" t="b">
        <v>0</v>
      </c>
      <c r="N3390">
        <v>45</v>
      </c>
      <c r="O3390" t="b">
        <v>1</v>
      </c>
      <c r="P3390" t="s">
        <v>8269</v>
      </c>
      <c r="Q3390">
        <f t="shared" si="127"/>
        <v>104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1437620400</v>
      </c>
      <c r="J3391" s="10">
        <f t="shared" si="126"/>
        <v>42208.125</v>
      </c>
      <c r="L3391">
        <v>1462368682</v>
      </c>
      <c r="M3391" t="b">
        <v>0</v>
      </c>
      <c r="N3391">
        <v>62</v>
      </c>
      <c r="O3391" t="b">
        <v>1</v>
      </c>
      <c r="P3391" t="s">
        <v>8269</v>
      </c>
      <c r="Q3391">
        <f t="shared" si="127"/>
        <v>115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1437620400</v>
      </c>
      <c r="J3392" s="10">
        <f t="shared" si="126"/>
        <v>42208.125</v>
      </c>
      <c r="L3392">
        <v>1403721345</v>
      </c>
      <c r="M3392" t="b">
        <v>0</v>
      </c>
      <c r="N3392">
        <v>22</v>
      </c>
      <c r="O3392" t="b">
        <v>1</v>
      </c>
      <c r="P3392" t="s">
        <v>8269</v>
      </c>
      <c r="Q3392">
        <f t="shared" si="127"/>
        <v>102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1437620400</v>
      </c>
      <c r="J3393" s="10">
        <f t="shared" si="126"/>
        <v>42208.125</v>
      </c>
      <c r="L3393">
        <v>1404997548</v>
      </c>
      <c r="M3393" t="b">
        <v>0</v>
      </c>
      <c r="N3393">
        <v>18</v>
      </c>
      <c r="O3393" t="b">
        <v>1</v>
      </c>
      <c r="P3393" t="s">
        <v>8269</v>
      </c>
      <c r="Q3393">
        <f t="shared" si="127"/>
        <v>223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1437620400</v>
      </c>
      <c r="J3394" s="10">
        <f t="shared" si="126"/>
        <v>42208.125</v>
      </c>
      <c r="L3394">
        <v>1458245855</v>
      </c>
      <c r="M3394" t="b">
        <v>0</v>
      </c>
      <c r="N3394">
        <v>12</v>
      </c>
      <c r="O3394" t="b">
        <v>1</v>
      </c>
      <c r="P3394" t="s">
        <v>8269</v>
      </c>
      <c r="Q3394">
        <f t="shared" si="127"/>
        <v>100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1437620400</v>
      </c>
      <c r="J3395" s="10">
        <f t="shared" ref="J3395:J3458" si="128">(((I3395/60)/60)/24)+DATE(1970,1,1)</f>
        <v>42208.125</v>
      </c>
      <c r="L3395">
        <v>1413065230</v>
      </c>
      <c r="M3395" t="b">
        <v>0</v>
      </c>
      <c r="N3395">
        <v>44</v>
      </c>
      <c r="O3395" t="b">
        <v>1</v>
      </c>
      <c r="P3395" t="s">
        <v>8269</v>
      </c>
      <c r="Q3395">
        <f t="shared" ref="Q3395:Q3458" si="129">ROUND(E3395/D3395*100,0)</f>
        <v>106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1437620400</v>
      </c>
      <c r="J3396" s="10">
        <f t="shared" si="128"/>
        <v>42208.125</v>
      </c>
      <c r="L3396">
        <v>1403878645</v>
      </c>
      <c r="M3396" t="b">
        <v>0</v>
      </c>
      <c r="N3396">
        <v>27</v>
      </c>
      <c r="O3396" t="b">
        <v>1</v>
      </c>
      <c r="P3396" t="s">
        <v>8269</v>
      </c>
      <c r="Q3396">
        <f t="shared" si="129"/>
        <v>142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1437620400</v>
      </c>
      <c r="J3397" s="10">
        <f t="shared" si="128"/>
        <v>42208.125</v>
      </c>
      <c r="L3397">
        <v>1431795944</v>
      </c>
      <c r="M3397" t="b">
        <v>0</v>
      </c>
      <c r="N3397">
        <v>38</v>
      </c>
      <c r="O3397" t="b">
        <v>1</v>
      </c>
      <c r="P3397" t="s">
        <v>8269</v>
      </c>
      <c r="Q3397">
        <f t="shared" si="129"/>
        <v>184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1437620400</v>
      </c>
      <c r="J3398" s="10">
        <f t="shared" si="128"/>
        <v>42208.125</v>
      </c>
      <c r="L3398">
        <v>1399286589</v>
      </c>
      <c r="M3398" t="b">
        <v>0</v>
      </c>
      <c r="N3398">
        <v>28</v>
      </c>
      <c r="O3398" t="b">
        <v>1</v>
      </c>
      <c r="P3398" t="s">
        <v>8269</v>
      </c>
      <c r="Q3398">
        <f t="shared" si="129"/>
        <v>104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1437620400</v>
      </c>
      <c r="J3399" s="10">
        <f t="shared" si="128"/>
        <v>42208.125</v>
      </c>
      <c r="L3399">
        <v>1452338929</v>
      </c>
      <c r="M3399" t="b">
        <v>0</v>
      </c>
      <c r="N3399">
        <v>24</v>
      </c>
      <c r="O3399" t="b">
        <v>1</v>
      </c>
      <c r="P3399" t="s">
        <v>8269</v>
      </c>
      <c r="Q3399">
        <f t="shared" si="129"/>
        <v>112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1437620400</v>
      </c>
      <c r="J3400" s="10">
        <f t="shared" si="128"/>
        <v>42208.125</v>
      </c>
      <c r="L3400">
        <v>1414605776</v>
      </c>
      <c r="M3400" t="b">
        <v>0</v>
      </c>
      <c r="N3400">
        <v>65</v>
      </c>
      <c r="O3400" t="b">
        <v>1</v>
      </c>
      <c r="P3400" t="s">
        <v>8269</v>
      </c>
      <c r="Q3400">
        <f t="shared" si="129"/>
        <v>111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1437620400</v>
      </c>
      <c r="J3401" s="10">
        <f t="shared" si="128"/>
        <v>42208.125</v>
      </c>
      <c r="L3401">
        <v>1421964325</v>
      </c>
      <c r="M3401" t="b">
        <v>0</v>
      </c>
      <c r="N3401">
        <v>46</v>
      </c>
      <c r="O3401" t="b">
        <v>1</v>
      </c>
      <c r="P3401" t="s">
        <v>8269</v>
      </c>
      <c r="Q3401">
        <f t="shared" si="129"/>
        <v>104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1437620400</v>
      </c>
      <c r="J3402" s="10">
        <f t="shared" si="128"/>
        <v>42208.125</v>
      </c>
      <c r="L3402">
        <v>1405378414</v>
      </c>
      <c r="M3402" t="b">
        <v>0</v>
      </c>
      <c r="N3402">
        <v>85</v>
      </c>
      <c r="O3402" t="b">
        <v>1</v>
      </c>
      <c r="P3402" t="s">
        <v>8269</v>
      </c>
      <c r="Q3402">
        <f t="shared" si="129"/>
        <v>100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1437620400</v>
      </c>
      <c r="J3403" s="10">
        <f t="shared" si="128"/>
        <v>42208.125</v>
      </c>
      <c r="L3403">
        <v>1436376146</v>
      </c>
      <c r="M3403" t="b">
        <v>0</v>
      </c>
      <c r="N3403">
        <v>66</v>
      </c>
      <c r="O3403" t="b">
        <v>1</v>
      </c>
      <c r="P3403" t="s">
        <v>8269</v>
      </c>
      <c r="Q3403">
        <f t="shared" si="129"/>
        <v>102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1437620400</v>
      </c>
      <c r="J3404" s="10">
        <f t="shared" si="128"/>
        <v>42208.125</v>
      </c>
      <c r="L3404">
        <v>1444747843</v>
      </c>
      <c r="M3404" t="b">
        <v>0</v>
      </c>
      <c r="N3404">
        <v>165</v>
      </c>
      <c r="O3404" t="b">
        <v>1</v>
      </c>
      <c r="P3404" t="s">
        <v>8269</v>
      </c>
      <c r="Q3404">
        <f t="shared" si="129"/>
        <v>110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1437620400</v>
      </c>
      <c r="J3405" s="10">
        <f t="shared" si="128"/>
        <v>42208.125</v>
      </c>
      <c r="L3405">
        <v>1432638324</v>
      </c>
      <c r="M3405" t="b">
        <v>0</v>
      </c>
      <c r="N3405">
        <v>17</v>
      </c>
      <c r="O3405" t="b">
        <v>1</v>
      </c>
      <c r="P3405" t="s">
        <v>8269</v>
      </c>
      <c r="Q3405">
        <f t="shared" si="129"/>
        <v>100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1437620400</v>
      </c>
      <c r="J3406" s="10">
        <f t="shared" si="128"/>
        <v>42208.125</v>
      </c>
      <c r="L3406">
        <v>1432814702</v>
      </c>
      <c r="M3406" t="b">
        <v>0</v>
      </c>
      <c r="N3406">
        <v>3</v>
      </c>
      <c r="O3406" t="b">
        <v>1</v>
      </c>
      <c r="P3406" t="s">
        <v>8269</v>
      </c>
      <c r="Q3406">
        <f t="shared" si="129"/>
        <v>122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1437620400</v>
      </c>
      <c r="J3407" s="10">
        <f t="shared" si="128"/>
        <v>42208.125</v>
      </c>
      <c r="L3407">
        <v>1455063886</v>
      </c>
      <c r="M3407" t="b">
        <v>0</v>
      </c>
      <c r="N3407">
        <v>17</v>
      </c>
      <c r="O3407" t="b">
        <v>1</v>
      </c>
      <c r="P3407" t="s">
        <v>8269</v>
      </c>
      <c r="Q3407">
        <f t="shared" si="129"/>
        <v>138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1437620400</v>
      </c>
      <c r="J3408" s="10">
        <f t="shared" si="128"/>
        <v>42208.125</v>
      </c>
      <c r="L3408">
        <v>1401623376</v>
      </c>
      <c r="M3408" t="b">
        <v>0</v>
      </c>
      <c r="N3408">
        <v>91</v>
      </c>
      <c r="O3408" t="b">
        <v>1</v>
      </c>
      <c r="P3408" t="s">
        <v>8269</v>
      </c>
      <c r="Q3408">
        <f t="shared" si="129"/>
        <v>100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1437620400</v>
      </c>
      <c r="J3409" s="10">
        <f t="shared" si="128"/>
        <v>42208.125</v>
      </c>
      <c r="L3409">
        <v>1402049289</v>
      </c>
      <c r="M3409" t="b">
        <v>0</v>
      </c>
      <c r="N3409">
        <v>67</v>
      </c>
      <c r="O3409" t="b">
        <v>1</v>
      </c>
      <c r="P3409" t="s">
        <v>8269</v>
      </c>
      <c r="Q3409">
        <f t="shared" si="129"/>
        <v>107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1437620400</v>
      </c>
      <c r="J3410" s="10">
        <f t="shared" si="128"/>
        <v>42208.125</v>
      </c>
      <c r="L3410">
        <v>1403135304</v>
      </c>
      <c r="M3410" t="b">
        <v>0</v>
      </c>
      <c r="N3410">
        <v>18</v>
      </c>
      <c r="O3410" t="b">
        <v>1</v>
      </c>
      <c r="P3410" t="s">
        <v>8269</v>
      </c>
      <c r="Q3410">
        <f t="shared" si="129"/>
        <v>211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1437620400</v>
      </c>
      <c r="J3411" s="10">
        <f t="shared" si="128"/>
        <v>42208.125</v>
      </c>
      <c r="L3411">
        <v>1466710358</v>
      </c>
      <c r="M3411" t="b">
        <v>0</v>
      </c>
      <c r="N3411">
        <v>21</v>
      </c>
      <c r="O3411" t="b">
        <v>1</v>
      </c>
      <c r="P3411" t="s">
        <v>8269</v>
      </c>
      <c r="Q3411">
        <f t="shared" si="129"/>
        <v>124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1437620400</v>
      </c>
      <c r="J3412" s="10">
        <f t="shared" si="128"/>
        <v>42208.125</v>
      </c>
      <c r="L3412">
        <v>1462841990</v>
      </c>
      <c r="M3412" t="b">
        <v>0</v>
      </c>
      <c r="N3412">
        <v>40</v>
      </c>
      <c r="O3412" t="b">
        <v>1</v>
      </c>
      <c r="P3412" t="s">
        <v>8269</v>
      </c>
      <c r="Q3412">
        <f t="shared" si="129"/>
        <v>109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1437620400</v>
      </c>
      <c r="J3413" s="10">
        <f t="shared" si="128"/>
        <v>42208.125</v>
      </c>
      <c r="L3413">
        <v>1442536372</v>
      </c>
      <c r="M3413" t="b">
        <v>0</v>
      </c>
      <c r="N3413">
        <v>78</v>
      </c>
      <c r="O3413" t="b">
        <v>1</v>
      </c>
      <c r="P3413" t="s">
        <v>8269</v>
      </c>
      <c r="Q3413">
        <f t="shared" si="129"/>
        <v>104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1437620400</v>
      </c>
      <c r="J3414" s="10">
        <f t="shared" si="128"/>
        <v>42208.125</v>
      </c>
      <c r="L3414">
        <v>1409266862</v>
      </c>
      <c r="M3414" t="b">
        <v>0</v>
      </c>
      <c r="N3414">
        <v>26</v>
      </c>
      <c r="O3414" t="b">
        <v>1</v>
      </c>
      <c r="P3414" t="s">
        <v>8269</v>
      </c>
      <c r="Q3414">
        <f t="shared" si="129"/>
        <v>100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1437620400</v>
      </c>
      <c r="J3415" s="10">
        <f t="shared" si="128"/>
        <v>42208.125</v>
      </c>
      <c r="L3415">
        <v>1424280938</v>
      </c>
      <c r="M3415" t="b">
        <v>0</v>
      </c>
      <c r="N3415">
        <v>14</v>
      </c>
      <c r="O3415" t="b">
        <v>1</v>
      </c>
      <c r="P3415" t="s">
        <v>8269</v>
      </c>
      <c r="Q3415">
        <f t="shared" si="129"/>
        <v>130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1437620400</v>
      </c>
      <c r="J3416" s="10">
        <f t="shared" si="128"/>
        <v>42208.125</v>
      </c>
      <c r="L3416">
        <v>1478030325</v>
      </c>
      <c r="M3416" t="b">
        <v>0</v>
      </c>
      <c r="N3416">
        <v>44</v>
      </c>
      <c r="O3416" t="b">
        <v>1</v>
      </c>
      <c r="P3416" t="s">
        <v>8269</v>
      </c>
      <c r="Q3416">
        <f t="shared" si="129"/>
        <v>104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1437620400</v>
      </c>
      <c r="J3417" s="10">
        <f t="shared" si="128"/>
        <v>42208.125</v>
      </c>
      <c r="L3417">
        <v>1459999656</v>
      </c>
      <c r="M3417" t="b">
        <v>0</v>
      </c>
      <c r="N3417">
        <v>9</v>
      </c>
      <c r="O3417" t="b">
        <v>1</v>
      </c>
      <c r="P3417" t="s">
        <v>8269</v>
      </c>
      <c r="Q3417">
        <f t="shared" si="129"/>
        <v>100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1437620400</v>
      </c>
      <c r="J3418" s="10">
        <f t="shared" si="128"/>
        <v>42208.125</v>
      </c>
      <c r="L3418">
        <v>1427363645</v>
      </c>
      <c r="M3418" t="b">
        <v>0</v>
      </c>
      <c r="N3418">
        <v>30</v>
      </c>
      <c r="O3418" t="b">
        <v>1</v>
      </c>
      <c r="P3418" t="s">
        <v>8269</v>
      </c>
      <c r="Q3418">
        <f t="shared" si="129"/>
        <v>120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1437620400</v>
      </c>
      <c r="J3419" s="10">
        <f t="shared" si="128"/>
        <v>42208.125</v>
      </c>
      <c r="L3419">
        <v>1410558948</v>
      </c>
      <c r="M3419" t="b">
        <v>0</v>
      </c>
      <c r="N3419">
        <v>45</v>
      </c>
      <c r="O3419" t="b">
        <v>1</v>
      </c>
      <c r="P3419" t="s">
        <v>8269</v>
      </c>
      <c r="Q3419">
        <f t="shared" si="129"/>
        <v>100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1437620400</v>
      </c>
      <c r="J3420" s="10">
        <f t="shared" si="128"/>
        <v>42208.125</v>
      </c>
      <c r="L3420">
        <v>1398283307</v>
      </c>
      <c r="M3420" t="b">
        <v>0</v>
      </c>
      <c r="N3420">
        <v>56</v>
      </c>
      <c r="O3420" t="b">
        <v>1</v>
      </c>
      <c r="P3420" t="s">
        <v>8269</v>
      </c>
      <c r="Q3420">
        <f t="shared" si="129"/>
        <v>101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1437620400</v>
      </c>
      <c r="J3421" s="10">
        <f t="shared" si="128"/>
        <v>42208.125</v>
      </c>
      <c r="L3421">
        <v>1458416585</v>
      </c>
      <c r="M3421" t="b">
        <v>0</v>
      </c>
      <c r="N3421">
        <v>46</v>
      </c>
      <c r="O3421" t="b">
        <v>1</v>
      </c>
      <c r="P3421" t="s">
        <v>8269</v>
      </c>
      <c r="Q3421">
        <f t="shared" si="129"/>
        <v>107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1437620400</v>
      </c>
      <c r="J3422" s="10">
        <f t="shared" si="128"/>
        <v>42208.125</v>
      </c>
      <c r="L3422">
        <v>1454638202</v>
      </c>
      <c r="M3422" t="b">
        <v>0</v>
      </c>
      <c r="N3422">
        <v>34</v>
      </c>
      <c r="O3422" t="b">
        <v>1</v>
      </c>
      <c r="P3422" t="s">
        <v>8269</v>
      </c>
      <c r="Q3422">
        <f t="shared" si="129"/>
        <v>138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1437620400</v>
      </c>
      <c r="J3423" s="10">
        <f t="shared" si="128"/>
        <v>42208.125</v>
      </c>
      <c r="L3423">
        <v>1422903563</v>
      </c>
      <c r="M3423" t="b">
        <v>0</v>
      </c>
      <c r="N3423">
        <v>98</v>
      </c>
      <c r="O3423" t="b">
        <v>1</v>
      </c>
      <c r="P3423" t="s">
        <v>8269</v>
      </c>
      <c r="Q3423">
        <f t="shared" si="129"/>
        <v>101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1437620400</v>
      </c>
      <c r="J3424" s="10">
        <f t="shared" si="128"/>
        <v>42208.125</v>
      </c>
      <c r="L3424">
        <v>1447594176</v>
      </c>
      <c r="M3424" t="b">
        <v>0</v>
      </c>
      <c r="N3424">
        <v>46</v>
      </c>
      <c r="O3424" t="b">
        <v>1</v>
      </c>
      <c r="P3424" t="s">
        <v>8269</v>
      </c>
      <c r="Q3424">
        <f t="shared" si="129"/>
        <v>109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1437620400</v>
      </c>
      <c r="J3425" s="10">
        <f t="shared" si="128"/>
        <v>42208.125</v>
      </c>
      <c r="L3425">
        <v>1427320341</v>
      </c>
      <c r="M3425" t="b">
        <v>0</v>
      </c>
      <c r="N3425">
        <v>10</v>
      </c>
      <c r="O3425" t="b">
        <v>1</v>
      </c>
      <c r="P3425" t="s">
        <v>8269</v>
      </c>
      <c r="Q3425">
        <f t="shared" si="129"/>
        <v>140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1437620400</v>
      </c>
      <c r="J3426" s="10">
        <f t="shared" si="128"/>
        <v>42208.125</v>
      </c>
      <c r="L3426">
        <v>1421252084</v>
      </c>
      <c r="M3426" t="b">
        <v>0</v>
      </c>
      <c r="N3426">
        <v>76</v>
      </c>
      <c r="O3426" t="b">
        <v>1</v>
      </c>
      <c r="P3426" t="s">
        <v>8269</v>
      </c>
      <c r="Q3426">
        <f t="shared" si="129"/>
        <v>104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1437620400</v>
      </c>
      <c r="J3427" s="10">
        <f t="shared" si="128"/>
        <v>42208.125</v>
      </c>
      <c r="L3427">
        <v>1409669336</v>
      </c>
      <c r="M3427" t="b">
        <v>0</v>
      </c>
      <c r="N3427">
        <v>104</v>
      </c>
      <c r="O3427" t="b">
        <v>1</v>
      </c>
      <c r="P3427" t="s">
        <v>8269</v>
      </c>
      <c r="Q3427">
        <f t="shared" si="129"/>
        <v>103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1437620400</v>
      </c>
      <c r="J3428" s="10">
        <f t="shared" si="128"/>
        <v>42208.125</v>
      </c>
      <c r="L3428">
        <v>1409620903</v>
      </c>
      <c r="M3428" t="b">
        <v>0</v>
      </c>
      <c r="N3428">
        <v>87</v>
      </c>
      <c r="O3428" t="b">
        <v>1</v>
      </c>
      <c r="P3428" t="s">
        <v>8269</v>
      </c>
      <c r="Q3428">
        <f t="shared" si="129"/>
        <v>108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1437620400</v>
      </c>
      <c r="J3429" s="10">
        <f t="shared" si="128"/>
        <v>42208.125</v>
      </c>
      <c r="L3429">
        <v>1401722952</v>
      </c>
      <c r="M3429" t="b">
        <v>0</v>
      </c>
      <c r="N3429">
        <v>29</v>
      </c>
      <c r="O3429" t="b">
        <v>1</v>
      </c>
      <c r="P3429" t="s">
        <v>8269</v>
      </c>
      <c r="Q3429">
        <f t="shared" si="129"/>
        <v>100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1437620400</v>
      </c>
      <c r="J3430" s="10">
        <f t="shared" si="128"/>
        <v>42208.125</v>
      </c>
      <c r="L3430">
        <v>1422983847</v>
      </c>
      <c r="M3430" t="b">
        <v>0</v>
      </c>
      <c r="N3430">
        <v>51</v>
      </c>
      <c r="O3430" t="b">
        <v>1</v>
      </c>
      <c r="P3430" t="s">
        <v>8269</v>
      </c>
      <c r="Q3430">
        <f t="shared" si="129"/>
        <v>103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1437620400</v>
      </c>
      <c r="J3431" s="10">
        <f t="shared" si="128"/>
        <v>42208.125</v>
      </c>
      <c r="L3431">
        <v>1476837061</v>
      </c>
      <c r="M3431" t="b">
        <v>0</v>
      </c>
      <c r="N3431">
        <v>12</v>
      </c>
      <c r="O3431" t="b">
        <v>1</v>
      </c>
      <c r="P3431" t="s">
        <v>8269</v>
      </c>
      <c r="Q3431">
        <f t="shared" si="129"/>
        <v>130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1437620400</v>
      </c>
      <c r="J3432" s="10">
        <f t="shared" si="128"/>
        <v>42208.125</v>
      </c>
      <c r="L3432">
        <v>1404168101</v>
      </c>
      <c r="M3432" t="b">
        <v>0</v>
      </c>
      <c r="N3432">
        <v>72</v>
      </c>
      <c r="O3432" t="b">
        <v>1</v>
      </c>
      <c r="P3432" t="s">
        <v>8269</v>
      </c>
      <c r="Q3432">
        <f t="shared" si="129"/>
        <v>109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1437620400</v>
      </c>
      <c r="J3433" s="10">
        <f t="shared" si="128"/>
        <v>42208.125</v>
      </c>
      <c r="L3433">
        <v>1405791153</v>
      </c>
      <c r="M3433" t="b">
        <v>0</v>
      </c>
      <c r="N3433">
        <v>21</v>
      </c>
      <c r="O3433" t="b">
        <v>1</v>
      </c>
      <c r="P3433" t="s">
        <v>8269</v>
      </c>
      <c r="Q3433">
        <f t="shared" si="129"/>
        <v>100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1437620400</v>
      </c>
      <c r="J3434" s="10">
        <f t="shared" si="128"/>
        <v>42208.125</v>
      </c>
      <c r="L3434">
        <v>1452520614</v>
      </c>
      <c r="M3434" t="b">
        <v>0</v>
      </c>
      <c r="N3434">
        <v>42</v>
      </c>
      <c r="O3434" t="b">
        <v>1</v>
      </c>
      <c r="P3434" t="s">
        <v>8269</v>
      </c>
      <c r="Q3434">
        <f t="shared" si="129"/>
        <v>110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1437620400</v>
      </c>
      <c r="J3435" s="10">
        <f t="shared" si="128"/>
        <v>42208.125</v>
      </c>
      <c r="L3435">
        <v>1400290255</v>
      </c>
      <c r="M3435" t="b">
        <v>0</v>
      </c>
      <c r="N3435">
        <v>71</v>
      </c>
      <c r="O3435" t="b">
        <v>1</v>
      </c>
      <c r="P3435" t="s">
        <v>8269</v>
      </c>
      <c r="Q3435">
        <f t="shared" si="129"/>
        <v>100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1437620400</v>
      </c>
      <c r="J3436" s="10">
        <f t="shared" si="128"/>
        <v>42208.125</v>
      </c>
      <c r="L3436">
        <v>1402391269</v>
      </c>
      <c r="M3436" t="b">
        <v>0</v>
      </c>
      <c r="N3436">
        <v>168</v>
      </c>
      <c r="O3436" t="b">
        <v>1</v>
      </c>
      <c r="P3436" t="s">
        <v>8269</v>
      </c>
      <c r="Q3436">
        <f t="shared" si="129"/>
        <v>106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1437620400</v>
      </c>
      <c r="J3437" s="10">
        <f t="shared" si="128"/>
        <v>42208.125</v>
      </c>
      <c r="L3437">
        <v>1469112493</v>
      </c>
      <c r="M3437" t="b">
        <v>0</v>
      </c>
      <c r="N3437">
        <v>19</v>
      </c>
      <c r="O3437" t="b">
        <v>1</v>
      </c>
      <c r="P3437" t="s">
        <v>8269</v>
      </c>
      <c r="Q3437">
        <f t="shared" si="129"/>
        <v>112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1437620400</v>
      </c>
      <c r="J3438" s="10">
        <f t="shared" si="128"/>
        <v>42208.125</v>
      </c>
      <c r="L3438">
        <v>1406811593</v>
      </c>
      <c r="M3438" t="b">
        <v>0</v>
      </c>
      <c r="N3438">
        <v>37</v>
      </c>
      <c r="O3438" t="b">
        <v>1</v>
      </c>
      <c r="P3438" t="s">
        <v>8269</v>
      </c>
      <c r="Q3438">
        <f t="shared" si="129"/>
        <v>106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1437620400</v>
      </c>
      <c r="J3439" s="10">
        <f t="shared" si="128"/>
        <v>42208.125</v>
      </c>
      <c r="L3439">
        <v>1437411820</v>
      </c>
      <c r="M3439" t="b">
        <v>0</v>
      </c>
      <c r="N3439">
        <v>36</v>
      </c>
      <c r="O3439" t="b">
        <v>1</v>
      </c>
      <c r="P3439" t="s">
        <v>8269</v>
      </c>
      <c r="Q3439">
        <f t="shared" si="129"/>
        <v>101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1437620400</v>
      </c>
      <c r="J3440" s="10">
        <f t="shared" si="128"/>
        <v>42208.125</v>
      </c>
      <c r="L3440">
        <v>1428358567</v>
      </c>
      <c r="M3440" t="b">
        <v>0</v>
      </c>
      <c r="N3440">
        <v>14</v>
      </c>
      <c r="O3440" t="b">
        <v>1</v>
      </c>
      <c r="P3440" t="s">
        <v>8269</v>
      </c>
      <c r="Q3440">
        <f t="shared" si="129"/>
        <v>104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1437620400</v>
      </c>
      <c r="J3441" s="10">
        <f t="shared" si="128"/>
        <v>42208.125</v>
      </c>
      <c r="L3441">
        <v>1452030730</v>
      </c>
      <c r="M3441" t="b">
        <v>0</v>
      </c>
      <c r="N3441">
        <v>18</v>
      </c>
      <c r="O3441" t="b">
        <v>1</v>
      </c>
      <c r="P3441" t="s">
        <v>8269</v>
      </c>
      <c r="Q3441">
        <f t="shared" si="129"/>
        <v>135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1437620400</v>
      </c>
      <c r="J3442" s="10">
        <f t="shared" si="128"/>
        <v>42208.125</v>
      </c>
      <c r="L3442">
        <v>1403146628</v>
      </c>
      <c r="M3442" t="b">
        <v>0</v>
      </c>
      <c r="N3442">
        <v>82</v>
      </c>
      <c r="O3442" t="b">
        <v>1</v>
      </c>
      <c r="P3442" t="s">
        <v>8269</v>
      </c>
      <c r="Q3442">
        <f t="shared" si="129"/>
        <v>105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1437620400</v>
      </c>
      <c r="J3443" s="10">
        <f t="shared" si="128"/>
        <v>42208.125</v>
      </c>
      <c r="L3443">
        <v>1445077121</v>
      </c>
      <c r="M3443" t="b">
        <v>0</v>
      </c>
      <c r="N3443">
        <v>43</v>
      </c>
      <c r="O3443" t="b">
        <v>1</v>
      </c>
      <c r="P3443" t="s">
        <v>8269</v>
      </c>
      <c r="Q3443">
        <f t="shared" si="129"/>
        <v>103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1437620400</v>
      </c>
      <c r="J3444" s="10">
        <f t="shared" si="128"/>
        <v>42208.125</v>
      </c>
      <c r="L3444">
        <v>1430424672</v>
      </c>
      <c r="M3444" t="b">
        <v>0</v>
      </c>
      <c r="N3444">
        <v>8</v>
      </c>
      <c r="O3444" t="b">
        <v>1</v>
      </c>
      <c r="P3444" t="s">
        <v>8269</v>
      </c>
      <c r="Q3444">
        <f t="shared" si="129"/>
        <v>100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1437620400</v>
      </c>
      <c r="J3445" s="10">
        <f t="shared" si="128"/>
        <v>42208.125</v>
      </c>
      <c r="L3445">
        <v>1407674146</v>
      </c>
      <c r="M3445" t="b">
        <v>0</v>
      </c>
      <c r="N3445">
        <v>45</v>
      </c>
      <c r="O3445" t="b">
        <v>1</v>
      </c>
      <c r="P3445" t="s">
        <v>8269</v>
      </c>
      <c r="Q3445">
        <f t="shared" si="129"/>
        <v>186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1437620400</v>
      </c>
      <c r="J3446" s="10">
        <f t="shared" si="128"/>
        <v>42208.125</v>
      </c>
      <c r="L3446">
        <v>1464677986</v>
      </c>
      <c r="M3446" t="b">
        <v>0</v>
      </c>
      <c r="N3446">
        <v>20</v>
      </c>
      <c r="O3446" t="b">
        <v>1</v>
      </c>
      <c r="P3446" t="s">
        <v>8269</v>
      </c>
      <c r="Q3446">
        <f t="shared" si="129"/>
        <v>289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1437620400</v>
      </c>
      <c r="J3447" s="10">
        <f t="shared" si="128"/>
        <v>42208.125</v>
      </c>
      <c r="L3447">
        <v>1443185036</v>
      </c>
      <c r="M3447" t="b">
        <v>0</v>
      </c>
      <c r="N3447">
        <v>31</v>
      </c>
      <c r="O3447" t="b">
        <v>1</v>
      </c>
      <c r="P3447" t="s">
        <v>8269</v>
      </c>
      <c r="Q3447">
        <f t="shared" si="129"/>
        <v>100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1437620400</v>
      </c>
      <c r="J3448" s="10">
        <f t="shared" si="128"/>
        <v>42208.125</v>
      </c>
      <c r="L3448">
        <v>1421092725</v>
      </c>
      <c r="M3448" t="b">
        <v>0</v>
      </c>
      <c r="N3448">
        <v>25</v>
      </c>
      <c r="O3448" t="b">
        <v>1</v>
      </c>
      <c r="P3448" t="s">
        <v>8269</v>
      </c>
      <c r="Q3448">
        <f t="shared" si="129"/>
        <v>108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1437620400</v>
      </c>
      <c r="J3449" s="10">
        <f t="shared" si="128"/>
        <v>42208.125</v>
      </c>
      <c r="L3449">
        <v>1454448012</v>
      </c>
      <c r="M3449" t="b">
        <v>0</v>
      </c>
      <c r="N3449">
        <v>14</v>
      </c>
      <c r="O3449" t="b">
        <v>1</v>
      </c>
      <c r="P3449" t="s">
        <v>8269</v>
      </c>
      <c r="Q3449">
        <f t="shared" si="129"/>
        <v>108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1437620400</v>
      </c>
      <c r="J3450" s="10">
        <f t="shared" si="128"/>
        <v>42208.125</v>
      </c>
      <c r="L3450">
        <v>1416192689</v>
      </c>
      <c r="M3450" t="b">
        <v>0</v>
      </c>
      <c r="N3450">
        <v>45</v>
      </c>
      <c r="O3450" t="b">
        <v>1</v>
      </c>
      <c r="P3450" t="s">
        <v>8269</v>
      </c>
      <c r="Q3450">
        <f t="shared" si="129"/>
        <v>110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1437620400</v>
      </c>
      <c r="J3451" s="10">
        <f t="shared" si="128"/>
        <v>42208.125</v>
      </c>
      <c r="L3451">
        <v>1465607738</v>
      </c>
      <c r="M3451" t="b">
        <v>0</v>
      </c>
      <c r="N3451">
        <v>20</v>
      </c>
      <c r="O3451" t="b">
        <v>1</v>
      </c>
      <c r="P3451" t="s">
        <v>8269</v>
      </c>
      <c r="Q3451">
        <f t="shared" si="129"/>
        <v>171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1437620400</v>
      </c>
      <c r="J3452" s="10">
        <f t="shared" si="128"/>
        <v>42208.125</v>
      </c>
      <c r="L3452">
        <v>1422809671</v>
      </c>
      <c r="M3452" t="b">
        <v>0</v>
      </c>
      <c r="N3452">
        <v>39</v>
      </c>
      <c r="O3452" t="b">
        <v>1</v>
      </c>
      <c r="P3452" t="s">
        <v>8269</v>
      </c>
      <c r="Q3452">
        <f t="shared" si="129"/>
        <v>152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1437620400</v>
      </c>
      <c r="J3453" s="10">
        <f t="shared" si="128"/>
        <v>42208.125</v>
      </c>
      <c r="L3453">
        <v>1427304127</v>
      </c>
      <c r="M3453" t="b">
        <v>0</v>
      </c>
      <c r="N3453">
        <v>16</v>
      </c>
      <c r="O3453" t="b">
        <v>1</v>
      </c>
      <c r="P3453" t="s">
        <v>8269</v>
      </c>
      <c r="Q3453">
        <f t="shared" si="129"/>
        <v>101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1437620400</v>
      </c>
      <c r="J3454" s="10">
        <f t="shared" si="128"/>
        <v>42208.125</v>
      </c>
      <c r="L3454">
        <v>1404141626</v>
      </c>
      <c r="M3454" t="b">
        <v>0</v>
      </c>
      <c r="N3454">
        <v>37</v>
      </c>
      <c r="O3454" t="b">
        <v>1</v>
      </c>
      <c r="P3454" t="s">
        <v>8269</v>
      </c>
      <c r="Q3454">
        <f t="shared" si="129"/>
        <v>153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1437620400</v>
      </c>
      <c r="J3455" s="10">
        <f t="shared" si="128"/>
        <v>42208.125</v>
      </c>
      <c r="L3455">
        <v>1465946956</v>
      </c>
      <c r="M3455" t="b">
        <v>0</v>
      </c>
      <c r="N3455">
        <v>14</v>
      </c>
      <c r="O3455" t="b">
        <v>1</v>
      </c>
      <c r="P3455" t="s">
        <v>8269</v>
      </c>
      <c r="Q3455">
        <f t="shared" si="129"/>
        <v>128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1437620400</v>
      </c>
      <c r="J3456" s="10">
        <f t="shared" si="128"/>
        <v>42208.125</v>
      </c>
      <c r="L3456">
        <v>1404233159</v>
      </c>
      <c r="M3456" t="b">
        <v>0</v>
      </c>
      <c r="N3456">
        <v>21</v>
      </c>
      <c r="O3456" t="b">
        <v>1</v>
      </c>
      <c r="P3456" t="s">
        <v>8269</v>
      </c>
      <c r="Q3456">
        <f t="shared" si="129"/>
        <v>101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1437620400</v>
      </c>
      <c r="J3457" s="10">
        <f t="shared" si="128"/>
        <v>42208.125</v>
      </c>
      <c r="L3457">
        <v>1473789627</v>
      </c>
      <c r="M3457" t="b">
        <v>0</v>
      </c>
      <c r="N3457">
        <v>69</v>
      </c>
      <c r="O3457" t="b">
        <v>1</v>
      </c>
      <c r="P3457" t="s">
        <v>8269</v>
      </c>
      <c r="Q3457">
        <f t="shared" si="129"/>
        <v>101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1437620400</v>
      </c>
      <c r="J3458" s="10">
        <f t="shared" si="128"/>
        <v>42208.125</v>
      </c>
      <c r="L3458">
        <v>1404190567</v>
      </c>
      <c r="M3458" t="b">
        <v>0</v>
      </c>
      <c r="N3458">
        <v>16</v>
      </c>
      <c r="O3458" t="b">
        <v>1</v>
      </c>
      <c r="P3458" t="s">
        <v>8269</v>
      </c>
      <c r="Q3458">
        <f t="shared" si="129"/>
        <v>191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1437620400</v>
      </c>
      <c r="J3459" s="10">
        <f t="shared" ref="J3459:J3522" si="130">(((I3459/60)/60)/24)+DATE(1970,1,1)</f>
        <v>42208.125</v>
      </c>
      <c r="L3459">
        <v>1421081857</v>
      </c>
      <c r="M3459" t="b">
        <v>0</v>
      </c>
      <c r="N3459">
        <v>55</v>
      </c>
      <c r="O3459" t="b">
        <v>1</v>
      </c>
      <c r="P3459" t="s">
        <v>8269</v>
      </c>
      <c r="Q3459">
        <f t="shared" ref="Q3459:Q3522" si="131">ROUND(E3459/D3459*100,0)</f>
        <v>140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1437620400</v>
      </c>
      <c r="J3460" s="10">
        <f t="shared" si="130"/>
        <v>42208.125</v>
      </c>
      <c r="L3460">
        <v>1420606303</v>
      </c>
      <c r="M3460" t="b">
        <v>0</v>
      </c>
      <c r="N3460">
        <v>27</v>
      </c>
      <c r="O3460" t="b">
        <v>1</v>
      </c>
      <c r="P3460" t="s">
        <v>8269</v>
      </c>
      <c r="Q3460">
        <f t="shared" si="131"/>
        <v>124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1437620400</v>
      </c>
      <c r="J3461" s="10">
        <f t="shared" si="130"/>
        <v>42208.125</v>
      </c>
      <c r="L3461">
        <v>1461151860</v>
      </c>
      <c r="M3461" t="b">
        <v>0</v>
      </c>
      <c r="N3461">
        <v>36</v>
      </c>
      <c r="O3461" t="b">
        <v>1</v>
      </c>
      <c r="P3461" t="s">
        <v>8269</v>
      </c>
      <c r="Q3461">
        <f t="shared" si="131"/>
        <v>126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1437620400</v>
      </c>
      <c r="J3462" s="10">
        <f t="shared" si="130"/>
        <v>42208.125</v>
      </c>
      <c r="L3462">
        <v>1406896752</v>
      </c>
      <c r="M3462" t="b">
        <v>0</v>
      </c>
      <c r="N3462">
        <v>19</v>
      </c>
      <c r="O3462" t="b">
        <v>1</v>
      </c>
      <c r="P3462" t="s">
        <v>8269</v>
      </c>
      <c r="Q3462">
        <f t="shared" si="131"/>
        <v>190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1437620400</v>
      </c>
      <c r="J3463" s="10">
        <f t="shared" si="130"/>
        <v>42208.125</v>
      </c>
      <c r="L3463">
        <v>1475248279</v>
      </c>
      <c r="M3463" t="b">
        <v>0</v>
      </c>
      <c r="N3463">
        <v>12</v>
      </c>
      <c r="O3463" t="b">
        <v>1</v>
      </c>
      <c r="P3463" t="s">
        <v>8269</v>
      </c>
      <c r="Q3463">
        <f t="shared" si="131"/>
        <v>139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1437620400</v>
      </c>
      <c r="J3464" s="10">
        <f t="shared" si="130"/>
        <v>42208.125</v>
      </c>
      <c r="L3464">
        <v>1435181628</v>
      </c>
      <c r="M3464" t="b">
        <v>0</v>
      </c>
      <c r="N3464">
        <v>17</v>
      </c>
      <c r="O3464" t="b">
        <v>1</v>
      </c>
      <c r="P3464" t="s">
        <v>8269</v>
      </c>
      <c r="Q3464">
        <f t="shared" si="131"/>
        <v>202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1437620400</v>
      </c>
      <c r="J3465" s="10">
        <f t="shared" si="130"/>
        <v>42208.125</v>
      </c>
      <c r="L3465">
        <v>1472594585</v>
      </c>
      <c r="M3465" t="b">
        <v>0</v>
      </c>
      <c r="N3465">
        <v>114</v>
      </c>
      <c r="O3465" t="b">
        <v>1</v>
      </c>
      <c r="P3465" t="s">
        <v>8269</v>
      </c>
      <c r="Q3465">
        <f t="shared" si="131"/>
        <v>103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1437620400</v>
      </c>
      <c r="J3466" s="10">
        <f t="shared" si="130"/>
        <v>42208.125</v>
      </c>
      <c r="L3466">
        <v>1469329637</v>
      </c>
      <c r="M3466" t="b">
        <v>0</v>
      </c>
      <c r="N3466">
        <v>93</v>
      </c>
      <c r="O3466" t="b">
        <v>1</v>
      </c>
      <c r="P3466" t="s">
        <v>8269</v>
      </c>
      <c r="Q3466">
        <f t="shared" si="131"/>
        <v>102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1437620400</v>
      </c>
      <c r="J3467" s="10">
        <f t="shared" si="130"/>
        <v>42208.125</v>
      </c>
      <c r="L3467">
        <v>1436972472</v>
      </c>
      <c r="M3467" t="b">
        <v>0</v>
      </c>
      <c r="N3467">
        <v>36</v>
      </c>
      <c r="O3467" t="b">
        <v>1</v>
      </c>
      <c r="P3467" t="s">
        <v>8269</v>
      </c>
      <c r="Q3467">
        <f t="shared" si="131"/>
        <v>103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1437620400</v>
      </c>
      <c r="J3468" s="10">
        <f t="shared" si="130"/>
        <v>42208.125</v>
      </c>
      <c r="L3468">
        <v>1455928050</v>
      </c>
      <c r="M3468" t="b">
        <v>0</v>
      </c>
      <c r="N3468">
        <v>61</v>
      </c>
      <c r="O3468" t="b">
        <v>1</v>
      </c>
      <c r="P3468" t="s">
        <v>8269</v>
      </c>
      <c r="Q3468">
        <f t="shared" si="131"/>
        <v>127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1437620400</v>
      </c>
      <c r="J3469" s="10">
        <f t="shared" si="130"/>
        <v>42208.125</v>
      </c>
      <c r="L3469">
        <v>1424275632</v>
      </c>
      <c r="M3469" t="b">
        <v>0</v>
      </c>
      <c r="N3469">
        <v>47</v>
      </c>
      <c r="O3469" t="b">
        <v>1</v>
      </c>
      <c r="P3469" t="s">
        <v>8269</v>
      </c>
      <c r="Q3469">
        <f t="shared" si="131"/>
        <v>101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1437620400</v>
      </c>
      <c r="J3470" s="10">
        <f t="shared" si="130"/>
        <v>42208.125</v>
      </c>
      <c r="L3470">
        <v>1471976529</v>
      </c>
      <c r="M3470" t="b">
        <v>0</v>
      </c>
      <c r="N3470">
        <v>17</v>
      </c>
      <c r="O3470" t="b">
        <v>1</v>
      </c>
      <c r="P3470" t="s">
        <v>8269</v>
      </c>
      <c r="Q3470">
        <f t="shared" si="131"/>
        <v>122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1437620400</v>
      </c>
      <c r="J3471" s="10">
        <f t="shared" si="130"/>
        <v>42208.125</v>
      </c>
      <c r="L3471">
        <v>1459265045</v>
      </c>
      <c r="M3471" t="b">
        <v>0</v>
      </c>
      <c r="N3471">
        <v>63</v>
      </c>
      <c r="O3471" t="b">
        <v>1</v>
      </c>
      <c r="P3471" t="s">
        <v>8269</v>
      </c>
      <c r="Q3471">
        <f t="shared" si="131"/>
        <v>113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1437620400</v>
      </c>
      <c r="J3472" s="10">
        <f t="shared" si="130"/>
        <v>42208.125</v>
      </c>
      <c r="L3472">
        <v>1465345902</v>
      </c>
      <c r="M3472" t="b">
        <v>0</v>
      </c>
      <c r="N3472">
        <v>9</v>
      </c>
      <c r="O3472" t="b">
        <v>1</v>
      </c>
      <c r="P3472" t="s">
        <v>8269</v>
      </c>
      <c r="Q3472">
        <f t="shared" si="131"/>
        <v>150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1437620400</v>
      </c>
      <c r="J3473" s="10">
        <f t="shared" si="130"/>
        <v>42208.125</v>
      </c>
      <c r="L3473">
        <v>1405971690</v>
      </c>
      <c r="M3473" t="b">
        <v>0</v>
      </c>
      <c r="N3473">
        <v>30</v>
      </c>
      <c r="O3473" t="b">
        <v>1</v>
      </c>
      <c r="P3473" t="s">
        <v>8269</v>
      </c>
      <c r="Q3473">
        <f t="shared" si="131"/>
        <v>215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1437620400</v>
      </c>
      <c r="J3474" s="10">
        <f t="shared" si="130"/>
        <v>42208.125</v>
      </c>
      <c r="L3474">
        <v>1413432331</v>
      </c>
      <c r="M3474" t="b">
        <v>0</v>
      </c>
      <c r="N3474">
        <v>23</v>
      </c>
      <c r="O3474" t="b">
        <v>1</v>
      </c>
      <c r="P3474" t="s">
        <v>8269</v>
      </c>
      <c r="Q3474">
        <f t="shared" si="131"/>
        <v>102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1437620400</v>
      </c>
      <c r="J3475" s="10">
        <f t="shared" si="130"/>
        <v>42208.125</v>
      </c>
      <c r="L3475">
        <v>1425067296</v>
      </c>
      <c r="M3475" t="b">
        <v>0</v>
      </c>
      <c r="N3475">
        <v>33</v>
      </c>
      <c r="O3475" t="b">
        <v>1</v>
      </c>
      <c r="P3475" t="s">
        <v>8269</v>
      </c>
      <c r="Q3475">
        <f t="shared" si="131"/>
        <v>100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1437620400</v>
      </c>
      <c r="J3476" s="10">
        <f t="shared" si="130"/>
        <v>42208.125</v>
      </c>
      <c r="L3476">
        <v>1466424131</v>
      </c>
      <c r="M3476" t="b">
        <v>0</v>
      </c>
      <c r="N3476">
        <v>39</v>
      </c>
      <c r="O3476" t="b">
        <v>1</v>
      </c>
      <c r="P3476" t="s">
        <v>8269</v>
      </c>
      <c r="Q3476">
        <f t="shared" si="131"/>
        <v>101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1437620400</v>
      </c>
      <c r="J3477" s="10">
        <f t="shared" si="130"/>
        <v>42208.125</v>
      </c>
      <c r="L3477">
        <v>1412629704</v>
      </c>
      <c r="M3477" t="b">
        <v>0</v>
      </c>
      <c r="N3477">
        <v>17</v>
      </c>
      <c r="O3477" t="b">
        <v>1</v>
      </c>
      <c r="P3477" t="s">
        <v>8269</v>
      </c>
      <c r="Q3477">
        <f t="shared" si="131"/>
        <v>113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1437620400</v>
      </c>
      <c r="J3478" s="10">
        <f t="shared" si="130"/>
        <v>42208.125</v>
      </c>
      <c r="L3478">
        <v>1412836990</v>
      </c>
      <c r="M3478" t="b">
        <v>0</v>
      </c>
      <c r="N3478">
        <v>6</v>
      </c>
      <c r="O3478" t="b">
        <v>1</v>
      </c>
      <c r="P3478" t="s">
        <v>8269</v>
      </c>
      <c r="Q3478">
        <f t="shared" si="131"/>
        <v>104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1437620400</v>
      </c>
      <c r="J3479" s="10">
        <f t="shared" si="130"/>
        <v>42208.125</v>
      </c>
      <c r="L3479">
        <v>1430761243</v>
      </c>
      <c r="M3479" t="b">
        <v>0</v>
      </c>
      <c r="N3479">
        <v>39</v>
      </c>
      <c r="O3479" t="b">
        <v>1</v>
      </c>
      <c r="P3479" t="s">
        <v>8269</v>
      </c>
      <c r="Q3479">
        <f t="shared" si="131"/>
        <v>115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1437620400</v>
      </c>
      <c r="J3480" s="10">
        <f t="shared" si="130"/>
        <v>42208.125</v>
      </c>
      <c r="L3480">
        <v>1424296822</v>
      </c>
      <c r="M3480" t="b">
        <v>0</v>
      </c>
      <c r="N3480">
        <v>57</v>
      </c>
      <c r="O3480" t="b">
        <v>1</v>
      </c>
      <c r="P3480" t="s">
        <v>8269</v>
      </c>
      <c r="Q3480">
        <f t="shared" si="131"/>
        <v>113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1437620400</v>
      </c>
      <c r="J3481" s="10">
        <f t="shared" si="130"/>
        <v>42208.125</v>
      </c>
      <c r="L3481">
        <v>1400790680</v>
      </c>
      <c r="M3481" t="b">
        <v>0</v>
      </c>
      <c r="N3481">
        <v>56</v>
      </c>
      <c r="O3481" t="b">
        <v>1</v>
      </c>
      <c r="P3481" t="s">
        <v>8269</v>
      </c>
      <c r="Q3481">
        <f t="shared" si="131"/>
        <v>128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1437620400</v>
      </c>
      <c r="J3482" s="10">
        <f t="shared" si="130"/>
        <v>42208.125</v>
      </c>
      <c r="L3482">
        <v>1434440227</v>
      </c>
      <c r="M3482" t="b">
        <v>0</v>
      </c>
      <c r="N3482">
        <v>13</v>
      </c>
      <c r="O3482" t="b">
        <v>1</v>
      </c>
      <c r="P3482" t="s">
        <v>8269</v>
      </c>
      <c r="Q3482">
        <f t="shared" si="131"/>
        <v>143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1437620400</v>
      </c>
      <c r="J3483" s="10">
        <f t="shared" si="130"/>
        <v>42208.125</v>
      </c>
      <c r="L3483">
        <v>1418709388</v>
      </c>
      <c r="M3483" t="b">
        <v>0</v>
      </c>
      <c r="N3483">
        <v>95</v>
      </c>
      <c r="O3483" t="b">
        <v>1</v>
      </c>
      <c r="P3483" t="s">
        <v>8269</v>
      </c>
      <c r="Q3483">
        <f t="shared" si="131"/>
        <v>119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1437620400</v>
      </c>
      <c r="J3484" s="10">
        <f t="shared" si="130"/>
        <v>42208.125</v>
      </c>
      <c r="L3484">
        <v>1402079466</v>
      </c>
      <c r="M3484" t="b">
        <v>0</v>
      </c>
      <c r="N3484">
        <v>80</v>
      </c>
      <c r="O3484" t="b">
        <v>1</v>
      </c>
      <c r="P3484" t="s">
        <v>8269</v>
      </c>
      <c r="Q3484">
        <f t="shared" si="131"/>
        <v>138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1437620400</v>
      </c>
      <c r="J3485" s="10">
        <f t="shared" si="130"/>
        <v>42208.125</v>
      </c>
      <c r="L3485">
        <v>1401811381</v>
      </c>
      <c r="M3485" t="b">
        <v>0</v>
      </c>
      <c r="N3485">
        <v>133</v>
      </c>
      <c r="O3485" t="b">
        <v>1</v>
      </c>
      <c r="P3485" t="s">
        <v>8269</v>
      </c>
      <c r="Q3485">
        <f t="shared" si="131"/>
        <v>160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1437620400</v>
      </c>
      <c r="J3486" s="10">
        <f t="shared" si="130"/>
        <v>42208.125</v>
      </c>
      <c r="L3486">
        <v>1463422499</v>
      </c>
      <c r="M3486" t="b">
        <v>0</v>
      </c>
      <c r="N3486">
        <v>44</v>
      </c>
      <c r="O3486" t="b">
        <v>1</v>
      </c>
      <c r="P3486" t="s">
        <v>8269</v>
      </c>
      <c r="Q3486">
        <f t="shared" si="131"/>
        <v>114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1437620400</v>
      </c>
      <c r="J3487" s="10">
        <f t="shared" si="130"/>
        <v>42208.125</v>
      </c>
      <c r="L3487">
        <v>1451839080</v>
      </c>
      <c r="M3487" t="b">
        <v>0</v>
      </c>
      <c r="N3487">
        <v>30</v>
      </c>
      <c r="O3487" t="b">
        <v>1</v>
      </c>
      <c r="P3487" t="s">
        <v>8269</v>
      </c>
      <c r="Q3487">
        <f t="shared" si="131"/>
        <v>101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1437620400</v>
      </c>
      <c r="J3488" s="10">
        <f t="shared" si="130"/>
        <v>42208.125</v>
      </c>
      <c r="L3488">
        <v>1430600401</v>
      </c>
      <c r="M3488" t="b">
        <v>0</v>
      </c>
      <c r="N3488">
        <v>56</v>
      </c>
      <c r="O3488" t="b">
        <v>1</v>
      </c>
      <c r="P3488" t="s">
        <v>8269</v>
      </c>
      <c r="Q3488">
        <f t="shared" si="131"/>
        <v>155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1437620400</v>
      </c>
      <c r="J3489" s="10">
        <f t="shared" si="130"/>
        <v>42208.125</v>
      </c>
      <c r="L3489">
        <v>1432593252</v>
      </c>
      <c r="M3489" t="b">
        <v>0</v>
      </c>
      <c r="N3489">
        <v>66</v>
      </c>
      <c r="O3489" t="b">
        <v>1</v>
      </c>
      <c r="P3489" t="s">
        <v>8269</v>
      </c>
      <c r="Q3489">
        <f t="shared" si="131"/>
        <v>128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1437620400</v>
      </c>
      <c r="J3490" s="10">
        <f t="shared" si="130"/>
        <v>42208.125</v>
      </c>
      <c r="L3490">
        <v>1427221560</v>
      </c>
      <c r="M3490" t="b">
        <v>0</v>
      </c>
      <c r="N3490">
        <v>29</v>
      </c>
      <c r="O3490" t="b">
        <v>1</v>
      </c>
      <c r="P3490" t="s">
        <v>8269</v>
      </c>
      <c r="Q3490">
        <f t="shared" si="131"/>
        <v>121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1437620400</v>
      </c>
      <c r="J3491" s="10">
        <f t="shared" si="130"/>
        <v>42208.125</v>
      </c>
      <c r="L3491">
        <v>1398352531</v>
      </c>
      <c r="M3491" t="b">
        <v>0</v>
      </c>
      <c r="N3491">
        <v>72</v>
      </c>
      <c r="O3491" t="b">
        <v>1</v>
      </c>
      <c r="P3491" t="s">
        <v>8269</v>
      </c>
      <c r="Q3491">
        <f t="shared" si="131"/>
        <v>113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1437620400</v>
      </c>
      <c r="J3492" s="10">
        <f t="shared" si="130"/>
        <v>42208.125</v>
      </c>
      <c r="L3492">
        <v>1457982924</v>
      </c>
      <c r="M3492" t="b">
        <v>0</v>
      </c>
      <c r="N3492">
        <v>27</v>
      </c>
      <c r="O3492" t="b">
        <v>1</v>
      </c>
      <c r="P3492" t="s">
        <v>8269</v>
      </c>
      <c r="Q3492">
        <f t="shared" si="131"/>
        <v>128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1437620400</v>
      </c>
      <c r="J3493" s="10">
        <f t="shared" si="130"/>
        <v>42208.125</v>
      </c>
      <c r="L3493">
        <v>1430114384</v>
      </c>
      <c r="M3493" t="b">
        <v>0</v>
      </c>
      <c r="N3493">
        <v>10</v>
      </c>
      <c r="O3493" t="b">
        <v>1</v>
      </c>
      <c r="P3493" t="s">
        <v>8269</v>
      </c>
      <c r="Q3493">
        <f t="shared" si="131"/>
        <v>158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1437620400</v>
      </c>
      <c r="J3494" s="10">
        <f t="shared" si="130"/>
        <v>42208.125</v>
      </c>
      <c r="L3494">
        <v>1442794397</v>
      </c>
      <c r="M3494" t="b">
        <v>0</v>
      </c>
      <c r="N3494">
        <v>35</v>
      </c>
      <c r="O3494" t="b">
        <v>1</v>
      </c>
      <c r="P3494" t="s">
        <v>8269</v>
      </c>
      <c r="Q3494">
        <f t="shared" si="131"/>
        <v>105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1437620400</v>
      </c>
      <c r="J3495" s="10">
        <f t="shared" si="130"/>
        <v>42208.125</v>
      </c>
      <c r="L3495">
        <v>1406580436</v>
      </c>
      <c r="M3495" t="b">
        <v>0</v>
      </c>
      <c r="N3495">
        <v>29</v>
      </c>
      <c r="O3495" t="b">
        <v>1</v>
      </c>
      <c r="P3495" t="s">
        <v>8269</v>
      </c>
      <c r="Q3495">
        <f t="shared" si="131"/>
        <v>100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1437620400</v>
      </c>
      <c r="J3496" s="10">
        <f t="shared" si="130"/>
        <v>42208.125</v>
      </c>
      <c r="L3496">
        <v>1479186575</v>
      </c>
      <c r="M3496" t="b">
        <v>0</v>
      </c>
      <c r="N3496">
        <v>13</v>
      </c>
      <c r="O3496" t="b">
        <v>1</v>
      </c>
      <c r="P3496" t="s">
        <v>8269</v>
      </c>
      <c r="Q3496">
        <f t="shared" si="131"/>
        <v>100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1437620400</v>
      </c>
      <c r="J3497" s="10">
        <f t="shared" si="130"/>
        <v>42208.125</v>
      </c>
      <c r="L3497">
        <v>1412360309</v>
      </c>
      <c r="M3497" t="b">
        <v>0</v>
      </c>
      <c r="N3497">
        <v>72</v>
      </c>
      <c r="O3497" t="b">
        <v>1</v>
      </c>
      <c r="P3497" t="s">
        <v>8269</v>
      </c>
      <c r="Q3497">
        <f t="shared" si="131"/>
        <v>107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1437620400</v>
      </c>
      <c r="J3498" s="10">
        <f t="shared" si="130"/>
        <v>42208.125</v>
      </c>
      <c r="L3498">
        <v>1470169166</v>
      </c>
      <c r="M3498" t="b">
        <v>0</v>
      </c>
      <c r="N3498">
        <v>78</v>
      </c>
      <c r="O3498" t="b">
        <v>1</v>
      </c>
      <c r="P3498" t="s">
        <v>8269</v>
      </c>
      <c r="Q3498">
        <f t="shared" si="131"/>
        <v>124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1437620400</v>
      </c>
      <c r="J3499" s="10">
        <f t="shared" si="130"/>
        <v>42208.125</v>
      </c>
      <c r="L3499">
        <v>1463852904</v>
      </c>
      <c r="M3499" t="b">
        <v>0</v>
      </c>
      <c r="N3499">
        <v>49</v>
      </c>
      <c r="O3499" t="b">
        <v>1</v>
      </c>
      <c r="P3499" t="s">
        <v>8269</v>
      </c>
      <c r="Q3499">
        <f t="shared" si="131"/>
        <v>109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1437620400</v>
      </c>
      <c r="J3500" s="10">
        <f t="shared" si="130"/>
        <v>42208.125</v>
      </c>
      <c r="L3500">
        <v>1459309704</v>
      </c>
      <c r="M3500" t="b">
        <v>0</v>
      </c>
      <c r="N3500">
        <v>42</v>
      </c>
      <c r="O3500" t="b">
        <v>1</v>
      </c>
      <c r="P3500" t="s">
        <v>8269</v>
      </c>
      <c r="Q3500">
        <f t="shared" si="131"/>
        <v>102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1437620400</v>
      </c>
      <c r="J3501" s="10">
        <f t="shared" si="130"/>
        <v>42208.125</v>
      </c>
      <c r="L3501">
        <v>1431046325</v>
      </c>
      <c r="M3501" t="b">
        <v>0</v>
      </c>
      <c r="N3501">
        <v>35</v>
      </c>
      <c r="O3501" t="b">
        <v>1</v>
      </c>
      <c r="P3501" t="s">
        <v>8269</v>
      </c>
      <c r="Q3501">
        <f t="shared" si="131"/>
        <v>106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1437620400</v>
      </c>
      <c r="J3502" s="10">
        <f t="shared" si="130"/>
        <v>42208.125</v>
      </c>
      <c r="L3502">
        <v>1455919438</v>
      </c>
      <c r="M3502" t="b">
        <v>0</v>
      </c>
      <c r="N3502">
        <v>42</v>
      </c>
      <c r="O3502" t="b">
        <v>1</v>
      </c>
      <c r="P3502" t="s">
        <v>8269</v>
      </c>
      <c r="Q3502">
        <f t="shared" si="131"/>
        <v>106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1437620400</v>
      </c>
      <c r="J3503" s="10">
        <f t="shared" si="130"/>
        <v>42208.125</v>
      </c>
      <c r="L3503">
        <v>1439835595</v>
      </c>
      <c r="M3503" t="b">
        <v>0</v>
      </c>
      <c r="N3503">
        <v>42</v>
      </c>
      <c r="O3503" t="b">
        <v>1</v>
      </c>
      <c r="P3503" t="s">
        <v>8269</v>
      </c>
      <c r="Q3503">
        <f t="shared" si="131"/>
        <v>101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1437620400</v>
      </c>
      <c r="J3504" s="10">
        <f t="shared" si="130"/>
        <v>42208.125</v>
      </c>
      <c r="L3504">
        <v>1456862924</v>
      </c>
      <c r="M3504" t="b">
        <v>0</v>
      </c>
      <c r="N3504">
        <v>31</v>
      </c>
      <c r="O3504" t="b">
        <v>1</v>
      </c>
      <c r="P3504" t="s">
        <v>8269</v>
      </c>
      <c r="Q3504">
        <f t="shared" si="131"/>
        <v>105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1437620400</v>
      </c>
      <c r="J3505" s="10">
        <f t="shared" si="130"/>
        <v>42208.125</v>
      </c>
      <c r="L3505">
        <v>1466767728</v>
      </c>
      <c r="M3505" t="b">
        <v>0</v>
      </c>
      <c r="N3505">
        <v>38</v>
      </c>
      <c r="O3505" t="b">
        <v>1</v>
      </c>
      <c r="P3505" t="s">
        <v>8269</v>
      </c>
      <c r="Q3505">
        <f t="shared" si="131"/>
        <v>108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1437620400</v>
      </c>
      <c r="J3506" s="10">
        <f t="shared" si="130"/>
        <v>42208.125</v>
      </c>
      <c r="L3506">
        <v>1445363891</v>
      </c>
      <c r="M3506" t="b">
        <v>0</v>
      </c>
      <c r="N3506">
        <v>8</v>
      </c>
      <c r="O3506" t="b">
        <v>1</v>
      </c>
      <c r="P3506" t="s">
        <v>8269</v>
      </c>
      <c r="Q3506">
        <f t="shared" si="131"/>
        <v>100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1437620400</v>
      </c>
      <c r="J3507" s="10">
        <f t="shared" si="130"/>
        <v>42208.125</v>
      </c>
      <c r="L3507">
        <v>1398983245</v>
      </c>
      <c r="M3507" t="b">
        <v>0</v>
      </c>
      <c r="N3507">
        <v>39</v>
      </c>
      <c r="O3507" t="b">
        <v>1</v>
      </c>
      <c r="P3507" t="s">
        <v>8269</v>
      </c>
      <c r="Q3507">
        <f t="shared" si="131"/>
        <v>104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1437620400</v>
      </c>
      <c r="J3508" s="10">
        <f t="shared" si="130"/>
        <v>42208.125</v>
      </c>
      <c r="L3508">
        <v>1404927440</v>
      </c>
      <c r="M3508" t="b">
        <v>0</v>
      </c>
      <c r="N3508">
        <v>29</v>
      </c>
      <c r="O3508" t="b">
        <v>1</v>
      </c>
      <c r="P3508" t="s">
        <v>8269</v>
      </c>
      <c r="Q3508">
        <f t="shared" si="131"/>
        <v>102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1437620400</v>
      </c>
      <c r="J3509" s="10">
        <f t="shared" si="130"/>
        <v>42208.125</v>
      </c>
      <c r="L3509">
        <v>1462140537</v>
      </c>
      <c r="M3509" t="b">
        <v>0</v>
      </c>
      <c r="N3509">
        <v>72</v>
      </c>
      <c r="O3509" t="b">
        <v>1</v>
      </c>
      <c r="P3509" t="s">
        <v>8269</v>
      </c>
      <c r="Q3509">
        <f t="shared" si="131"/>
        <v>104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1437620400</v>
      </c>
      <c r="J3510" s="10">
        <f t="shared" si="130"/>
        <v>42208.125</v>
      </c>
      <c r="L3510">
        <v>1460914253</v>
      </c>
      <c r="M3510" t="b">
        <v>0</v>
      </c>
      <c r="N3510">
        <v>15</v>
      </c>
      <c r="O3510" t="b">
        <v>1</v>
      </c>
      <c r="P3510" t="s">
        <v>8269</v>
      </c>
      <c r="Q3510">
        <f t="shared" si="131"/>
        <v>180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1437620400</v>
      </c>
      <c r="J3511" s="10">
        <f t="shared" si="130"/>
        <v>42208.125</v>
      </c>
      <c r="L3511">
        <v>1415392666</v>
      </c>
      <c r="M3511" t="b">
        <v>0</v>
      </c>
      <c r="N3511">
        <v>33</v>
      </c>
      <c r="O3511" t="b">
        <v>1</v>
      </c>
      <c r="P3511" t="s">
        <v>8269</v>
      </c>
      <c r="Q3511">
        <f t="shared" si="131"/>
        <v>106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1437620400</v>
      </c>
      <c r="J3512" s="10">
        <f t="shared" si="130"/>
        <v>42208.125</v>
      </c>
      <c r="L3512">
        <v>1402584846</v>
      </c>
      <c r="M3512" t="b">
        <v>0</v>
      </c>
      <c r="N3512">
        <v>15</v>
      </c>
      <c r="O3512" t="b">
        <v>1</v>
      </c>
      <c r="P3512" t="s">
        <v>8269</v>
      </c>
      <c r="Q3512">
        <f t="shared" si="131"/>
        <v>101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1437620400</v>
      </c>
      <c r="J3513" s="10">
        <f t="shared" si="130"/>
        <v>42208.125</v>
      </c>
      <c r="L3513">
        <v>1413406695</v>
      </c>
      <c r="M3513" t="b">
        <v>0</v>
      </c>
      <c r="N3513">
        <v>19</v>
      </c>
      <c r="O3513" t="b">
        <v>1</v>
      </c>
      <c r="P3513" t="s">
        <v>8269</v>
      </c>
      <c r="Q3513">
        <f t="shared" si="131"/>
        <v>101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1437620400</v>
      </c>
      <c r="J3514" s="10">
        <f t="shared" si="130"/>
        <v>42208.125</v>
      </c>
      <c r="L3514">
        <v>1424609592</v>
      </c>
      <c r="M3514" t="b">
        <v>0</v>
      </c>
      <c r="N3514">
        <v>17</v>
      </c>
      <c r="O3514" t="b">
        <v>1</v>
      </c>
      <c r="P3514" t="s">
        <v>8269</v>
      </c>
      <c r="Q3514">
        <f t="shared" si="131"/>
        <v>100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1437620400</v>
      </c>
      <c r="J3515" s="10">
        <f t="shared" si="130"/>
        <v>42208.125</v>
      </c>
      <c r="L3515">
        <v>1400725112</v>
      </c>
      <c r="M3515" t="b">
        <v>0</v>
      </c>
      <c r="N3515">
        <v>44</v>
      </c>
      <c r="O3515" t="b">
        <v>1</v>
      </c>
      <c r="P3515" t="s">
        <v>8269</v>
      </c>
      <c r="Q3515">
        <f t="shared" si="131"/>
        <v>118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1437620400</v>
      </c>
      <c r="J3516" s="10">
        <f t="shared" si="130"/>
        <v>42208.125</v>
      </c>
      <c r="L3516">
        <v>1421439552</v>
      </c>
      <c r="M3516" t="b">
        <v>0</v>
      </c>
      <c r="N3516">
        <v>10</v>
      </c>
      <c r="O3516" t="b">
        <v>1</v>
      </c>
      <c r="P3516" t="s">
        <v>8269</v>
      </c>
      <c r="Q3516">
        <f t="shared" si="131"/>
        <v>110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1437620400</v>
      </c>
      <c r="J3517" s="10">
        <f t="shared" si="130"/>
        <v>42208.125</v>
      </c>
      <c r="L3517">
        <v>1430505171</v>
      </c>
      <c r="M3517" t="b">
        <v>0</v>
      </c>
      <c r="N3517">
        <v>46</v>
      </c>
      <c r="O3517" t="b">
        <v>1</v>
      </c>
      <c r="P3517" t="s">
        <v>8269</v>
      </c>
      <c r="Q3517">
        <f t="shared" si="131"/>
        <v>103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1437620400</v>
      </c>
      <c r="J3518" s="10">
        <f t="shared" si="130"/>
        <v>42208.125</v>
      </c>
      <c r="L3518">
        <v>1407197670</v>
      </c>
      <c r="M3518" t="b">
        <v>0</v>
      </c>
      <c r="N3518">
        <v>11</v>
      </c>
      <c r="O3518" t="b">
        <v>1</v>
      </c>
      <c r="P3518" t="s">
        <v>8269</v>
      </c>
      <c r="Q3518">
        <f t="shared" si="131"/>
        <v>100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1437620400</v>
      </c>
      <c r="J3519" s="10">
        <f t="shared" si="130"/>
        <v>42208.125</v>
      </c>
      <c r="L3519">
        <v>1401910634</v>
      </c>
      <c r="M3519" t="b">
        <v>0</v>
      </c>
      <c r="N3519">
        <v>13</v>
      </c>
      <c r="O3519" t="b">
        <v>1</v>
      </c>
      <c r="P3519" t="s">
        <v>8269</v>
      </c>
      <c r="Q3519">
        <f t="shared" si="131"/>
        <v>100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1437620400</v>
      </c>
      <c r="J3520" s="10">
        <f t="shared" si="130"/>
        <v>42208.125</v>
      </c>
      <c r="L3520">
        <v>1410461299</v>
      </c>
      <c r="M3520" t="b">
        <v>0</v>
      </c>
      <c r="N3520">
        <v>33</v>
      </c>
      <c r="O3520" t="b">
        <v>1</v>
      </c>
      <c r="P3520" t="s">
        <v>8269</v>
      </c>
      <c r="Q3520">
        <f t="shared" si="131"/>
        <v>110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1437620400</v>
      </c>
      <c r="J3521" s="10">
        <f t="shared" si="130"/>
        <v>42208.125</v>
      </c>
      <c r="L3521">
        <v>1422886950</v>
      </c>
      <c r="M3521" t="b">
        <v>0</v>
      </c>
      <c r="N3521">
        <v>28</v>
      </c>
      <c r="O3521" t="b">
        <v>1</v>
      </c>
      <c r="P3521" t="s">
        <v>8269</v>
      </c>
      <c r="Q3521">
        <f t="shared" si="131"/>
        <v>101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1437620400</v>
      </c>
      <c r="J3522" s="10">
        <f t="shared" si="130"/>
        <v>42208.125</v>
      </c>
      <c r="L3522">
        <v>1439322412</v>
      </c>
      <c r="M3522" t="b">
        <v>0</v>
      </c>
      <c r="N3522">
        <v>21</v>
      </c>
      <c r="O3522" t="b">
        <v>1</v>
      </c>
      <c r="P3522" t="s">
        <v>8269</v>
      </c>
      <c r="Q3522">
        <f t="shared" si="131"/>
        <v>101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1437620400</v>
      </c>
      <c r="J3523" s="10">
        <f t="shared" ref="J3523:J3586" si="132">(((I3523/60)/60)/24)+DATE(1970,1,1)</f>
        <v>42208.125</v>
      </c>
      <c r="L3523">
        <v>1409388020</v>
      </c>
      <c r="M3523" t="b">
        <v>0</v>
      </c>
      <c r="N3523">
        <v>13</v>
      </c>
      <c r="O3523" t="b">
        <v>1</v>
      </c>
      <c r="P3523" t="s">
        <v>8269</v>
      </c>
      <c r="Q3523">
        <f t="shared" ref="Q3523:Q3586" si="133">ROUND(E3523/D3523*100,0)</f>
        <v>169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1437620400</v>
      </c>
      <c r="J3524" s="10">
        <f t="shared" si="132"/>
        <v>42208.125</v>
      </c>
      <c r="L3524">
        <v>1439924246</v>
      </c>
      <c r="M3524" t="b">
        <v>0</v>
      </c>
      <c r="N3524">
        <v>34</v>
      </c>
      <c r="O3524" t="b">
        <v>1</v>
      </c>
      <c r="P3524" t="s">
        <v>8269</v>
      </c>
      <c r="Q3524">
        <f t="shared" si="133"/>
        <v>100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1437620400</v>
      </c>
      <c r="J3525" s="10">
        <f t="shared" si="132"/>
        <v>42208.125</v>
      </c>
      <c r="L3525">
        <v>1469871148</v>
      </c>
      <c r="M3525" t="b">
        <v>0</v>
      </c>
      <c r="N3525">
        <v>80</v>
      </c>
      <c r="O3525" t="b">
        <v>1</v>
      </c>
      <c r="P3525" t="s">
        <v>8269</v>
      </c>
      <c r="Q3525">
        <f t="shared" si="133"/>
        <v>114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1437620400</v>
      </c>
      <c r="J3526" s="10">
        <f t="shared" si="132"/>
        <v>42208.125</v>
      </c>
      <c r="L3526">
        <v>1409336373</v>
      </c>
      <c r="M3526" t="b">
        <v>0</v>
      </c>
      <c r="N3526">
        <v>74</v>
      </c>
      <c r="O3526" t="b">
        <v>1</v>
      </c>
      <c r="P3526" t="s">
        <v>8269</v>
      </c>
      <c r="Q3526">
        <f t="shared" si="133"/>
        <v>102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1437620400</v>
      </c>
      <c r="J3527" s="10">
        <f t="shared" si="132"/>
        <v>42208.125</v>
      </c>
      <c r="L3527">
        <v>1438188106</v>
      </c>
      <c r="M3527" t="b">
        <v>0</v>
      </c>
      <c r="N3527">
        <v>7</v>
      </c>
      <c r="O3527" t="b">
        <v>1</v>
      </c>
      <c r="P3527" t="s">
        <v>8269</v>
      </c>
      <c r="Q3527">
        <f t="shared" si="133"/>
        <v>106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1437620400</v>
      </c>
      <c r="J3528" s="10">
        <f t="shared" si="132"/>
        <v>42208.125</v>
      </c>
      <c r="L3528">
        <v>1459411371</v>
      </c>
      <c r="M3528" t="b">
        <v>0</v>
      </c>
      <c r="N3528">
        <v>34</v>
      </c>
      <c r="O3528" t="b">
        <v>1</v>
      </c>
      <c r="P3528" t="s">
        <v>8269</v>
      </c>
      <c r="Q3528">
        <f t="shared" si="133"/>
        <v>102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1437620400</v>
      </c>
      <c r="J3529" s="10">
        <f t="shared" si="132"/>
        <v>42208.125</v>
      </c>
      <c r="L3529">
        <v>1434069205</v>
      </c>
      <c r="M3529" t="b">
        <v>0</v>
      </c>
      <c r="N3529">
        <v>86</v>
      </c>
      <c r="O3529" t="b">
        <v>1</v>
      </c>
      <c r="P3529" t="s">
        <v>8269</v>
      </c>
      <c r="Q3529">
        <f t="shared" si="133"/>
        <v>117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1437620400</v>
      </c>
      <c r="J3530" s="10">
        <f t="shared" si="132"/>
        <v>42208.125</v>
      </c>
      <c r="L3530">
        <v>1483012918</v>
      </c>
      <c r="M3530" t="b">
        <v>0</v>
      </c>
      <c r="N3530">
        <v>37</v>
      </c>
      <c r="O3530" t="b">
        <v>1</v>
      </c>
      <c r="P3530" t="s">
        <v>8269</v>
      </c>
      <c r="Q3530">
        <f t="shared" si="133"/>
        <v>101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1437620400</v>
      </c>
      <c r="J3531" s="10">
        <f t="shared" si="132"/>
        <v>42208.125</v>
      </c>
      <c r="L3531">
        <v>1434997018</v>
      </c>
      <c r="M3531" t="b">
        <v>0</v>
      </c>
      <c r="N3531">
        <v>18</v>
      </c>
      <c r="O3531" t="b">
        <v>1</v>
      </c>
      <c r="P3531" t="s">
        <v>8269</v>
      </c>
      <c r="Q3531">
        <f t="shared" si="133"/>
        <v>132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1437620400</v>
      </c>
      <c r="J3532" s="10">
        <f t="shared" si="132"/>
        <v>42208.125</v>
      </c>
      <c r="L3532">
        <v>1457881057</v>
      </c>
      <c r="M3532" t="b">
        <v>0</v>
      </c>
      <c r="N3532">
        <v>22</v>
      </c>
      <c r="O3532" t="b">
        <v>1</v>
      </c>
      <c r="P3532" t="s">
        <v>8269</v>
      </c>
      <c r="Q3532">
        <f t="shared" si="133"/>
        <v>100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1437620400</v>
      </c>
      <c r="J3533" s="10">
        <f t="shared" si="132"/>
        <v>42208.125</v>
      </c>
      <c r="L3533">
        <v>1464709334</v>
      </c>
      <c r="M3533" t="b">
        <v>0</v>
      </c>
      <c r="N3533">
        <v>26</v>
      </c>
      <c r="O3533" t="b">
        <v>1</v>
      </c>
      <c r="P3533" t="s">
        <v>8269</v>
      </c>
      <c r="Q3533">
        <f t="shared" si="133"/>
        <v>128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1437620400</v>
      </c>
      <c r="J3534" s="10">
        <f t="shared" si="132"/>
        <v>42208.125</v>
      </c>
      <c r="L3534">
        <v>1409667827</v>
      </c>
      <c r="M3534" t="b">
        <v>0</v>
      </c>
      <c r="N3534">
        <v>27</v>
      </c>
      <c r="O3534" t="b">
        <v>1</v>
      </c>
      <c r="P3534" t="s">
        <v>8269</v>
      </c>
      <c r="Q3534">
        <f t="shared" si="133"/>
        <v>119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1437620400</v>
      </c>
      <c r="J3535" s="10">
        <f t="shared" si="132"/>
        <v>42208.125</v>
      </c>
      <c r="L3535">
        <v>1444673767</v>
      </c>
      <c r="M3535" t="b">
        <v>0</v>
      </c>
      <c r="N3535">
        <v>8</v>
      </c>
      <c r="O3535" t="b">
        <v>1</v>
      </c>
      <c r="P3535" t="s">
        <v>8269</v>
      </c>
      <c r="Q3535">
        <f t="shared" si="133"/>
        <v>126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1437620400</v>
      </c>
      <c r="J3536" s="10">
        <f t="shared" si="132"/>
        <v>42208.125</v>
      </c>
      <c r="L3536">
        <v>1440687623</v>
      </c>
      <c r="M3536" t="b">
        <v>0</v>
      </c>
      <c r="N3536">
        <v>204</v>
      </c>
      <c r="O3536" t="b">
        <v>1</v>
      </c>
      <c r="P3536" t="s">
        <v>8269</v>
      </c>
      <c r="Q3536">
        <f t="shared" si="133"/>
        <v>156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1437620400</v>
      </c>
      <c r="J3537" s="10">
        <f t="shared" si="132"/>
        <v>42208.125</v>
      </c>
      <c r="L3537">
        <v>1441120910</v>
      </c>
      <c r="M3537" t="b">
        <v>0</v>
      </c>
      <c r="N3537">
        <v>46</v>
      </c>
      <c r="O3537" t="b">
        <v>1</v>
      </c>
      <c r="P3537" t="s">
        <v>8269</v>
      </c>
      <c r="Q3537">
        <f t="shared" si="133"/>
        <v>103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1437620400</v>
      </c>
      <c r="J3538" s="10">
        <f t="shared" si="132"/>
        <v>42208.125</v>
      </c>
      <c r="L3538">
        <v>1448040425</v>
      </c>
      <c r="M3538" t="b">
        <v>0</v>
      </c>
      <c r="N3538">
        <v>17</v>
      </c>
      <c r="O3538" t="b">
        <v>1</v>
      </c>
      <c r="P3538" t="s">
        <v>8269</v>
      </c>
      <c r="Q3538">
        <f t="shared" si="133"/>
        <v>153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1437620400</v>
      </c>
      <c r="J3539" s="10">
        <f t="shared" si="132"/>
        <v>42208.125</v>
      </c>
      <c r="L3539">
        <v>1413016216</v>
      </c>
      <c r="M3539" t="b">
        <v>0</v>
      </c>
      <c r="N3539">
        <v>28</v>
      </c>
      <c r="O3539" t="b">
        <v>1</v>
      </c>
      <c r="P3539" t="s">
        <v>8269</v>
      </c>
      <c r="Q3539">
        <f t="shared" si="133"/>
        <v>180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1437620400</v>
      </c>
      <c r="J3540" s="10">
        <f t="shared" si="132"/>
        <v>42208.125</v>
      </c>
      <c r="L3540">
        <v>1469009140</v>
      </c>
      <c r="M3540" t="b">
        <v>0</v>
      </c>
      <c r="N3540">
        <v>83</v>
      </c>
      <c r="O3540" t="b">
        <v>1</v>
      </c>
      <c r="P3540" t="s">
        <v>8269</v>
      </c>
      <c r="Q3540">
        <f t="shared" si="133"/>
        <v>128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1437620400</v>
      </c>
      <c r="J3541" s="10">
        <f t="shared" si="132"/>
        <v>42208.125</v>
      </c>
      <c r="L3541">
        <v>1471543722</v>
      </c>
      <c r="M3541" t="b">
        <v>0</v>
      </c>
      <c r="N3541">
        <v>13</v>
      </c>
      <c r="O3541" t="b">
        <v>1</v>
      </c>
      <c r="P3541" t="s">
        <v>8269</v>
      </c>
      <c r="Q3541">
        <f t="shared" si="133"/>
        <v>120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1437620400</v>
      </c>
      <c r="J3542" s="10">
        <f t="shared" si="132"/>
        <v>42208.125</v>
      </c>
      <c r="L3542">
        <v>1464307491</v>
      </c>
      <c r="M3542" t="b">
        <v>0</v>
      </c>
      <c r="N3542">
        <v>8</v>
      </c>
      <c r="O3542" t="b">
        <v>1</v>
      </c>
      <c r="P3542" t="s">
        <v>8269</v>
      </c>
      <c r="Q3542">
        <f t="shared" si="133"/>
        <v>123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1437620400</v>
      </c>
      <c r="J3543" s="10">
        <f t="shared" si="132"/>
        <v>42208.125</v>
      </c>
      <c r="L3543">
        <v>1438882275</v>
      </c>
      <c r="M3543" t="b">
        <v>0</v>
      </c>
      <c r="N3543">
        <v>32</v>
      </c>
      <c r="O3543" t="b">
        <v>1</v>
      </c>
      <c r="P3543" t="s">
        <v>8269</v>
      </c>
      <c r="Q3543">
        <f t="shared" si="133"/>
        <v>105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1437620400</v>
      </c>
      <c r="J3544" s="10">
        <f t="shared" si="132"/>
        <v>42208.125</v>
      </c>
      <c r="L3544">
        <v>1404915822</v>
      </c>
      <c r="M3544" t="b">
        <v>0</v>
      </c>
      <c r="N3544">
        <v>85</v>
      </c>
      <c r="O3544" t="b">
        <v>1</v>
      </c>
      <c r="P3544" t="s">
        <v>8269</v>
      </c>
      <c r="Q3544">
        <f t="shared" si="133"/>
        <v>102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1437620400</v>
      </c>
      <c r="J3545" s="10">
        <f t="shared" si="132"/>
        <v>42208.125</v>
      </c>
      <c r="L3545">
        <v>1432663659</v>
      </c>
      <c r="M3545" t="b">
        <v>0</v>
      </c>
      <c r="N3545">
        <v>29</v>
      </c>
      <c r="O3545" t="b">
        <v>1</v>
      </c>
      <c r="P3545" t="s">
        <v>8269</v>
      </c>
      <c r="Q3545">
        <f t="shared" si="133"/>
        <v>105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1437620400</v>
      </c>
      <c r="J3546" s="10">
        <f t="shared" si="132"/>
        <v>42208.125</v>
      </c>
      <c r="L3546">
        <v>1423166257</v>
      </c>
      <c r="M3546" t="b">
        <v>0</v>
      </c>
      <c r="N3546">
        <v>24</v>
      </c>
      <c r="O3546" t="b">
        <v>1</v>
      </c>
      <c r="P3546" t="s">
        <v>8269</v>
      </c>
      <c r="Q3546">
        <f t="shared" si="133"/>
        <v>100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1437620400</v>
      </c>
      <c r="J3547" s="10">
        <f t="shared" si="132"/>
        <v>42208.125</v>
      </c>
      <c r="L3547">
        <v>1426188159</v>
      </c>
      <c r="M3547" t="b">
        <v>0</v>
      </c>
      <c r="N3547">
        <v>8</v>
      </c>
      <c r="O3547" t="b">
        <v>1</v>
      </c>
      <c r="P3547" t="s">
        <v>8269</v>
      </c>
      <c r="Q3547">
        <f t="shared" si="133"/>
        <v>100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1437620400</v>
      </c>
      <c r="J3548" s="10">
        <f t="shared" si="132"/>
        <v>42208.125</v>
      </c>
      <c r="L3548">
        <v>1426002684</v>
      </c>
      <c r="M3548" t="b">
        <v>0</v>
      </c>
      <c r="N3548">
        <v>19</v>
      </c>
      <c r="O3548" t="b">
        <v>1</v>
      </c>
      <c r="P3548" t="s">
        <v>8269</v>
      </c>
      <c r="Q3548">
        <f t="shared" si="133"/>
        <v>102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1437620400</v>
      </c>
      <c r="J3549" s="10">
        <f t="shared" si="132"/>
        <v>42208.125</v>
      </c>
      <c r="L3549">
        <v>1461117201</v>
      </c>
      <c r="M3549" t="b">
        <v>0</v>
      </c>
      <c r="N3549">
        <v>336</v>
      </c>
      <c r="O3549" t="b">
        <v>1</v>
      </c>
      <c r="P3549" t="s">
        <v>8269</v>
      </c>
      <c r="Q3549">
        <f t="shared" si="133"/>
        <v>114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1437620400</v>
      </c>
      <c r="J3550" s="10">
        <f t="shared" si="132"/>
        <v>42208.125</v>
      </c>
      <c r="L3550">
        <v>1455230214</v>
      </c>
      <c r="M3550" t="b">
        <v>0</v>
      </c>
      <c r="N3550">
        <v>13</v>
      </c>
      <c r="O3550" t="b">
        <v>1</v>
      </c>
      <c r="P3550" t="s">
        <v>8269</v>
      </c>
      <c r="Q3550">
        <f t="shared" si="133"/>
        <v>102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1437620400</v>
      </c>
      <c r="J3551" s="10">
        <f t="shared" si="132"/>
        <v>42208.125</v>
      </c>
      <c r="L3551">
        <v>1438939673</v>
      </c>
      <c r="M3551" t="b">
        <v>0</v>
      </c>
      <c r="N3551">
        <v>42</v>
      </c>
      <c r="O3551" t="b">
        <v>1</v>
      </c>
      <c r="P3551" t="s">
        <v>8269</v>
      </c>
      <c r="Q3551">
        <f t="shared" si="133"/>
        <v>102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1437620400</v>
      </c>
      <c r="J3552" s="10">
        <f t="shared" si="132"/>
        <v>42208.125</v>
      </c>
      <c r="L3552">
        <v>1459632398</v>
      </c>
      <c r="M3552" t="b">
        <v>0</v>
      </c>
      <c r="N3552">
        <v>64</v>
      </c>
      <c r="O3552" t="b">
        <v>1</v>
      </c>
      <c r="P3552" t="s">
        <v>8269</v>
      </c>
      <c r="Q3552">
        <f t="shared" si="133"/>
        <v>105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1437620400</v>
      </c>
      <c r="J3553" s="10">
        <f t="shared" si="132"/>
        <v>42208.125</v>
      </c>
      <c r="L3553">
        <v>1398342170</v>
      </c>
      <c r="M3553" t="b">
        <v>0</v>
      </c>
      <c r="N3553">
        <v>25</v>
      </c>
      <c r="O3553" t="b">
        <v>1</v>
      </c>
      <c r="P3553" t="s">
        <v>8269</v>
      </c>
      <c r="Q3553">
        <f t="shared" si="133"/>
        <v>102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1437620400</v>
      </c>
      <c r="J3554" s="10">
        <f t="shared" si="132"/>
        <v>42208.125</v>
      </c>
      <c r="L3554">
        <v>1401372324</v>
      </c>
      <c r="M3554" t="b">
        <v>0</v>
      </c>
      <c r="N3554">
        <v>20</v>
      </c>
      <c r="O3554" t="b">
        <v>1</v>
      </c>
      <c r="P3554" t="s">
        <v>8269</v>
      </c>
      <c r="Q3554">
        <f t="shared" si="133"/>
        <v>100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1437620400</v>
      </c>
      <c r="J3555" s="10">
        <f t="shared" si="132"/>
        <v>42208.125</v>
      </c>
      <c r="L3555">
        <v>1436575280</v>
      </c>
      <c r="M3555" t="b">
        <v>0</v>
      </c>
      <c r="N3555">
        <v>104</v>
      </c>
      <c r="O3555" t="b">
        <v>1</v>
      </c>
      <c r="P3555" t="s">
        <v>8269</v>
      </c>
      <c r="Q3555">
        <f t="shared" si="133"/>
        <v>106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1437620400</v>
      </c>
      <c r="J3556" s="10">
        <f t="shared" si="132"/>
        <v>42208.125</v>
      </c>
      <c r="L3556">
        <v>1421025159</v>
      </c>
      <c r="M3556" t="b">
        <v>0</v>
      </c>
      <c r="N3556">
        <v>53</v>
      </c>
      <c r="O3556" t="b">
        <v>1</v>
      </c>
      <c r="P3556" t="s">
        <v>8269</v>
      </c>
      <c r="Q3556">
        <f t="shared" si="133"/>
        <v>113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1437620400</v>
      </c>
      <c r="J3557" s="10">
        <f t="shared" si="132"/>
        <v>42208.125</v>
      </c>
      <c r="L3557">
        <v>1476786994</v>
      </c>
      <c r="M3557" t="b">
        <v>0</v>
      </c>
      <c r="N3557">
        <v>14</v>
      </c>
      <c r="O3557" t="b">
        <v>1</v>
      </c>
      <c r="P3557" t="s">
        <v>8269</v>
      </c>
      <c r="Q3557">
        <f t="shared" si="133"/>
        <v>100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1437620400</v>
      </c>
      <c r="J3558" s="10">
        <f t="shared" si="132"/>
        <v>42208.125</v>
      </c>
      <c r="L3558">
        <v>1403105724</v>
      </c>
      <c r="M3558" t="b">
        <v>0</v>
      </c>
      <c r="N3558">
        <v>20</v>
      </c>
      <c r="O3558" t="b">
        <v>1</v>
      </c>
      <c r="P3558" t="s">
        <v>8269</v>
      </c>
      <c r="Q3558">
        <f t="shared" si="133"/>
        <v>100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1437620400</v>
      </c>
      <c r="J3559" s="10">
        <f t="shared" si="132"/>
        <v>42208.125</v>
      </c>
      <c r="L3559">
        <v>1396334311</v>
      </c>
      <c r="M3559" t="b">
        <v>0</v>
      </c>
      <c r="N3559">
        <v>558</v>
      </c>
      <c r="O3559" t="b">
        <v>1</v>
      </c>
      <c r="P3559" t="s">
        <v>8269</v>
      </c>
      <c r="Q3559">
        <f t="shared" si="133"/>
        <v>100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1437620400</v>
      </c>
      <c r="J3560" s="10">
        <f t="shared" si="132"/>
        <v>42208.125</v>
      </c>
      <c r="L3560">
        <v>1431718575</v>
      </c>
      <c r="M3560" t="b">
        <v>0</v>
      </c>
      <c r="N3560">
        <v>22</v>
      </c>
      <c r="O3560" t="b">
        <v>1</v>
      </c>
      <c r="P3560" t="s">
        <v>8269</v>
      </c>
      <c r="Q3560">
        <f t="shared" si="133"/>
        <v>144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1437620400</v>
      </c>
      <c r="J3561" s="10">
        <f t="shared" si="132"/>
        <v>42208.125</v>
      </c>
      <c r="L3561">
        <v>1436408308</v>
      </c>
      <c r="M3561" t="b">
        <v>0</v>
      </c>
      <c r="N3561">
        <v>24</v>
      </c>
      <c r="O3561" t="b">
        <v>1</v>
      </c>
      <c r="P3561" t="s">
        <v>8269</v>
      </c>
      <c r="Q3561">
        <f t="shared" si="133"/>
        <v>104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1437620400</v>
      </c>
      <c r="J3562" s="10">
        <f t="shared" si="132"/>
        <v>42208.125</v>
      </c>
      <c r="L3562">
        <v>1429651266</v>
      </c>
      <c r="M3562" t="b">
        <v>0</v>
      </c>
      <c r="N3562">
        <v>74</v>
      </c>
      <c r="O3562" t="b">
        <v>1</v>
      </c>
      <c r="P3562" t="s">
        <v>8269</v>
      </c>
      <c r="Q3562">
        <f t="shared" si="133"/>
        <v>108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1437620400</v>
      </c>
      <c r="J3563" s="10">
        <f t="shared" si="132"/>
        <v>42208.125</v>
      </c>
      <c r="L3563">
        <v>1437236378</v>
      </c>
      <c r="M3563" t="b">
        <v>0</v>
      </c>
      <c r="N3563">
        <v>54</v>
      </c>
      <c r="O3563" t="b">
        <v>1</v>
      </c>
      <c r="P3563" t="s">
        <v>8269</v>
      </c>
      <c r="Q3563">
        <f t="shared" si="133"/>
        <v>102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1437620400</v>
      </c>
      <c r="J3564" s="10">
        <f t="shared" si="132"/>
        <v>42208.125</v>
      </c>
      <c r="L3564">
        <v>1457115427</v>
      </c>
      <c r="M3564" t="b">
        <v>0</v>
      </c>
      <c r="N3564">
        <v>31</v>
      </c>
      <c r="O3564" t="b">
        <v>1</v>
      </c>
      <c r="P3564" t="s">
        <v>8269</v>
      </c>
      <c r="Q3564">
        <f t="shared" si="133"/>
        <v>149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1437620400</v>
      </c>
      <c r="J3565" s="10">
        <f t="shared" si="132"/>
        <v>42208.125</v>
      </c>
      <c r="L3565">
        <v>1467648456</v>
      </c>
      <c r="M3565" t="b">
        <v>0</v>
      </c>
      <c r="N3565">
        <v>25</v>
      </c>
      <c r="O3565" t="b">
        <v>1</v>
      </c>
      <c r="P3565" t="s">
        <v>8269</v>
      </c>
      <c r="Q3565">
        <f t="shared" si="133"/>
        <v>105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1437620400</v>
      </c>
      <c r="J3566" s="10">
        <f t="shared" si="132"/>
        <v>42208.125</v>
      </c>
      <c r="L3566">
        <v>1440082649</v>
      </c>
      <c r="M3566" t="b">
        <v>0</v>
      </c>
      <c r="N3566">
        <v>17</v>
      </c>
      <c r="O3566" t="b">
        <v>1</v>
      </c>
      <c r="P3566" t="s">
        <v>8269</v>
      </c>
      <c r="Q3566">
        <f t="shared" si="133"/>
        <v>101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1437620400</v>
      </c>
      <c r="J3567" s="10">
        <f t="shared" si="132"/>
        <v>42208.125</v>
      </c>
      <c r="L3567">
        <v>1417456208</v>
      </c>
      <c r="M3567" t="b">
        <v>0</v>
      </c>
      <c r="N3567">
        <v>12</v>
      </c>
      <c r="O3567" t="b">
        <v>1</v>
      </c>
      <c r="P3567" t="s">
        <v>8269</v>
      </c>
      <c r="Q3567">
        <f t="shared" si="133"/>
        <v>131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1437620400</v>
      </c>
      <c r="J3568" s="10">
        <f t="shared" si="132"/>
        <v>42208.125</v>
      </c>
      <c r="L3568">
        <v>1419423083</v>
      </c>
      <c r="M3568" t="b">
        <v>0</v>
      </c>
      <c r="N3568">
        <v>38</v>
      </c>
      <c r="O3568" t="b">
        <v>1</v>
      </c>
      <c r="P3568" t="s">
        <v>8269</v>
      </c>
      <c r="Q3568">
        <f t="shared" si="133"/>
        <v>105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1437620400</v>
      </c>
      <c r="J3569" s="10">
        <f t="shared" si="132"/>
        <v>42208.125</v>
      </c>
      <c r="L3569">
        <v>1431372444</v>
      </c>
      <c r="M3569" t="b">
        <v>0</v>
      </c>
      <c r="N3569">
        <v>41</v>
      </c>
      <c r="O3569" t="b">
        <v>1</v>
      </c>
      <c r="P3569" t="s">
        <v>8269</v>
      </c>
      <c r="Q3569">
        <f t="shared" si="133"/>
        <v>109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1437620400</v>
      </c>
      <c r="J3570" s="10">
        <f t="shared" si="132"/>
        <v>42208.125</v>
      </c>
      <c r="L3570">
        <v>1408383994</v>
      </c>
      <c r="M3570" t="b">
        <v>0</v>
      </c>
      <c r="N3570">
        <v>19</v>
      </c>
      <c r="O3570" t="b">
        <v>1</v>
      </c>
      <c r="P3570" t="s">
        <v>8269</v>
      </c>
      <c r="Q3570">
        <f t="shared" si="133"/>
        <v>111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1437620400</v>
      </c>
      <c r="J3571" s="10">
        <f t="shared" si="132"/>
        <v>42208.125</v>
      </c>
      <c r="L3571">
        <v>1418142696</v>
      </c>
      <c r="M3571" t="b">
        <v>0</v>
      </c>
      <c r="N3571">
        <v>41</v>
      </c>
      <c r="O3571" t="b">
        <v>1</v>
      </c>
      <c r="P3571" t="s">
        <v>8269</v>
      </c>
      <c r="Q3571">
        <f t="shared" si="133"/>
        <v>100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1437620400</v>
      </c>
      <c r="J3572" s="10">
        <f t="shared" si="132"/>
        <v>42208.125</v>
      </c>
      <c r="L3572">
        <v>1417593483</v>
      </c>
      <c r="M3572" t="b">
        <v>0</v>
      </c>
      <c r="N3572">
        <v>26</v>
      </c>
      <c r="O3572" t="b">
        <v>1</v>
      </c>
      <c r="P3572" t="s">
        <v>8269</v>
      </c>
      <c r="Q3572">
        <f t="shared" si="133"/>
        <v>114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1437620400</v>
      </c>
      <c r="J3573" s="10">
        <f t="shared" si="132"/>
        <v>42208.125</v>
      </c>
      <c r="L3573">
        <v>1412109413</v>
      </c>
      <c r="M3573" t="b">
        <v>0</v>
      </c>
      <c r="N3573">
        <v>25</v>
      </c>
      <c r="O3573" t="b">
        <v>1</v>
      </c>
      <c r="P3573" t="s">
        <v>8269</v>
      </c>
      <c r="Q3573">
        <f t="shared" si="133"/>
        <v>122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1437620400</v>
      </c>
      <c r="J3574" s="10">
        <f t="shared" si="132"/>
        <v>42208.125</v>
      </c>
      <c r="L3574">
        <v>1432302082</v>
      </c>
      <c r="M3574" t="b">
        <v>0</v>
      </c>
      <c r="N3574">
        <v>9</v>
      </c>
      <c r="O3574" t="b">
        <v>1</v>
      </c>
      <c r="P3574" t="s">
        <v>8269</v>
      </c>
      <c r="Q3574">
        <f t="shared" si="133"/>
        <v>100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1437620400</v>
      </c>
      <c r="J3575" s="10">
        <f t="shared" si="132"/>
        <v>42208.125</v>
      </c>
      <c r="L3575">
        <v>1412845246</v>
      </c>
      <c r="M3575" t="b">
        <v>0</v>
      </c>
      <c r="N3575">
        <v>78</v>
      </c>
      <c r="O3575" t="b">
        <v>1</v>
      </c>
      <c r="P3575" t="s">
        <v>8269</v>
      </c>
      <c r="Q3575">
        <f t="shared" si="133"/>
        <v>103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1437620400</v>
      </c>
      <c r="J3576" s="10">
        <f t="shared" si="132"/>
        <v>42208.125</v>
      </c>
      <c r="L3576">
        <v>1413326248</v>
      </c>
      <c r="M3576" t="b">
        <v>0</v>
      </c>
      <c r="N3576">
        <v>45</v>
      </c>
      <c r="O3576" t="b">
        <v>1</v>
      </c>
      <c r="P3576" t="s">
        <v>8269</v>
      </c>
      <c r="Q3576">
        <f t="shared" si="133"/>
        <v>106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1437620400</v>
      </c>
      <c r="J3577" s="10">
        <f t="shared" si="132"/>
        <v>42208.125</v>
      </c>
      <c r="L3577">
        <v>1468176527</v>
      </c>
      <c r="M3577" t="b">
        <v>0</v>
      </c>
      <c r="N3577">
        <v>102</v>
      </c>
      <c r="O3577" t="b">
        <v>1</v>
      </c>
      <c r="P3577" t="s">
        <v>8269</v>
      </c>
      <c r="Q3577">
        <f t="shared" si="133"/>
        <v>101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1437620400</v>
      </c>
      <c r="J3578" s="10">
        <f t="shared" si="132"/>
        <v>42208.125</v>
      </c>
      <c r="L3578">
        <v>1475759454</v>
      </c>
      <c r="M3578" t="b">
        <v>0</v>
      </c>
      <c r="N3578">
        <v>5</v>
      </c>
      <c r="O3578" t="b">
        <v>1</v>
      </c>
      <c r="P3578" t="s">
        <v>8269</v>
      </c>
      <c r="Q3578">
        <f t="shared" si="133"/>
        <v>100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1437620400</v>
      </c>
      <c r="J3579" s="10">
        <f t="shared" si="132"/>
        <v>42208.125</v>
      </c>
      <c r="L3579">
        <v>1427741583</v>
      </c>
      <c r="M3579" t="b">
        <v>0</v>
      </c>
      <c r="N3579">
        <v>27</v>
      </c>
      <c r="O3579" t="b">
        <v>1</v>
      </c>
      <c r="P3579" t="s">
        <v>8269</v>
      </c>
      <c r="Q3579">
        <f t="shared" si="133"/>
        <v>130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1437620400</v>
      </c>
      <c r="J3580" s="10">
        <f t="shared" si="132"/>
        <v>42208.125</v>
      </c>
      <c r="L3580">
        <v>1459445777</v>
      </c>
      <c r="M3580" t="b">
        <v>0</v>
      </c>
      <c r="N3580">
        <v>37</v>
      </c>
      <c r="O3580" t="b">
        <v>1</v>
      </c>
      <c r="P3580" t="s">
        <v>8269</v>
      </c>
      <c r="Q3580">
        <f t="shared" si="133"/>
        <v>100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1437620400</v>
      </c>
      <c r="J3581" s="10">
        <f t="shared" si="132"/>
        <v>42208.125</v>
      </c>
      <c r="L3581">
        <v>1456856256</v>
      </c>
      <c r="M3581" t="b">
        <v>0</v>
      </c>
      <c r="N3581">
        <v>14</v>
      </c>
      <c r="O3581" t="b">
        <v>1</v>
      </c>
      <c r="P3581" t="s">
        <v>8269</v>
      </c>
      <c r="Q3581">
        <f t="shared" si="133"/>
        <v>100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1437620400</v>
      </c>
      <c r="J3582" s="10">
        <f t="shared" si="132"/>
        <v>42208.125</v>
      </c>
      <c r="L3582">
        <v>1421900022</v>
      </c>
      <c r="M3582" t="b">
        <v>0</v>
      </c>
      <c r="N3582">
        <v>27</v>
      </c>
      <c r="O3582" t="b">
        <v>1</v>
      </c>
      <c r="P3582" t="s">
        <v>8269</v>
      </c>
      <c r="Q3582">
        <f t="shared" si="133"/>
        <v>114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1437620400</v>
      </c>
      <c r="J3583" s="10">
        <f t="shared" si="132"/>
        <v>42208.125</v>
      </c>
      <c r="L3583">
        <v>1405509510</v>
      </c>
      <c r="M3583" t="b">
        <v>0</v>
      </c>
      <c r="N3583">
        <v>45</v>
      </c>
      <c r="O3583" t="b">
        <v>1</v>
      </c>
      <c r="P3583" t="s">
        <v>8269</v>
      </c>
      <c r="Q3583">
        <f t="shared" si="133"/>
        <v>100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1437620400</v>
      </c>
      <c r="J3584" s="10">
        <f t="shared" si="132"/>
        <v>42208.125</v>
      </c>
      <c r="L3584">
        <v>1458613082</v>
      </c>
      <c r="M3584" t="b">
        <v>0</v>
      </c>
      <c r="N3584">
        <v>49</v>
      </c>
      <c r="O3584" t="b">
        <v>1</v>
      </c>
      <c r="P3584" t="s">
        <v>8269</v>
      </c>
      <c r="Q3584">
        <f t="shared" si="133"/>
        <v>287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1437620400</v>
      </c>
      <c r="J3585" s="10">
        <f t="shared" si="132"/>
        <v>42208.125</v>
      </c>
      <c r="L3585">
        <v>1455790405</v>
      </c>
      <c r="M3585" t="b">
        <v>0</v>
      </c>
      <c r="N3585">
        <v>24</v>
      </c>
      <c r="O3585" t="b">
        <v>1</v>
      </c>
      <c r="P3585" t="s">
        <v>8269</v>
      </c>
      <c r="Q3585">
        <f t="shared" si="133"/>
        <v>109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1437620400</v>
      </c>
      <c r="J3586" s="10">
        <f t="shared" si="132"/>
        <v>42208.125</v>
      </c>
      <c r="L3586">
        <v>1434180944</v>
      </c>
      <c r="M3586" t="b">
        <v>0</v>
      </c>
      <c r="N3586">
        <v>112</v>
      </c>
      <c r="O3586" t="b">
        <v>1</v>
      </c>
      <c r="P3586" t="s">
        <v>8269</v>
      </c>
      <c r="Q3586">
        <f t="shared" si="133"/>
        <v>116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1437620400</v>
      </c>
      <c r="J3587" s="10">
        <f t="shared" ref="J3587:J3650" si="134">(((I3587/60)/60)/24)+DATE(1970,1,1)</f>
        <v>42208.125</v>
      </c>
      <c r="L3587">
        <v>1416589890</v>
      </c>
      <c r="M3587" t="b">
        <v>0</v>
      </c>
      <c r="N3587">
        <v>23</v>
      </c>
      <c r="O3587" t="b">
        <v>1</v>
      </c>
      <c r="P3587" t="s">
        <v>8269</v>
      </c>
      <c r="Q3587">
        <f t="shared" ref="Q3587:Q3650" si="135">ROUND(E3587/D3587*100,0)</f>
        <v>119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1437620400</v>
      </c>
      <c r="J3588" s="10">
        <f t="shared" si="134"/>
        <v>42208.125</v>
      </c>
      <c r="L3588">
        <v>1469465070</v>
      </c>
      <c r="M3588" t="b">
        <v>0</v>
      </c>
      <c r="N3588">
        <v>54</v>
      </c>
      <c r="O3588" t="b">
        <v>1</v>
      </c>
      <c r="P3588" t="s">
        <v>8269</v>
      </c>
      <c r="Q3588">
        <f t="shared" si="135"/>
        <v>109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1437620400</v>
      </c>
      <c r="J3589" s="10">
        <f t="shared" si="134"/>
        <v>42208.125</v>
      </c>
      <c r="L3589">
        <v>1463144254</v>
      </c>
      <c r="M3589" t="b">
        <v>0</v>
      </c>
      <c r="N3589">
        <v>28</v>
      </c>
      <c r="O3589" t="b">
        <v>1</v>
      </c>
      <c r="P3589" t="s">
        <v>8269</v>
      </c>
      <c r="Q3589">
        <f t="shared" si="135"/>
        <v>127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1437620400</v>
      </c>
      <c r="J3590" s="10">
        <f t="shared" si="134"/>
        <v>42208.125</v>
      </c>
      <c r="L3590">
        <v>1428436410</v>
      </c>
      <c r="M3590" t="b">
        <v>0</v>
      </c>
      <c r="N3590">
        <v>11</v>
      </c>
      <c r="O3590" t="b">
        <v>1</v>
      </c>
      <c r="P3590" t="s">
        <v>8269</v>
      </c>
      <c r="Q3590">
        <f t="shared" si="135"/>
        <v>101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1437620400</v>
      </c>
      <c r="J3591" s="10">
        <f t="shared" si="134"/>
        <v>42208.125</v>
      </c>
      <c r="L3591">
        <v>1430494347</v>
      </c>
      <c r="M3591" t="b">
        <v>0</v>
      </c>
      <c r="N3591">
        <v>62</v>
      </c>
      <c r="O3591" t="b">
        <v>1</v>
      </c>
      <c r="P3591" t="s">
        <v>8269</v>
      </c>
      <c r="Q3591">
        <f t="shared" si="135"/>
        <v>128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1437620400</v>
      </c>
      <c r="J3592" s="10">
        <f t="shared" si="134"/>
        <v>42208.125</v>
      </c>
      <c r="L3592">
        <v>1411200034</v>
      </c>
      <c r="M3592" t="b">
        <v>0</v>
      </c>
      <c r="N3592">
        <v>73</v>
      </c>
      <c r="O3592" t="b">
        <v>1</v>
      </c>
      <c r="P3592" t="s">
        <v>8269</v>
      </c>
      <c r="Q3592">
        <f t="shared" si="135"/>
        <v>100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1437620400</v>
      </c>
      <c r="J3593" s="10">
        <f t="shared" si="134"/>
        <v>42208.125</v>
      </c>
      <c r="L3593">
        <v>1419979544</v>
      </c>
      <c r="M3593" t="b">
        <v>0</v>
      </c>
      <c r="N3593">
        <v>18</v>
      </c>
      <c r="O3593" t="b">
        <v>1</v>
      </c>
      <c r="P3593" t="s">
        <v>8269</v>
      </c>
      <c r="Q3593">
        <f t="shared" si="135"/>
        <v>175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1437620400</v>
      </c>
      <c r="J3594" s="10">
        <f t="shared" si="134"/>
        <v>42208.125</v>
      </c>
      <c r="L3594">
        <v>1418673307</v>
      </c>
      <c r="M3594" t="b">
        <v>0</v>
      </c>
      <c r="N3594">
        <v>35</v>
      </c>
      <c r="O3594" t="b">
        <v>1</v>
      </c>
      <c r="P3594" t="s">
        <v>8269</v>
      </c>
      <c r="Q3594">
        <f t="shared" si="135"/>
        <v>127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1437620400</v>
      </c>
      <c r="J3595" s="10">
        <f t="shared" si="134"/>
        <v>42208.125</v>
      </c>
      <c r="L3595">
        <v>1417469639</v>
      </c>
      <c r="M3595" t="b">
        <v>0</v>
      </c>
      <c r="N3595">
        <v>43</v>
      </c>
      <c r="O3595" t="b">
        <v>1</v>
      </c>
      <c r="P3595" t="s">
        <v>8269</v>
      </c>
      <c r="Q3595">
        <f t="shared" si="135"/>
        <v>111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1437620400</v>
      </c>
      <c r="J3596" s="10">
        <f t="shared" si="134"/>
        <v>42208.125</v>
      </c>
      <c r="L3596">
        <v>1470792982</v>
      </c>
      <c r="M3596" t="b">
        <v>0</v>
      </c>
      <c r="N3596">
        <v>36</v>
      </c>
      <c r="O3596" t="b">
        <v>1</v>
      </c>
      <c r="P3596" t="s">
        <v>8269</v>
      </c>
      <c r="Q3596">
        <f t="shared" si="135"/>
        <v>126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1437620400</v>
      </c>
      <c r="J3597" s="10">
        <f t="shared" si="134"/>
        <v>42208.125</v>
      </c>
      <c r="L3597">
        <v>1423959123</v>
      </c>
      <c r="M3597" t="b">
        <v>0</v>
      </c>
      <c r="N3597">
        <v>62</v>
      </c>
      <c r="O3597" t="b">
        <v>1</v>
      </c>
      <c r="P3597" t="s">
        <v>8269</v>
      </c>
      <c r="Q3597">
        <f t="shared" si="135"/>
        <v>119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1437620400</v>
      </c>
      <c r="J3598" s="10">
        <f t="shared" si="134"/>
        <v>42208.125</v>
      </c>
      <c r="L3598">
        <v>1407258582</v>
      </c>
      <c r="M3598" t="b">
        <v>0</v>
      </c>
      <c r="N3598">
        <v>15</v>
      </c>
      <c r="O3598" t="b">
        <v>1</v>
      </c>
      <c r="P3598" t="s">
        <v>8269</v>
      </c>
      <c r="Q3598">
        <f t="shared" si="135"/>
        <v>108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1437620400</v>
      </c>
      <c r="J3599" s="10">
        <f t="shared" si="134"/>
        <v>42208.125</v>
      </c>
      <c r="L3599">
        <v>1455717790</v>
      </c>
      <c r="M3599" t="b">
        <v>0</v>
      </c>
      <c r="N3599">
        <v>33</v>
      </c>
      <c r="O3599" t="b">
        <v>1</v>
      </c>
      <c r="P3599" t="s">
        <v>8269</v>
      </c>
      <c r="Q3599">
        <f t="shared" si="135"/>
        <v>103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1437620400</v>
      </c>
      <c r="J3600" s="10">
        <f t="shared" si="134"/>
        <v>42208.125</v>
      </c>
      <c r="L3600">
        <v>1408129822</v>
      </c>
      <c r="M3600" t="b">
        <v>0</v>
      </c>
      <c r="N3600">
        <v>27</v>
      </c>
      <c r="O3600" t="b">
        <v>1</v>
      </c>
      <c r="P3600" t="s">
        <v>8269</v>
      </c>
      <c r="Q3600">
        <f t="shared" si="135"/>
        <v>110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1437620400</v>
      </c>
      <c r="J3601" s="10">
        <f t="shared" si="134"/>
        <v>42208.125</v>
      </c>
      <c r="L3601">
        <v>1438715077</v>
      </c>
      <c r="M3601" t="b">
        <v>0</v>
      </c>
      <c r="N3601">
        <v>17</v>
      </c>
      <c r="O3601" t="b">
        <v>1</v>
      </c>
      <c r="P3601" t="s">
        <v>8269</v>
      </c>
      <c r="Q3601">
        <f t="shared" si="135"/>
        <v>202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1437620400</v>
      </c>
      <c r="J3602" s="10">
        <f t="shared" si="134"/>
        <v>42208.125</v>
      </c>
      <c r="L3602">
        <v>1473970964</v>
      </c>
      <c r="M3602" t="b">
        <v>0</v>
      </c>
      <c r="N3602">
        <v>4</v>
      </c>
      <c r="O3602" t="b">
        <v>1</v>
      </c>
      <c r="P3602" t="s">
        <v>8269</v>
      </c>
      <c r="Q3602">
        <f t="shared" si="135"/>
        <v>130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1437620400</v>
      </c>
      <c r="J3603" s="10">
        <f t="shared" si="134"/>
        <v>42208.125</v>
      </c>
      <c r="L3603">
        <v>1418860682</v>
      </c>
      <c r="M3603" t="b">
        <v>0</v>
      </c>
      <c r="N3603">
        <v>53</v>
      </c>
      <c r="O3603" t="b">
        <v>1</v>
      </c>
      <c r="P3603" t="s">
        <v>8269</v>
      </c>
      <c r="Q3603">
        <f t="shared" si="135"/>
        <v>104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1437620400</v>
      </c>
      <c r="J3604" s="10">
        <f t="shared" si="134"/>
        <v>42208.125</v>
      </c>
      <c r="L3604">
        <v>1458336479</v>
      </c>
      <c r="M3604" t="b">
        <v>0</v>
      </c>
      <c r="N3604">
        <v>49</v>
      </c>
      <c r="O3604" t="b">
        <v>1</v>
      </c>
      <c r="P3604" t="s">
        <v>8269</v>
      </c>
      <c r="Q3604">
        <f t="shared" si="135"/>
        <v>100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1437620400</v>
      </c>
      <c r="J3605" s="10">
        <f t="shared" si="134"/>
        <v>42208.125</v>
      </c>
      <c r="L3605">
        <v>1444164280</v>
      </c>
      <c r="M3605" t="b">
        <v>0</v>
      </c>
      <c r="N3605">
        <v>57</v>
      </c>
      <c r="O3605" t="b">
        <v>1</v>
      </c>
      <c r="P3605" t="s">
        <v>8269</v>
      </c>
      <c r="Q3605">
        <f t="shared" si="135"/>
        <v>171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1437620400</v>
      </c>
      <c r="J3606" s="10">
        <f t="shared" si="134"/>
        <v>42208.125</v>
      </c>
      <c r="L3606">
        <v>1461370956</v>
      </c>
      <c r="M3606" t="b">
        <v>0</v>
      </c>
      <c r="N3606">
        <v>69</v>
      </c>
      <c r="O3606" t="b">
        <v>1</v>
      </c>
      <c r="P3606" t="s">
        <v>8269</v>
      </c>
      <c r="Q3606">
        <f t="shared" si="135"/>
        <v>113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1437620400</v>
      </c>
      <c r="J3607" s="10">
        <f t="shared" si="134"/>
        <v>42208.125</v>
      </c>
      <c r="L3607">
        <v>1452798126</v>
      </c>
      <c r="M3607" t="b">
        <v>0</v>
      </c>
      <c r="N3607">
        <v>15</v>
      </c>
      <c r="O3607" t="b">
        <v>1</v>
      </c>
      <c r="P3607" t="s">
        <v>8269</v>
      </c>
      <c r="Q3607">
        <f t="shared" si="135"/>
        <v>184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1437620400</v>
      </c>
      <c r="J3608" s="10">
        <f t="shared" si="134"/>
        <v>42208.125</v>
      </c>
      <c r="L3608">
        <v>1468593057</v>
      </c>
      <c r="M3608" t="b">
        <v>0</v>
      </c>
      <c r="N3608">
        <v>64</v>
      </c>
      <c r="O3608" t="b">
        <v>1</v>
      </c>
      <c r="P3608" t="s">
        <v>8269</v>
      </c>
      <c r="Q3608">
        <f t="shared" si="135"/>
        <v>130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1437620400</v>
      </c>
      <c r="J3609" s="10">
        <f t="shared" si="134"/>
        <v>42208.125</v>
      </c>
      <c r="L3609">
        <v>1448924882</v>
      </c>
      <c r="M3609" t="b">
        <v>0</v>
      </c>
      <c r="N3609">
        <v>20</v>
      </c>
      <c r="O3609" t="b">
        <v>1</v>
      </c>
      <c r="P3609" t="s">
        <v>8269</v>
      </c>
      <c r="Q3609">
        <f t="shared" si="135"/>
        <v>105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1437620400</v>
      </c>
      <c r="J3610" s="10">
        <f t="shared" si="134"/>
        <v>42208.125</v>
      </c>
      <c r="L3610">
        <v>1463418090</v>
      </c>
      <c r="M3610" t="b">
        <v>0</v>
      </c>
      <c r="N3610">
        <v>27</v>
      </c>
      <c r="O3610" t="b">
        <v>1</v>
      </c>
      <c r="P3610" t="s">
        <v>8269</v>
      </c>
      <c r="Q3610">
        <f t="shared" si="135"/>
        <v>100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1437620400</v>
      </c>
      <c r="J3611" s="10">
        <f t="shared" si="134"/>
        <v>42208.125</v>
      </c>
      <c r="L3611">
        <v>1456789685</v>
      </c>
      <c r="M3611" t="b">
        <v>0</v>
      </c>
      <c r="N3611">
        <v>21</v>
      </c>
      <c r="O3611" t="b">
        <v>1</v>
      </c>
      <c r="P3611" t="s">
        <v>8269</v>
      </c>
      <c r="Q3611">
        <f t="shared" si="135"/>
        <v>153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1437620400</v>
      </c>
      <c r="J3612" s="10">
        <f t="shared" si="134"/>
        <v>42208.125</v>
      </c>
      <c r="L3612">
        <v>1437214936</v>
      </c>
      <c r="M3612" t="b">
        <v>0</v>
      </c>
      <c r="N3612">
        <v>31</v>
      </c>
      <c r="O3612" t="b">
        <v>1</v>
      </c>
      <c r="P3612" t="s">
        <v>8269</v>
      </c>
      <c r="Q3612">
        <f t="shared" si="135"/>
        <v>162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1437620400</v>
      </c>
      <c r="J3613" s="10">
        <f t="shared" si="134"/>
        <v>42208.125</v>
      </c>
      <c r="L3613">
        <v>1425891201</v>
      </c>
      <c r="M3613" t="b">
        <v>0</v>
      </c>
      <c r="N3613">
        <v>51</v>
      </c>
      <c r="O3613" t="b">
        <v>1</v>
      </c>
      <c r="P3613" t="s">
        <v>8269</v>
      </c>
      <c r="Q3613">
        <f t="shared" si="135"/>
        <v>136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1437620400</v>
      </c>
      <c r="J3614" s="10">
        <f t="shared" si="134"/>
        <v>42208.125</v>
      </c>
      <c r="L3614">
        <v>1401470811</v>
      </c>
      <c r="M3614" t="b">
        <v>0</v>
      </c>
      <c r="N3614">
        <v>57</v>
      </c>
      <c r="O3614" t="b">
        <v>1</v>
      </c>
      <c r="P3614" t="s">
        <v>8269</v>
      </c>
      <c r="Q3614">
        <f t="shared" si="135"/>
        <v>144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1437620400</v>
      </c>
      <c r="J3615" s="10">
        <f t="shared" si="134"/>
        <v>42208.125</v>
      </c>
      <c r="L3615">
        <v>1401372574</v>
      </c>
      <c r="M3615" t="b">
        <v>0</v>
      </c>
      <c r="N3615">
        <v>20</v>
      </c>
      <c r="O3615" t="b">
        <v>1</v>
      </c>
      <c r="P3615" t="s">
        <v>8269</v>
      </c>
      <c r="Q3615">
        <f t="shared" si="135"/>
        <v>100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1437620400</v>
      </c>
      <c r="J3616" s="10">
        <f t="shared" si="134"/>
        <v>42208.125</v>
      </c>
      <c r="L3616">
        <v>1432083616</v>
      </c>
      <c r="M3616" t="b">
        <v>0</v>
      </c>
      <c r="N3616">
        <v>71</v>
      </c>
      <c r="O3616" t="b">
        <v>1</v>
      </c>
      <c r="P3616" t="s">
        <v>8269</v>
      </c>
      <c r="Q3616">
        <f t="shared" si="135"/>
        <v>101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1437620400</v>
      </c>
      <c r="J3617" s="10">
        <f t="shared" si="134"/>
        <v>42208.125</v>
      </c>
      <c r="L3617">
        <v>1447164896</v>
      </c>
      <c r="M3617" t="b">
        <v>0</v>
      </c>
      <c r="N3617">
        <v>72</v>
      </c>
      <c r="O3617" t="b">
        <v>1</v>
      </c>
      <c r="P3617" t="s">
        <v>8269</v>
      </c>
      <c r="Q3617">
        <f t="shared" si="135"/>
        <v>107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1437620400</v>
      </c>
      <c r="J3618" s="10">
        <f t="shared" si="134"/>
        <v>42208.125</v>
      </c>
      <c r="L3618">
        <v>1424213264</v>
      </c>
      <c r="M3618" t="b">
        <v>0</v>
      </c>
      <c r="N3618">
        <v>45</v>
      </c>
      <c r="O3618" t="b">
        <v>1</v>
      </c>
      <c r="P3618" t="s">
        <v>8269</v>
      </c>
      <c r="Q3618">
        <f t="shared" si="135"/>
        <v>125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1437620400</v>
      </c>
      <c r="J3619" s="10">
        <f t="shared" si="134"/>
        <v>42208.125</v>
      </c>
      <c r="L3619">
        <v>1486996729</v>
      </c>
      <c r="M3619" t="b">
        <v>0</v>
      </c>
      <c r="N3619">
        <v>51</v>
      </c>
      <c r="O3619" t="b">
        <v>1</v>
      </c>
      <c r="P3619" t="s">
        <v>8269</v>
      </c>
      <c r="Q3619">
        <f t="shared" si="135"/>
        <v>119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1437620400</v>
      </c>
      <c r="J3620" s="10">
        <f t="shared" si="134"/>
        <v>42208.125</v>
      </c>
      <c r="L3620">
        <v>1430751850</v>
      </c>
      <c r="M3620" t="b">
        <v>0</v>
      </c>
      <c r="N3620">
        <v>56</v>
      </c>
      <c r="O3620" t="b">
        <v>1</v>
      </c>
      <c r="P3620" t="s">
        <v>8269</v>
      </c>
      <c r="Q3620">
        <f t="shared" si="135"/>
        <v>101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1437620400</v>
      </c>
      <c r="J3621" s="10">
        <f t="shared" si="134"/>
        <v>42208.125</v>
      </c>
      <c r="L3621">
        <v>1476760226</v>
      </c>
      <c r="M3621" t="b">
        <v>0</v>
      </c>
      <c r="N3621">
        <v>17</v>
      </c>
      <c r="O3621" t="b">
        <v>1</v>
      </c>
      <c r="P3621" t="s">
        <v>8269</v>
      </c>
      <c r="Q3621">
        <f t="shared" si="135"/>
        <v>113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1437620400</v>
      </c>
      <c r="J3622" s="10">
        <f t="shared" si="134"/>
        <v>42208.125</v>
      </c>
      <c r="L3622">
        <v>1422916261</v>
      </c>
      <c r="M3622" t="b">
        <v>0</v>
      </c>
      <c r="N3622">
        <v>197</v>
      </c>
      <c r="O3622" t="b">
        <v>1</v>
      </c>
      <c r="P3622" t="s">
        <v>8269</v>
      </c>
      <c r="Q3622">
        <f t="shared" si="135"/>
        <v>105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1437620400</v>
      </c>
      <c r="J3623" s="10">
        <f t="shared" si="134"/>
        <v>42208.125</v>
      </c>
      <c r="L3623">
        <v>1473200844</v>
      </c>
      <c r="M3623" t="b">
        <v>0</v>
      </c>
      <c r="N3623">
        <v>70</v>
      </c>
      <c r="O3623" t="b">
        <v>1</v>
      </c>
      <c r="P3623" t="s">
        <v>8269</v>
      </c>
      <c r="Q3623">
        <f t="shared" si="135"/>
        <v>110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1437620400</v>
      </c>
      <c r="J3624" s="10">
        <f t="shared" si="134"/>
        <v>42208.125</v>
      </c>
      <c r="L3624">
        <v>1409030371</v>
      </c>
      <c r="M3624" t="b">
        <v>0</v>
      </c>
      <c r="N3624">
        <v>21</v>
      </c>
      <c r="O3624" t="b">
        <v>1</v>
      </c>
      <c r="P3624" t="s">
        <v>8269</v>
      </c>
      <c r="Q3624">
        <f t="shared" si="135"/>
        <v>100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1437620400</v>
      </c>
      <c r="J3625" s="10">
        <f t="shared" si="134"/>
        <v>42208.125</v>
      </c>
      <c r="L3625">
        <v>1404841270</v>
      </c>
      <c r="M3625" t="b">
        <v>0</v>
      </c>
      <c r="N3625">
        <v>34</v>
      </c>
      <c r="O3625" t="b">
        <v>1</v>
      </c>
      <c r="P3625" t="s">
        <v>8269</v>
      </c>
      <c r="Q3625">
        <f t="shared" si="135"/>
        <v>120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1437620400</v>
      </c>
      <c r="J3626" s="10">
        <f t="shared" si="134"/>
        <v>42208.125</v>
      </c>
      <c r="L3626">
        <v>1466793290</v>
      </c>
      <c r="M3626" t="b">
        <v>0</v>
      </c>
      <c r="N3626">
        <v>39</v>
      </c>
      <c r="O3626" t="b">
        <v>1</v>
      </c>
      <c r="P3626" t="s">
        <v>8269</v>
      </c>
      <c r="Q3626">
        <f t="shared" si="135"/>
        <v>105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1437620400</v>
      </c>
      <c r="J3627" s="10">
        <f t="shared" si="134"/>
        <v>42208.125</v>
      </c>
      <c r="L3627">
        <v>1433259577</v>
      </c>
      <c r="M3627" t="b">
        <v>0</v>
      </c>
      <c r="N3627">
        <v>78</v>
      </c>
      <c r="O3627" t="b">
        <v>1</v>
      </c>
      <c r="P3627" t="s">
        <v>8269</v>
      </c>
      <c r="Q3627">
        <f t="shared" si="135"/>
        <v>103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1437620400</v>
      </c>
      <c r="J3628" s="10">
        <f t="shared" si="134"/>
        <v>42208.125</v>
      </c>
      <c r="L3628">
        <v>1406390457</v>
      </c>
      <c r="M3628" t="b">
        <v>0</v>
      </c>
      <c r="N3628">
        <v>48</v>
      </c>
      <c r="O3628" t="b">
        <v>1</v>
      </c>
      <c r="P3628" t="s">
        <v>8269</v>
      </c>
      <c r="Q3628">
        <f t="shared" si="135"/>
        <v>102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1437620400</v>
      </c>
      <c r="J3629" s="10">
        <f t="shared" si="134"/>
        <v>42208.125</v>
      </c>
      <c r="L3629">
        <v>1459446487</v>
      </c>
      <c r="M3629" t="b">
        <v>0</v>
      </c>
      <c r="N3629">
        <v>29</v>
      </c>
      <c r="O3629" t="b">
        <v>1</v>
      </c>
      <c r="P3629" t="s">
        <v>8269</v>
      </c>
      <c r="Q3629">
        <f t="shared" si="135"/>
        <v>100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1437620400</v>
      </c>
      <c r="J3630" s="10">
        <f t="shared" si="134"/>
        <v>42208.125</v>
      </c>
      <c r="L3630">
        <v>1444852796</v>
      </c>
      <c r="M3630" t="b">
        <v>0</v>
      </c>
      <c r="N3630">
        <v>0</v>
      </c>
      <c r="O3630" t="b">
        <v>0</v>
      </c>
      <c r="P3630" t="s">
        <v>8303</v>
      </c>
      <c r="Q3630">
        <f t="shared" si="135"/>
        <v>0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1437620400</v>
      </c>
      <c r="J3631" s="10">
        <f t="shared" si="134"/>
        <v>42208.125</v>
      </c>
      <c r="L3631">
        <v>1457403364</v>
      </c>
      <c r="M3631" t="b">
        <v>0</v>
      </c>
      <c r="N3631">
        <v>2</v>
      </c>
      <c r="O3631" t="b">
        <v>0</v>
      </c>
      <c r="P3631" t="s">
        <v>8303</v>
      </c>
      <c r="Q3631">
        <f t="shared" si="135"/>
        <v>0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1437620400</v>
      </c>
      <c r="J3632" s="10">
        <f t="shared" si="134"/>
        <v>42208.125</v>
      </c>
      <c r="L3632">
        <v>1414700390</v>
      </c>
      <c r="M3632" t="b">
        <v>0</v>
      </c>
      <c r="N3632">
        <v>1</v>
      </c>
      <c r="O3632" t="b">
        <v>0</v>
      </c>
      <c r="P3632" t="s">
        <v>8303</v>
      </c>
      <c r="Q3632">
        <f t="shared" si="135"/>
        <v>0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1437620400</v>
      </c>
      <c r="J3633" s="10">
        <f t="shared" si="134"/>
        <v>42208.125</v>
      </c>
      <c r="L3633">
        <v>1409335497</v>
      </c>
      <c r="M3633" t="b">
        <v>0</v>
      </c>
      <c r="N3633">
        <v>59</v>
      </c>
      <c r="O3633" t="b">
        <v>0</v>
      </c>
      <c r="P3633" t="s">
        <v>8303</v>
      </c>
      <c r="Q3633">
        <f t="shared" si="135"/>
        <v>51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1437620400</v>
      </c>
      <c r="J3634" s="10">
        <f t="shared" si="134"/>
        <v>42208.125</v>
      </c>
      <c r="L3634">
        <v>1415053749</v>
      </c>
      <c r="M3634" t="b">
        <v>0</v>
      </c>
      <c r="N3634">
        <v>1</v>
      </c>
      <c r="O3634" t="b">
        <v>0</v>
      </c>
      <c r="P3634" t="s">
        <v>8303</v>
      </c>
      <c r="Q3634">
        <f t="shared" si="135"/>
        <v>20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1437620400</v>
      </c>
      <c r="J3635" s="10">
        <f t="shared" si="134"/>
        <v>42208.125</v>
      </c>
      <c r="L3635">
        <v>1475765867</v>
      </c>
      <c r="M3635" t="b">
        <v>0</v>
      </c>
      <c r="N3635">
        <v>31</v>
      </c>
      <c r="O3635" t="b">
        <v>0</v>
      </c>
      <c r="P3635" t="s">
        <v>8303</v>
      </c>
      <c r="Q3635">
        <f t="shared" si="135"/>
        <v>35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1437620400</v>
      </c>
      <c r="J3636" s="10">
        <f t="shared" si="134"/>
        <v>42208.125</v>
      </c>
      <c r="L3636">
        <v>1480219174</v>
      </c>
      <c r="M3636" t="b">
        <v>0</v>
      </c>
      <c r="N3636">
        <v>18</v>
      </c>
      <c r="O3636" t="b">
        <v>0</v>
      </c>
      <c r="P3636" t="s">
        <v>8303</v>
      </c>
      <c r="Q3636">
        <f t="shared" si="135"/>
        <v>4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1437620400</v>
      </c>
      <c r="J3637" s="10">
        <f t="shared" si="134"/>
        <v>42208.125</v>
      </c>
      <c r="L3637">
        <v>1458594676</v>
      </c>
      <c r="M3637" t="b">
        <v>0</v>
      </c>
      <c r="N3637">
        <v>10</v>
      </c>
      <c r="O3637" t="b">
        <v>0</v>
      </c>
      <c r="P3637" t="s">
        <v>8303</v>
      </c>
      <c r="Q3637">
        <f t="shared" si="135"/>
        <v>36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1437620400</v>
      </c>
      <c r="J3638" s="10">
        <f t="shared" si="134"/>
        <v>42208.125</v>
      </c>
      <c r="L3638">
        <v>1439224829</v>
      </c>
      <c r="M3638" t="b">
        <v>0</v>
      </c>
      <c r="N3638">
        <v>0</v>
      </c>
      <c r="O3638" t="b">
        <v>0</v>
      </c>
      <c r="P3638" t="s">
        <v>8303</v>
      </c>
      <c r="Q3638">
        <f t="shared" si="135"/>
        <v>0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1437620400</v>
      </c>
      <c r="J3639" s="10">
        <f t="shared" si="134"/>
        <v>42208.125</v>
      </c>
      <c r="L3639">
        <v>1417538935</v>
      </c>
      <c r="M3639" t="b">
        <v>0</v>
      </c>
      <c r="N3639">
        <v>14</v>
      </c>
      <c r="O3639" t="b">
        <v>0</v>
      </c>
      <c r="P3639" t="s">
        <v>8303</v>
      </c>
      <c r="Q3639">
        <f t="shared" si="135"/>
        <v>31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1437620400</v>
      </c>
      <c r="J3640" s="10">
        <f t="shared" si="134"/>
        <v>42208.125</v>
      </c>
      <c r="L3640">
        <v>1424275732</v>
      </c>
      <c r="M3640" t="b">
        <v>0</v>
      </c>
      <c r="N3640">
        <v>2</v>
      </c>
      <c r="O3640" t="b">
        <v>0</v>
      </c>
      <c r="P3640" t="s">
        <v>8303</v>
      </c>
      <c r="Q3640">
        <f t="shared" si="135"/>
        <v>7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1437620400</v>
      </c>
      <c r="J3641" s="10">
        <f t="shared" si="134"/>
        <v>42208.125</v>
      </c>
      <c r="L3641">
        <v>1470672906</v>
      </c>
      <c r="M3641" t="b">
        <v>0</v>
      </c>
      <c r="N3641">
        <v>1</v>
      </c>
      <c r="O3641" t="b">
        <v>0</v>
      </c>
      <c r="P3641" t="s">
        <v>8303</v>
      </c>
      <c r="Q3641">
        <f t="shared" si="135"/>
        <v>0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1437620400</v>
      </c>
      <c r="J3642" s="10">
        <f t="shared" si="134"/>
        <v>42208.125</v>
      </c>
      <c r="L3642">
        <v>1428691530</v>
      </c>
      <c r="M3642" t="b">
        <v>0</v>
      </c>
      <c r="N3642">
        <v>3</v>
      </c>
      <c r="O3642" t="b">
        <v>0</v>
      </c>
      <c r="P3642" t="s">
        <v>8303</v>
      </c>
      <c r="Q3642">
        <f t="shared" si="135"/>
        <v>6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1437620400</v>
      </c>
      <c r="J3643" s="10">
        <f t="shared" si="134"/>
        <v>42208.125</v>
      </c>
      <c r="L3643">
        <v>1410966179</v>
      </c>
      <c r="M3643" t="b">
        <v>0</v>
      </c>
      <c r="N3643">
        <v>0</v>
      </c>
      <c r="O3643" t="b">
        <v>0</v>
      </c>
      <c r="P3643" t="s">
        <v>8303</v>
      </c>
      <c r="Q3643">
        <f t="shared" si="135"/>
        <v>0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1437620400</v>
      </c>
      <c r="J3644" s="10">
        <f t="shared" si="134"/>
        <v>42208.125</v>
      </c>
      <c r="L3644">
        <v>1445369727</v>
      </c>
      <c r="M3644" t="b">
        <v>0</v>
      </c>
      <c r="N3644">
        <v>2</v>
      </c>
      <c r="O3644" t="b">
        <v>0</v>
      </c>
      <c r="P3644" t="s">
        <v>8303</v>
      </c>
      <c r="Q3644">
        <f t="shared" si="135"/>
        <v>2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1437620400</v>
      </c>
      <c r="J3645" s="10">
        <f t="shared" si="134"/>
        <v>42208.125</v>
      </c>
      <c r="L3645">
        <v>1444274839</v>
      </c>
      <c r="M3645" t="b">
        <v>0</v>
      </c>
      <c r="N3645">
        <v>0</v>
      </c>
      <c r="O3645" t="b">
        <v>0</v>
      </c>
      <c r="P3645" t="s">
        <v>8303</v>
      </c>
      <c r="Q3645">
        <f t="shared" si="135"/>
        <v>0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1437620400</v>
      </c>
      <c r="J3646" s="10">
        <f t="shared" si="134"/>
        <v>42208.125</v>
      </c>
      <c r="L3646">
        <v>1454996887</v>
      </c>
      <c r="M3646" t="b">
        <v>0</v>
      </c>
      <c r="N3646">
        <v>12</v>
      </c>
      <c r="O3646" t="b">
        <v>0</v>
      </c>
      <c r="P3646" t="s">
        <v>8303</v>
      </c>
      <c r="Q3646">
        <f t="shared" si="135"/>
        <v>16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1437620400</v>
      </c>
      <c r="J3647" s="10">
        <f t="shared" si="134"/>
        <v>42208.125</v>
      </c>
      <c r="L3647">
        <v>1477178238</v>
      </c>
      <c r="M3647" t="b">
        <v>0</v>
      </c>
      <c r="N3647">
        <v>1</v>
      </c>
      <c r="O3647" t="b">
        <v>0</v>
      </c>
      <c r="P3647" t="s">
        <v>8303</v>
      </c>
      <c r="Q3647">
        <f t="shared" si="135"/>
        <v>0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1437620400</v>
      </c>
      <c r="J3648" s="10">
        <f t="shared" si="134"/>
        <v>42208.125</v>
      </c>
      <c r="L3648">
        <v>1431770802</v>
      </c>
      <c r="M3648" t="b">
        <v>0</v>
      </c>
      <c r="N3648">
        <v>8</v>
      </c>
      <c r="O3648" t="b">
        <v>0</v>
      </c>
      <c r="P3648" t="s">
        <v>8303</v>
      </c>
      <c r="Q3648">
        <f t="shared" si="135"/>
        <v>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1437620400</v>
      </c>
      <c r="J3649" s="10">
        <f t="shared" si="134"/>
        <v>42208.125</v>
      </c>
      <c r="L3649">
        <v>1471370327</v>
      </c>
      <c r="M3649" t="b">
        <v>0</v>
      </c>
      <c r="N3649">
        <v>2</v>
      </c>
      <c r="O3649" t="b">
        <v>0</v>
      </c>
      <c r="P3649" t="s">
        <v>8303</v>
      </c>
      <c r="Q3649">
        <f t="shared" si="135"/>
        <v>6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1437620400</v>
      </c>
      <c r="J3650" s="10">
        <f t="shared" si="134"/>
        <v>42208.125</v>
      </c>
      <c r="L3650">
        <v>1409900445</v>
      </c>
      <c r="M3650" t="b">
        <v>0</v>
      </c>
      <c r="N3650">
        <v>73</v>
      </c>
      <c r="O3650" t="b">
        <v>1</v>
      </c>
      <c r="P3650" t="s">
        <v>8269</v>
      </c>
      <c r="Q3650">
        <f t="shared" si="135"/>
        <v>100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1437620400</v>
      </c>
      <c r="J3651" s="10">
        <f t="shared" ref="J3651:J3714" si="136">(((I3651/60)/60)/24)+DATE(1970,1,1)</f>
        <v>42208.125</v>
      </c>
      <c r="L3651">
        <v>1400691994</v>
      </c>
      <c r="M3651" t="b">
        <v>0</v>
      </c>
      <c r="N3651">
        <v>8</v>
      </c>
      <c r="O3651" t="b">
        <v>1</v>
      </c>
      <c r="P3651" t="s">
        <v>8269</v>
      </c>
      <c r="Q3651">
        <f t="shared" ref="Q3651:Q3714" si="137">ROUND(E3651/D3651*100,0)</f>
        <v>104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1437620400</v>
      </c>
      <c r="J3652" s="10">
        <f t="shared" si="136"/>
        <v>42208.125</v>
      </c>
      <c r="L3652">
        <v>1452598184</v>
      </c>
      <c r="M3652" t="b">
        <v>0</v>
      </c>
      <c r="N3652">
        <v>17</v>
      </c>
      <c r="O3652" t="b">
        <v>1</v>
      </c>
      <c r="P3652" t="s">
        <v>8269</v>
      </c>
      <c r="Q3652">
        <f t="shared" si="137"/>
        <v>100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1437620400</v>
      </c>
      <c r="J3653" s="10">
        <f t="shared" si="136"/>
        <v>42208.125</v>
      </c>
      <c r="L3653">
        <v>1404833442</v>
      </c>
      <c r="M3653" t="b">
        <v>0</v>
      </c>
      <c r="N3653">
        <v>9</v>
      </c>
      <c r="O3653" t="b">
        <v>1</v>
      </c>
      <c r="P3653" t="s">
        <v>8269</v>
      </c>
      <c r="Q3653">
        <f t="shared" si="137"/>
        <v>104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1437620400</v>
      </c>
      <c r="J3654" s="10">
        <f t="shared" si="136"/>
        <v>42208.125</v>
      </c>
      <c r="L3654">
        <v>1471188502</v>
      </c>
      <c r="M3654" t="b">
        <v>0</v>
      </c>
      <c r="N3654">
        <v>17</v>
      </c>
      <c r="O3654" t="b">
        <v>1</v>
      </c>
      <c r="P3654" t="s">
        <v>8269</v>
      </c>
      <c r="Q3654">
        <f t="shared" si="137"/>
        <v>251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1437620400</v>
      </c>
      <c r="J3655" s="10">
        <f t="shared" si="136"/>
        <v>42208.125</v>
      </c>
      <c r="L3655">
        <v>1436172207</v>
      </c>
      <c r="M3655" t="b">
        <v>0</v>
      </c>
      <c r="N3655">
        <v>33</v>
      </c>
      <c r="O3655" t="b">
        <v>1</v>
      </c>
      <c r="P3655" t="s">
        <v>8269</v>
      </c>
      <c r="Q3655">
        <f t="shared" si="137"/>
        <v>101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1437620400</v>
      </c>
      <c r="J3656" s="10">
        <f t="shared" si="136"/>
        <v>42208.125</v>
      </c>
      <c r="L3656">
        <v>1457690386</v>
      </c>
      <c r="M3656" t="b">
        <v>0</v>
      </c>
      <c r="N3656">
        <v>38</v>
      </c>
      <c r="O3656" t="b">
        <v>1</v>
      </c>
      <c r="P3656" t="s">
        <v>8269</v>
      </c>
      <c r="Q3656">
        <f t="shared" si="137"/>
        <v>174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1437620400</v>
      </c>
      <c r="J3657" s="10">
        <f t="shared" si="136"/>
        <v>42208.125</v>
      </c>
      <c r="L3657">
        <v>1434654998</v>
      </c>
      <c r="M3657" t="b">
        <v>0</v>
      </c>
      <c r="N3657">
        <v>79</v>
      </c>
      <c r="O3657" t="b">
        <v>1</v>
      </c>
      <c r="P3657" t="s">
        <v>8269</v>
      </c>
      <c r="Q3657">
        <f t="shared" si="137"/>
        <v>116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1437620400</v>
      </c>
      <c r="J3658" s="10">
        <f t="shared" si="136"/>
        <v>42208.125</v>
      </c>
      <c r="L3658">
        <v>1483393836</v>
      </c>
      <c r="M3658" t="b">
        <v>0</v>
      </c>
      <c r="N3658">
        <v>46</v>
      </c>
      <c r="O3658" t="b">
        <v>1</v>
      </c>
      <c r="P3658" t="s">
        <v>8269</v>
      </c>
      <c r="Q3658">
        <f t="shared" si="137"/>
        <v>106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1437620400</v>
      </c>
      <c r="J3659" s="10">
        <f t="shared" si="136"/>
        <v>42208.125</v>
      </c>
      <c r="L3659">
        <v>1462806419</v>
      </c>
      <c r="M3659" t="b">
        <v>0</v>
      </c>
      <c r="N3659">
        <v>20</v>
      </c>
      <c r="O3659" t="b">
        <v>1</v>
      </c>
      <c r="P3659" t="s">
        <v>8269</v>
      </c>
      <c r="Q3659">
        <f t="shared" si="137"/>
        <v>111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1437620400</v>
      </c>
      <c r="J3660" s="10">
        <f t="shared" si="136"/>
        <v>42208.125</v>
      </c>
      <c r="L3660">
        <v>1400272580</v>
      </c>
      <c r="M3660" t="b">
        <v>0</v>
      </c>
      <c r="N3660">
        <v>20</v>
      </c>
      <c r="O3660" t="b">
        <v>1</v>
      </c>
      <c r="P3660" t="s">
        <v>8269</v>
      </c>
      <c r="Q3660">
        <f t="shared" si="137"/>
        <v>101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1437620400</v>
      </c>
      <c r="J3661" s="10">
        <f t="shared" si="136"/>
        <v>42208.125</v>
      </c>
      <c r="L3661">
        <v>1424414350</v>
      </c>
      <c r="M3661" t="b">
        <v>0</v>
      </c>
      <c r="N3661">
        <v>13</v>
      </c>
      <c r="O3661" t="b">
        <v>1</v>
      </c>
      <c r="P3661" t="s">
        <v>8269</v>
      </c>
      <c r="Q3661">
        <f t="shared" si="137"/>
        <v>102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1437620400</v>
      </c>
      <c r="J3662" s="10">
        <f t="shared" si="136"/>
        <v>42208.125</v>
      </c>
      <c r="L3662">
        <v>1417208925</v>
      </c>
      <c r="M3662" t="b">
        <v>0</v>
      </c>
      <c r="N3662">
        <v>22</v>
      </c>
      <c r="O3662" t="b">
        <v>1</v>
      </c>
      <c r="P3662" t="s">
        <v>8269</v>
      </c>
      <c r="Q3662">
        <f t="shared" si="137"/>
        <v>100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1437620400</v>
      </c>
      <c r="J3663" s="10">
        <f t="shared" si="136"/>
        <v>42208.125</v>
      </c>
      <c r="L3663">
        <v>1458336672</v>
      </c>
      <c r="M3663" t="b">
        <v>0</v>
      </c>
      <c r="N3663">
        <v>36</v>
      </c>
      <c r="O3663" t="b">
        <v>1</v>
      </c>
      <c r="P3663" t="s">
        <v>8269</v>
      </c>
      <c r="Q3663">
        <f t="shared" si="137"/>
        <v>111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1437620400</v>
      </c>
      <c r="J3664" s="10">
        <f t="shared" si="136"/>
        <v>42208.125</v>
      </c>
      <c r="L3664">
        <v>1425187014</v>
      </c>
      <c r="M3664" t="b">
        <v>0</v>
      </c>
      <c r="N3664">
        <v>40</v>
      </c>
      <c r="O3664" t="b">
        <v>1</v>
      </c>
      <c r="P3664" t="s">
        <v>8269</v>
      </c>
      <c r="Q3664">
        <f t="shared" si="137"/>
        <v>101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1437620400</v>
      </c>
      <c r="J3665" s="10">
        <f t="shared" si="136"/>
        <v>42208.125</v>
      </c>
      <c r="L3665">
        <v>1477133430</v>
      </c>
      <c r="M3665" t="b">
        <v>0</v>
      </c>
      <c r="N3665">
        <v>9</v>
      </c>
      <c r="O3665" t="b">
        <v>1</v>
      </c>
      <c r="P3665" t="s">
        <v>8269</v>
      </c>
      <c r="Q3665">
        <f t="shared" si="137"/>
        <v>104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1437620400</v>
      </c>
      <c r="J3666" s="10">
        <f t="shared" si="136"/>
        <v>42208.125</v>
      </c>
      <c r="L3666">
        <v>1464847089</v>
      </c>
      <c r="M3666" t="b">
        <v>0</v>
      </c>
      <c r="N3666">
        <v>19</v>
      </c>
      <c r="O3666" t="b">
        <v>1</v>
      </c>
      <c r="P3666" t="s">
        <v>8269</v>
      </c>
      <c r="Q3666">
        <f t="shared" si="137"/>
        <v>109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1437620400</v>
      </c>
      <c r="J3667" s="10">
        <f t="shared" si="136"/>
        <v>42208.125</v>
      </c>
      <c r="L3667">
        <v>1445109822</v>
      </c>
      <c r="M3667" t="b">
        <v>0</v>
      </c>
      <c r="N3667">
        <v>14</v>
      </c>
      <c r="O3667" t="b">
        <v>1</v>
      </c>
      <c r="P3667" t="s">
        <v>8269</v>
      </c>
      <c r="Q3667">
        <f t="shared" si="137"/>
        <v>115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1437620400</v>
      </c>
      <c r="J3668" s="10">
        <f t="shared" si="136"/>
        <v>42208.125</v>
      </c>
      <c r="L3668">
        <v>1404337382</v>
      </c>
      <c r="M3668" t="b">
        <v>0</v>
      </c>
      <c r="N3668">
        <v>38</v>
      </c>
      <c r="O3668" t="b">
        <v>1</v>
      </c>
      <c r="P3668" t="s">
        <v>8269</v>
      </c>
      <c r="Q3668">
        <f t="shared" si="137"/>
        <v>100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1437620400</v>
      </c>
      <c r="J3669" s="10">
        <f t="shared" si="136"/>
        <v>42208.125</v>
      </c>
      <c r="L3669">
        <v>1434669419</v>
      </c>
      <c r="M3669" t="b">
        <v>0</v>
      </c>
      <c r="N3669">
        <v>58</v>
      </c>
      <c r="O3669" t="b">
        <v>1</v>
      </c>
      <c r="P3669" t="s">
        <v>8269</v>
      </c>
      <c r="Q3669">
        <f t="shared" si="137"/>
        <v>103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1437620400</v>
      </c>
      <c r="J3670" s="10">
        <f t="shared" si="136"/>
        <v>42208.125</v>
      </c>
      <c r="L3670">
        <v>1435670452</v>
      </c>
      <c r="M3670" t="b">
        <v>0</v>
      </c>
      <c r="N3670">
        <v>28</v>
      </c>
      <c r="O3670" t="b">
        <v>1</v>
      </c>
      <c r="P3670" t="s">
        <v>8269</v>
      </c>
      <c r="Q3670">
        <f t="shared" si="137"/>
        <v>104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1437620400</v>
      </c>
      <c r="J3671" s="10">
        <f t="shared" si="136"/>
        <v>42208.125</v>
      </c>
      <c r="L3671">
        <v>1431447137</v>
      </c>
      <c r="M3671" t="b">
        <v>0</v>
      </c>
      <c r="N3671">
        <v>17</v>
      </c>
      <c r="O3671" t="b">
        <v>1</v>
      </c>
      <c r="P3671" t="s">
        <v>8269</v>
      </c>
      <c r="Q3671">
        <f t="shared" si="137"/>
        <v>138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1437620400</v>
      </c>
      <c r="J3672" s="10">
        <f t="shared" si="136"/>
        <v>42208.125</v>
      </c>
      <c r="L3672">
        <v>1431951611</v>
      </c>
      <c r="M3672" t="b">
        <v>0</v>
      </c>
      <c r="N3672">
        <v>12</v>
      </c>
      <c r="O3672" t="b">
        <v>1</v>
      </c>
      <c r="P3672" t="s">
        <v>8269</v>
      </c>
      <c r="Q3672">
        <f t="shared" si="137"/>
        <v>110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1437620400</v>
      </c>
      <c r="J3673" s="10">
        <f t="shared" si="136"/>
        <v>42208.125</v>
      </c>
      <c r="L3673">
        <v>1404140667</v>
      </c>
      <c r="M3673" t="b">
        <v>0</v>
      </c>
      <c r="N3673">
        <v>40</v>
      </c>
      <c r="O3673" t="b">
        <v>1</v>
      </c>
      <c r="P3673" t="s">
        <v>8269</v>
      </c>
      <c r="Q3673">
        <f t="shared" si="137"/>
        <v>101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1437620400</v>
      </c>
      <c r="J3674" s="10">
        <f t="shared" si="136"/>
        <v>42208.125</v>
      </c>
      <c r="L3674">
        <v>1409179384</v>
      </c>
      <c r="M3674" t="b">
        <v>0</v>
      </c>
      <c r="N3674">
        <v>57</v>
      </c>
      <c r="O3674" t="b">
        <v>1</v>
      </c>
      <c r="P3674" t="s">
        <v>8269</v>
      </c>
      <c r="Q3674">
        <f t="shared" si="137"/>
        <v>102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1437620400</v>
      </c>
      <c r="J3675" s="10">
        <f t="shared" si="136"/>
        <v>42208.125</v>
      </c>
      <c r="L3675">
        <v>1412233497</v>
      </c>
      <c r="M3675" t="b">
        <v>0</v>
      </c>
      <c r="N3675">
        <v>114</v>
      </c>
      <c r="O3675" t="b">
        <v>1</v>
      </c>
      <c r="P3675" t="s">
        <v>8269</v>
      </c>
      <c r="Q3675">
        <f t="shared" si="137"/>
        <v>114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1437620400</v>
      </c>
      <c r="J3676" s="10">
        <f t="shared" si="136"/>
        <v>42208.125</v>
      </c>
      <c r="L3676">
        <v>1467752229</v>
      </c>
      <c r="M3676" t="b">
        <v>0</v>
      </c>
      <c r="N3676">
        <v>31</v>
      </c>
      <c r="O3676" t="b">
        <v>1</v>
      </c>
      <c r="P3676" t="s">
        <v>8269</v>
      </c>
      <c r="Q3676">
        <f t="shared" si="137"/>
        <v>100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1437620400</v>
      </c>
      <c r="J3677" s="10">
        <f t="shared" si="136"/>
        <v>42208.125</v>
      </c>
      <c r="L3677">
        <v>1462285182</v>
      </c>
      <c r="M3677" t="b">
        <v>0</v>
      </c>
      <c r="N3677">
        <v>3</v>
      </c>
      <c r="O3677" t="b">
        <v>1</v>
      </c>
      <c r="P3677" t="s">
        <v>8269</v>
      </c>
      <c r="Q3677">
        <f t="shared" si="137"/>
        <v>140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1437620400</v>
      </c>
      <c r="J3678" s="10">
        <f t="shared" si="136"/>
        <v>42208.125</v>
      </c>
      <c r="L3678">
        <v>1408995284</v>
      </c>
      <c r="M3678" t="b">
        <v>0</v>
      </c>
      <c r="N3678">
        <v>16</v>
      </c>
      <c r="O3678" t="b">
        <v>1</v>
      </c>
      <c r="P3678" t="s">
        <v>8269</v>
      </c>
      <c r="Q3678">
        <f t="shared" si="137"/>
        <v>129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1437620400</v>
      </c>
      <c r="J3679" s="10">
        <f t="shared" si="136"/>
        <v>42208.125</v>
      </c>
      <c r="L3679">
        <v>1402580818</v>
      </c>
      <c r="M3679" t="b">
        <v>0</v>
      </c>
      <c r="N3679">
        <v>199</v>
      </c>
      <c r="O3679" t="b">
        <v>1</v>
      </c>
      <c r="P3679" t="s">
        <v>8269</v>
      </c>
      <c r="Q3679">
        <f t="shared" si="137"/>
        <v>103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1437620400</v>
      </c>
      <c r="J3680" s="10">
        <f t="shared" si="136"/>
        <v>42208.125</v>
      </c>
      <c r="L3680">
        <v>1430052298</v>
      </c>
      <c r="M3680" t="b">
        <v>0</v>
      </c>
      <c r="N3680">
        <v>31</v>
      </c>
      <c r="O3680" t="b">
        <v>1</v>
      </c>
      <c r="P3680" t="s">
        <v>8269</v>
      </c>
      <c r="Q3680">
        <f t="shared" si="137"/>
        <v>103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1437620400</v>
      </c>
      <c r="J3681" s="10">
        <f t="shared" si="136"/>
        <v>42208.125</v>
      </c>
      <c r="L3681">
        <v>1401214581</v>
      </c>
      <c r="M3681" t="b">
        <v>0</v>
      </c>
      <c r="N3681">
        <v>30</v>
      </c>
      <c r="O3681" t="b">
        <v>1</v>
      </c>
      <c r="P3681" t="s">
        <v>8269</v>
      </c>
      <c r="Q3681">
        <f t="shared" si="137"/>
        <v>110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1437620400</v>
      </c>
      <c r="J3682" s="10">
        <f t="shared" si="136"/>
        <v>42208.125</v>
      </c>
      <c r="L3682">
        <v>1473850434</v>
      </c>
      <c r="M3682" t="b">
        <v>0</v>
      </c>
      <c r="N3682">
        <v>34</v>
      </c>
      <c r="O3682" t="b">
        <v>1</v>
      </c>
      <c r="P3682" t="s">
        <v>8269</v>
      </c>
      <c r="Q3682">
        <f t="shared" si="137"/>
        <v>113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1437620400</v>
      </c>
      <c r="J3683" s="10">
        <f t="shared" si="136"/>
        <v>42208.125</v>
      </c>
      <c r="L3683">
        <v>1452008290</v>
      </c>
      <c r="M3683" t="b">
        <v>0</v>
      </c>
      <c r="N3683">
        <v>18</v>
      </c>
      <c r="O3683" t="b">
        <v>1</v>
      </c>
      <c r="P3683" t="s">
        <v>8269</v>
      </c>
      <c r="Q3683">
        <f t="shared" si="137"/>
        <v>112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1437620400</v>
      </c>
      <c r="J3684" s="10">
        <f t="shared" si="136"/>
        <v>42208.125</v>
      </c>
      <c r="L3684">
        <v>1399998418</v>
      </c>
      <c r="M3684" t="b">
        <v>0</v>
      </c>
      <c r="N3684">
        <v>67</v>
      </c>
      <c r="O3684" t="b">
        <v>1</v>
      </c>
      <c r="P3684" t="s">
        <v>8269</v>
      </c>
      <c r="Q3684">
        <f t="shared" si="137"/>
        <v>139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1437620400</v>
      </c>
      <c r="J3685" s="10">
        <f t="shared" si="136"/>
        <v>42208.125</v>
      </c>
      <c r="L3685">
        <v>1474339696</v>
      </c>
      <c r="M3685" t="b">
        <v>0</v>
      </c>
      <c r="N3685">
        <v>66</v>
      </c>
      <c r="O3685" t="b">
        <v>1</v>
      </c>
      <c r="P3685" t="s">
        <v>8269</v>
      </c>
      <c r="Q3685">
        <f t="shared" si="137"/>
        <v>111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1437620400</v>
      </c>
      <c r="J3686" s="10">
        <f t="shared" si="136"/>
        <v>42208.125</v>
      </c>
      <c r="L3686">
        <v>1438575586</v>
      </c>
      <c r="M3686" t="b">
        <v>0</v>
      </c>
      <c r="N3686">
        <v>23</v>
      </c>
      <c r="O3686" t="b">
        <v>1</v>
      </c>
      <c r="P3686" t="s">
        <v>8269</v>
      </c>
      <c r="Q3686">
        <f t="shared" si="137"/>
        <v>139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1437620400</v>
      </c>
      <c r="J3687" s="10">
        <f t="shared" si="136"/>
        <v>42208.125</v>
      </c>
      <c r="L3687">
        <v>1398348859</v>
      </c>
      <c r="M3687" t="b">
        <v>0</v>
      </c>
      <c r="N3687">
        <v>126</v>
      </c>
      <c r="O3687" t="b">
        <v>1</v>
      </c>
      <c r="P3687" t="s">
        <v>8269</v>
      </c>
      <c r="Q3687">
        <f t="shared" si="137"/>
        <v>106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1437620400</v>
      </c>
      <c r="J3688" s="10">
        <f t="shared" si="136"/>
        <v>42208.125</v>
      </c>
      <c r="L3688">
        <v>1439567660</v>
      </c>
      <c r="M3688" t="b">
        <v>0</v>
      </c>
      <c r="N3688">
        <v>6</v>
      </c>
      <c r="O3688" t="b">
        <v>1</v>
      </c>
      <c r="P3688" t="s">
        <v>8269</v>
      </c>
      <c r="Q3688">
        <f t="shared" si="137"/>
        <v>101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1437620400</v>
      </c>
      <c r="J3689" s="10">
        <f t="shared" si="136"/>
        <v>42208.125</v>
      </c>
      <c r="L3689">
        <v>1401254055</v>
      </c>
      <c r="M3689" t="b">
        <v>0</v>
      </c>
      <c r="N3689">
        <v>25</v>
      </c>
      <c r="O3689" t="b">
        <v>1</v>
      </c>
      <c r="P3689" t="s">
        <v>8269</v>
      </c>
      <c r="Q3689">
        <f t="shared" si="137"/>
        <v>100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1437620400</v>
      </c>
      <c r="J3690" s="10">
        <f t="shared" si="136"/>
        <v>42208.125</v>
      </c>
      <c r="L3690">
        <v>1404932004</v>
      </c>
      <c r="M3690" t="b">
        <v>0</v>
      </c>
      <c r="N3690">
        <v>39</v>
      </c>
      <c r="O3690" t="b">
        <v>1</v>
      </c>
      <c r="P3690" t="s">
        <v>8269</v>
      </c>
      <c r="Q3690">
        <f t="shared" si="137"/>
        <v>109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1437620400</v>
      </c>
      <c r="J3691" s="10">
        <f t="shared" si="136"/>
        <v>42208.125</v>
      </c>
      <c r="L3691">
        <v>1432410639</v>
      </c>
      <c r="M3691" t="b">
        <v>0</v>
      </c>
      <c r="N3691">
        <v>62</v>
      </c>
      <c r="O3691" t="b">
        <v>1</v>
      </c>
      <c r="P3691" t="s">
        <v>8269</v>
      </c>
      <c r="Q3691">
        <f t="shared" si="137"/>
        <v>118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1437620400</v>
      </c>
      <c r="J3692" s="10">
        <f t="shared" si="136"/>
        <v>42208.125</v>
      </c>
      <c r="L3692">
        <v>1414506083</v>
      </c>
      <c r="M3692" t="b">
        <v>0</v>
      </c>
      <c r="N3692">
        <v>31</v>
      </c>
      <c r="O3692" t="b">
        <v>1</v>
      </c>
      <c r="P3692" t="s">
        <v>8269</v>
      </c>
      <c r="Q3692">
        <f t="shared" si="137"/>
        <v>120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1437620400</v>
      </c>
      <c r="J3693" s="10">
        <f t="shared" si="136"/>
        <v>42208.125</v>
      </c>
      <c r="L3693">
        <v>1421426929</v>
      </c>
      <c r="M3693" t="b">
        <v>0</v>
      </c>
      <c r="N3693">
        <v>274</v>
      </c>
      <c r="O3693" t="b">
        <v>1</v>
      </c>
      <c r="P3693" t="s">
        <v>8269</v>
      </c>
      <c r="Q3693">
        <f t="shared" si="137"/>
        <v>128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1437620400</v>
      </c>
      <c r="J3694" s="10">
        <f t="shared" si="136"/>
        <v>42208.125</v>
      </c>
      <c r="L3694">
        <v>1410304179</v>
      </c>
      <c r="M3694" t="b">
        <v>0</v>
      </c>
      <c r="N3694">
        <v>17</v>
      </c>
      <c r="O3694" t="b">
        <v>1</v>
      </c>
      <c r="P3694" t="s">
        <v>8269</v>
      </c>
      <c r="Q3694">
        <f t="shared" si="137"/>
        <v>126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1437620400</v>
      </c>
      <c r="J3695" s="10">
        <f t="shared" si="136"/>
        <v>42208.125</v>
      </c>
      <c r="L3695">
        <v>1446352529</v>
      </c>
      <c r="M3695" t="b">
        <v>0</v>
      </c>
      <c r="N3695">
        <v>14</v>
      </c>
      <c r="O3695" t="b">
        <v>1</v>
      </c>
      <c r="P3695" t="s">
        <v>8269</v>
      </c>
      <c r="Q3695">
        <f t="shared" si="137"/>
        <v>129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1437620400</v>
      </c>
      <c r="J3696" s="10">
        <f t="shared" si="136"/>
        <v>42208.125</v>
      </c>
      <c r="L3696">
        <v>1461985967</v>
      </c>
      <c r="M3696" t="b">
        <v>0</v>
      </c>
      <c r="N3696">
        <v>60</v>
      </c>
      <c r="O3696" t="b">
        <v>1</v>
      </c>
      <c r="P3696" t="s">
        <v>8269</v>
      </c>
      <c r="Q3696">
        <f t="shared" si="137"/>
        <v>107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1437620400</v>
      </c>
      <c r="J3697" s="10">
        <f t="shared" si="136"/>
        <v>42208.125</v>
      </c>
      <c r="L3697">
        <v>1419281610</v>
      </c>
      <c r="M3697" t="b">
        <v>0</v>
      </c>
      <c r="N3697">
        <v>33</v>
      </c>
      <c r="O3697" t="b">
        <v>1</v>
      </c>
      <c r="P3697" t="s">
        <v>8269</v>
      </c>
      <c r="Q3697">
        <f t="shared" si="137"/>
        <v>100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1437620400</v>
      </c>
      <c r="J3698" s="10">
        <f t="shared" si="136"/>
        <v>42208.125</v>
      </c>
      <c r="L3698">
        <v>1418654916</v>
      </c>
      <c r="M3698" t="b">
        <v>0</v>
      </c>
      <c r="N3698">
        <v>78</v>
      </c>
      <c r="O3698" t="b">
        <v>1</v>
      </c>
      <c r="P3698" t="s">
        <v>8269</v>
      </c>
      <c r="Q3698">
        <f t="shared" si="137"/>
        <v>155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1437620400</v>
      </c>
      <c r="J3699" s="10">
        <f t="shared" si="136"/>
        <v>42208.125</v>
      </c>
      <c r="L3699">
        <v>1461064248</v>
      </c>
      <c r="M3699" t="b">
        <v>0</v>
      </c>
      <c r="N3699">
        <v>30</v>
      </c>
      <c r="O3699" t="b">
        <v>1</v>
      </c>
      <c r="P3699" t="s">
        <v>8269</v>
      </c>
      <c r="Q3699">
        <f t="shared" si="137"/>
        <v>108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1437620400</v>
      </c>
      <c r="J3700" s="10">
        <f t="shared" si="136"/>
        <v>42208.125</v>
      </c>
      <c r="L3700">
        <v>1454354487</v>
      </c>
      <c r="M3700" t="b">
        <v>0</v>
      </c>
      <c r="N3700">
        <v>136</v>
      </c>
      <c r="O3700" t="b">
        <v>1</v>
      </c>
      <c r="P3700" t="s">
        <v>8269</v>
      </c>
      <c r="Q3700">
        <f t="shared" si="137"/>
        <v>111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1437620400</v>
      </c>
      <c r="J3701" s="10">
        <f t="shared" si="136"/>
        <v>42208.125</v>
      </c>
      <c r="L3701">
        <v>1410791216</v>
      </c>
      <c r="M3701" t="b">
        <v>0</v>
      </c>
      <c r="N3701">
        <v>40</v>
      </c>
      <c r="O3701" t="b">
        <v>1</v>
      </c>
      <c r="P3701" t="s">
        <v>8269</v>
      </c>
      <c r="Q3701">
        <f t="shared" si="137"/>
        <v>101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1437620400</v>
      </c>
      <c r="J3702" s="10">
        <f t="shared" si="136"/>
        <v>42208.125</v>
      </c>
      <c r="L3702">
        <v>1409493800</v>
      </c>
      <c r="M3702" t="b">
        <v>0</v>
      </c>
      <c r="N3702">
        <v>18</v>
      </c>
      <c r="O3702" t="b">
        <v>1</v>
      </c>
      <c r="P3702" t="s">
        <v>8269</v>
      </c>
      <c r="Q3702">
        <f t="shared" si="137"/>
        <v>121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1437620400</v>
      </c>
      <c r="J3703" s="10">
        <f t="shared" si="136"/>
        <v>42208.125</v>
      </c>
      <c r="L3703">
        <v>1430830793</v>
      </c>
      <c r="M3703" t="b">
        <v>0</v>
      </c>
      <c r="N3703">
        <v>39</v>
      </c>
      <c r="O3703" t="b">
        <v>1</v>
      </c>
      <c r="P3703" t="s">
        <v>8269</v>
      </c>
      <c r="Q3703">
        <f t="shared" si="137"/>
        <v>100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1437620400</v>
      </c>
      <c r="J3704" s="10">
        <f t="shared" si="136"/>
        <v>42208.125</v>
      </c>
      <c r="L3704">
        <v>1464958484</v>
      </c>
      <c r="M3704" t="b">
        <v>0</v>
      </c>
      <c r="N3704">
        <v>21</v>
      </c>
      <c r="O3704" t="b">
        <v>1</v>
      </c>
      <c r="P3704" t="s">
        <v>8269</v>
      </c>
      <c r="Q3704">
        <f t="shared" si="137"/>
        <v>109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1437620400</v>
      </c>
      <c r="J3705" s="10">
        <f t="shared" si="136"/>
        <v>42208.125</v>
      </c>
      <c r="L3705">
        <v>1467720388</v>
      </c>
      <c r="M3705" t="b">
        <v>0</v>
      </c>
      <c r="N3705">
        <v>30</v>
      </c>
      <c r="O3705" t="b">
        <v>1</v>
      </c>
      <c r="P3705" t="s">
        <v>8269</v>
      </c>
      <c r="Q3705">
        <f t="shared" si="137"/>
        <v>123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1437620400</v>
      </c>
      <c r="J3706" s="10">
        <f t="shared" si="136"/>
        <v>42208.125</v>
      </c>
      <c r="L3706">
        <v>1459528394</v>
      </c>
      <c r="M3706" t="b">
        <v>0</v>
      </c>
      <c r="N3706">
        <v>27</v>
      </c>
      <c r="O3706" t="b">
        <v>1</v>
      </c>
      <c r="P3706" t="s">
        <v>8269</v>
      </c>
      <c r="Q3706">
        <f t="shared" si="137"/>
        <v>136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1437620400</v>
      </c>
      <c r="J3707" s="10">
        <f t="shared" si="136"/>
        <v>42208.125</v>
      </c>
      <c r="L3707">
        <v>1401714114</v>
      </c>
      <c r="M3707" t="b">
        <v>0</v>
      </c>
      <c r="N3707">
        <v>35</v>
      </c>
      <c r="O3707" t="b">
        <v>1</v>
      </c>
      <c r="P3707" t="s">
        <v>8269</v>
      </c>
      <c r="Q3707">
        <f t="shared" si="137"/>
        <v>103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1437620400</v>
      </c>
      <c r="J3708" s="10">
        <f t="shared" si="136"/>
        <v>42208.125</v>
      </c>
      <c r="L3708">
        <v>1409262949</v>
      </c>
      <c r="M3708" t="b">
        <v>0</v>
      </c>
      <c r="N3708">
        <v>13</v>
      </c>
      <c r="O3708" t="b">
        <v>1</v>
      </c>
      <c r="P3708" t="s">
        <v>8269</v>
      </c>
      <c r="Q3708">
        <f t="shared" si="137"/>
        <v>121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1437620400</v>
      </c>
      <c r="J3709" s="10">
        <f t="shared" si="136"/>
        <v>42208.125</v>
      </c>
      <c r="L3709">
        <v>1467335378</v>
      </c>
      <c r="M3709" t="b">
        <v>0</v>
      </c>
      <c r="N3709">
        <v>23</v>
      </c>
      <c r="O3709" t="b">
        <v>1</v>
      </c>
      <c r="P3709" t="s">
        <v>8269</v>
      </c>
      <c r="Q3709">
        <f t="shared" si="137"/>
        <v>186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1437620400</v>
      </c>
      <c r="J3710" s="10">
        <f t="shared" si="136"/>
        <v>42208.125</v>
      </c>
      <c r="L3710">
        <v>1403234686</v>
      </c>
      <c r="M3710" t="b">
        <v>0</v>
      </c>
      <c r="N3710">
        <v>39</v>
      </c>
      <c r="O3710" t="b">
        <v>1</v>
      </c>
      <c r="P3710" t="s">
        <v>8269</v>
      </c>
      <c r="Q3710">
        <f t="shared" si="137"/>
        <v>300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1437620400</v>
      </c>
      <c r="J3711" s="10">
        <f t="shared" si="136"/>
        <v>42208.125</v>
      </c>
      <c r="L3711">
        <v>1401123546</v>
      </c>
      <c r="M3711" t="b">
        <v>0</v>
      </c>
      <c r="N3711">
        <v>35</v>
      </c>
      <c r="O3711" t="b">
        <v>1</v>
      </c>
      <c r="P3711" t="s">
        <v>8269</v>
      </c>
      <c r="Q3711">
        <f t="shared" si="137"/>
        <v>108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1437620400</v>
      </c>
      <c r="J3712" s="10">
        <f t="shared" si="136"/>
        <v>42208.125</v>
      </c>
      <c r="L3712">
        <v>1425908988</v>
      </c>
      <c r="M3712" t="b">
        <v>0</v>
      </c>
      <c r="N3712">
        <v>27</v>
      </c>
      <c r="O3712" t="b">
        <v>1</v>
      </c>
      <c r="P3712" t="s">
        <v>8269</v>
      </c>
      <c r="Q3712">
        <f t="shared" si="137"/>
        <v>141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1437620400</v>
      </c>
      <c r="J3713" s="10">
        <f t="shared" si="136"/>
        <v>42208.125</v>
      </c>
      <c r="L3713">
        <v>1400606573</v>
      </c>
      <c r="M3713" t="b">
        <v>0</v>
      </c>
      <c r="N3713">
        <v>21</v>
      </c>
      <c r="O3713" t="b">
        <v>1</v>
      </c>
      <c r="P3713" t="s">
        <v>8269</v>
      </c>
      <c r="Q3713">
        <f t="shared" si="137"/>
        <v>114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1437620400</v>
      </c>
      <c r="J3714" s="10">
        <f t="shared" si="136"/>
        <v>42208.125</v>
      </c>
      <c r="L3714">
        <v>1431230867</v>
      </c>
      <c r="M3714" t="b">
        <v>0</v>
      </c>
      <c r="N3714">
        <v>104</v>
      </c>
      <c r="O3714" t="b">
        <v>1</v>
      </c>
      <c r="P3714" t="s">
        <v>8269</v>
      </c>
      <c r="Q3714">
        <f t="shared" si="137"/>
        <v>154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1437620400</v>
      </c>
      <c r="J3715" s="10">
        <f t="shared" ref="J3715:J3778" si="138">(((I3715/60)/60)/24)+DATE(1970,1,1)</f>
        <v>42208.125</v>
      </c>
      <c r="L3715">
        <v>1463334166</v>
      </c>
      <c r="M3715" t="b">
        <v>0</v>
      </c>
      <c r="N3715">
        <v>19</v>
      </c>
      <c r="O3715" t="b">
        <v>1</v>
      </c>
      <c r="P3715" t="s">
        <v>8269</v>
      </c>
      <c r="Q3715">
        <f t="shared" ref="Q3715:Q3778" si="139">ROUND(E3715/D3715*100,0)</f>
        <v>102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1437620400</v>
      </c>
      <c r="J3716" s="10">
        <f t="shared" si="138"/>
        <v>42208.125</v>
      </c>
      <c r="L3716">
        <v>1429881667</v>
      </c>
      <c r="M3716" t="b">
        <v>0</v>
      </c>
      <c r="N3716">
        <v>97</v>
      </c>
      <c r="O3716" t="b">
        <v>1</v>
      </c>
      <c r="P3716" t="s">
        <v>8269</v>
      </c>
      <c r="Q3716">
        <f t="shared" si="139"/>
        <v>102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1437620400</v>
      </c>
      <c r="J3717" s="10">
        <f t="shared" si="138"/>
        <v>42208.125</v>
      </c>
      <c r="L3717">
        <v>1422834819</v>
      </c>
      <c r="M3717" t="b">
        <v>0</v>
      </c>
      <c r="N3717">
        <v>27</v>
      </c>
      <c r="O3717" t="b">
        <v>1</v>
      </c>
      <c r="P3717" t="s">
        <v>8269</v>
      </c>
      <c r="Q3717">
        <f t="shared" si="139"/>
        <v>103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1437620400</v>
      </c>
      <c r="J3718" s="10">
        <f t="shared" si="138"/>
        <v>42208.125</v>
      </c>
      <c r="L3718">
        <v>1450819109</v>
      </c>
      <c r="M3718" t="b">
        <v>0</v>
      </c>
      <c r="N3718">
        <v>24</v>
      </c>
      <c r="O3718" t="b">
        <v>1</v>
      </c>
      <c r="P3718" t="s">
        <v>8269</v>
      </c>
      <c r="Q3718">
        <f t="shared" si="139"/>
        <v>156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1437620400</v>
      </c>
      <c r="J3719" s="10">
        <f t="shared" si="138"/>
        <v>42208.125</v>
      </c>
      <c r="L3719">
        <v>1428526049</v>
      </c>
      <c r="M3719" t="b">
        <v>0</v>
      </c>
      <c r="N3719">
        <v>13</v>
      </c>
      <c r="O3719" t="b">
        <v>1</v>
      </c>
      <c r="P3719" t="s">
        <v>8269</v>
      </c>
      <c r="Q3719">
        <f t="shared" si="139"/>
        <v>101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1437620400</v>
      </c>
      <c r="J3720" s="10">
        <f t="shared" si="138"/>
        <v>42208.125</v>
      </c>
      <c r="L3720">
        <v>1422465075</v>
      </c>
      <c r="M3720" t="b">
        <v>0</v>
      </c>
      <c r="N3720">
        <v>46</v>
      </c>
      <c r="O3720" t="b">
        <v>1</v>
      </c>
      <c r="P3720" t="s">
        <v>8269</v>
      </c>
      <c r="Q3720">
        <f t="shared" si="139"/>
        <v>239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1437620400</v>
      </c>
      <c r="J3721" s="10">
        <f t="shared" si="138"/>
        <v>42208.125</v>
      </c>
      <c r="L3721">
        <v>1432402266</v>
      </c>
      <c r="M3721" t="b">
        <v>0</v>
      </c>
      <c r="N3721">
        <v>4</v>
      </c>
      <c r="O3721" t="b">
        <v>1</v>
      </c>
      <c r="P3721" t="s">
        <v>8269</v>
      </c>
      <c r="Q3721">
        <f t="shared" si="139"/>
        <v>210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1437620400</v>
      </c>
      <c r="J3722" s="10">
        <f t="shared" si="138"/>
        <v>42208.125</v>
      </c>
      <c r="L3722">
        <v>1433980206</v>
      </c>
      <c r="M3722" t="b">
        <v>0</v>
      </c>
      <c r="N3722">
        <v>40</v>
      </c>
      <c r="O3722" t="b">
        <v>1</v>
      </c>
      <c r="P3722" t="s">
        <v>8269</v>
      </c>
      <c r="Q3722">
        <f t="shared" si="139"/>
        <v>105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1437620400</v>
      </c>
      <c r="J3723" s="10">
        <f t="shared" si="138"/>
        <v>42208.125</v>
      </c>
      <c r="L3723">
        <v>1413412084</v>
      </c>
      <c r="M3723" t="b">
        <v>0</v>
      </c>
      <c r="N3723">
        <v>44</v>
      </c>
      <c r="O3723" t="b">
        <v>1</v>
      </c>
      <c r="P3723" t="s">
        <v>8269</v>
      </c>
      <c r="Q3723">
        <f t="shared" si="139"/>
        <v>101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1437620400</v>
      </c>
      <c r="J3724" s="10">
        <f t="shared" si="138"/>
        <v>42208.125</v>
      </c>
      <c r="L3724">
        <v>1452614847</v>
      </c>
      <c r="M3724" t="b">
        <v>0</v>
      </c>
      <c r="N3724">
        <v>35</v>
      </c>
      <c r="O3724" t="b">
        <v>1</v>
      </c>
      <c r="P3724" t="s">
        <v>8269</v>
      </c>
      <c r="Q3724">
        <f t="shared" si="139"/>
        <v>111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1437620400</v>
      </c>
      <c r="J3725" s="10">
        <f t="shared" si="138"/>
        <v>42208.125</v>
      </c>
      <c r="L3725">
        <v>1414778662</v>
      </c>
      <c r="M3725" t="b">
        <v>0</v>
      </c>
      <c r="N3725">
        <v>63</v>
      </c>
      <c r="O3725" t="b">
        <v>1</v>
      </c>
      <c r="P3725" t="s">
        <v>8269</v>
      </c>
      <c r="Q3725">
        <f t="shared" si="139"/>
        <v>102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1437620400</v>
      </c>
      <c r="J3726" s="10">
        <f t="shared" si="138"/>
        <v>42208.125</v>
      </c>
      <c r="L3726">
        <v>1459856860</v>
      </c>
      <c r="M3726" t="b">
        <v>0</v>
      </c>
      <c r="N3726">
        <v>89</v>
      </c>
      <c r="O3726" t="b">
        <v>1</v>
      </c>
      <c r="P3726" t="s">
        <v>8269</v>
      </c>
      <c r="Q3726">
        <f t="shared" si="139"/>
        <v>103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1437620400</v>
      </c>
      <c r="J3727" s="10">
        <f t="shared" si="138"/>
        <v>42208.125</v>
      </c>
      <c r="L3727">
        <v>1454366467</v>
      </c>
      <c r="M3727" t="b">
        <v>0</v>
      </c>
      <c r="N3727">
        <v>15</v>
      </c>
      <c r="O3727" t="b">
        <v>1</v>
      </c>
      <c r="P3727" t="s">
        <v>8269</v>
      </c>
      <c r="Q3727">
        <f t="shared" si="139"/>
        <v>127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1437620400</v>
      </c>
      <c r="J3728" s="10">
        <f t="shared" si="138"/>
        <v>42208.125</v>
      </c>
      <c r="L3728">
        <v>1459567371</v>
      </c>
      <c r="M3728" t="b">
        <v>0</v>
      </c>
      <c r="N3728">
        <v>46</v>
      </c>
      <c r="O3728" t="b">
        <v>1</v>
      </c>
      <c r="P3728" t="s">
        <v>8269</v>
      </c>
      <c r="Q3728">
        <f t="shared" si="139"/>
        <v>339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1437620400</v>
      </c>
      <c r="J3729" s="10">
        <f t="shared" si="138"/>
        <v>42208.125</v>
      </c>
      <c r="L3729">
        <v>1474273294</v>
      </c>
      <c r="M3729" t="b">
        <v>0</v>
      </c>
      <c r="N3729">
        <v>33</v>
      </c>
      <c r="O3729" t="b">
        <v>1</v>
      </c>
      <c r="P3729" t="s">
        <v>8269</v>
      </c>
      <c r="Q3729">
        <f t="shared" si="139"/>
        <v>101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1437620400</v>
      </c>
      <c r="J3730" s="10">
        <f t="shared" si="138"/>
        <v>42208.125</v>
      </c>
      <c r="L3730">
        <v>1437365176</v>
      </c>
      <c r="M3730" t="b">
        <v>0</v>
      </c>
      <c r="N3730">
        <v>31</v>
      </c>
      <c r="O3730" t="b">
        <v>0</v>
      </c>
      <c r="P3730" t="s">
        <v>8269</v>
      </c>
      <c r="Q3730">
        <f t="shared" si="139"/>
        <v>9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1437620400</v>
      </c>
      <c r="J3731" s="10">
        <f t="shared" si="138"/>
        <v>42208.125</v>
      </c>
      <c r="L3731">
        <v>1423198512</v>
      </c>
      <c r="M3731" t="b">
        <v>0</v>
      </c>
      <c r="N3731">
        <v>5</v>
      </c>
      <c r="O3731" t="b">
        <v>0</v>
      </c>
      <c r="P3731" t="s">
        <v>8269</v>
      </c>
      <c r="Q3731">
        <f t="shared" si="139"/>
        <v>7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1437620400</v>
      </c>
      <c r="J3732" s="10">
        <f t="shared" si="138"/>
        <v>42208.125</v>
      </c>
      <c r="L3732">
        <v>1437236159</v>
      </c>
      <c r="M3732" t="b">
        <v>0</v>
      </c>
      <c r="N3732">
        <v>1</v>
      </c>
      <c r="O3732" t="b">
        <v>0</v>
      </c>
      <c r="P3732" t="s">
        <v>8269</v>
      </c>
      <c r="Q3732">
        <f t="shared" si="139"/>
        <v>10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1437620400</v>
      </c>
      <c r="J3733" s="10">
        <f t="shared" si="138"/>
        <v>42208.125</v>
      </c>
      <c r="L3733">
        <v>1418234646</v>
      </c>
      <c r="M3733" t="b">
        <v>0</v>
      </c>
      <c r="N3733">
        <v>12</v>
      </c>
      <c r="O3733" t="b">
        <v>0</v>
      </c>
      <c r="P3733" t="s">
        <v>8269</v>
      </c>
      <c r="Q3733">
        <f t="shared" si="139"/>
        <v>11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1437620400</v>
      </c>
      <c r="J3734" s="10">
        <f t="shared" si="138"/>
        <v>42208.125</v>
      </c>
      <c r="L3734">
        <v>1416932133</v>
      </c>
      <c r="M3734" t="b">
        <v>0</v>
      </c>
      <c r="N3734">
        <v>4</v>
      </c>
      <c r="O3734" t="b">
        <v>0</v>
      </c>
      <c r="P3734" t="s">
        <v>8269</v>
      </c>
      <c r="Q3734">
        <f t="shared" si="139"/>
        <v>15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1437620400</v>
      </c>
      <c r="J3735" s="10">
        <f t="shared" si="138"/>
        <v>42208.125</v>
      </c>
      <c r="L3735">
        <v>1428539708</v>
      </c>
      <c r="M3735" t="b">
        <v>0</v>
      </c>
      <c r="N3735">
        <v>0</v>
      </c>
      <c r="O3735" t="b">
        <v>0</v>
      </c>
      <c r="P3735" t="s">
        <v>8269</v>
      </c>
      <c r="Q3735">
        <f t="shared" si="139"/>
        <v>0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1437620400</v>
      </c>
      <c r="J3736" s="10">
        <f t="shared" si="138"/>
        <v>42208.125</v>
      </c>
      <c r="L3736">
        <v>1427405896</v>
      </c>
      <c r="M3736" t="b">
        <v>0</v>
      </c>
      <c r="N3736">
        <v>7</v>
      </c>
      <c r="O3736" t="b">
        <v>0</v>
      </c>
      <c r="P3736" t="s">
        <v>8269</v>
      </c>
      <c r="Q3736">
        <f t="shared" si="139"/>
        <v>28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1437620400</v>
      </c>
      <c r="J3737" s="10">
        <f t="shared" si="138"/>
        <v>42208.125</v>
      </c>
      <c r="L3737">
        <v>1430239089</v>
      </c>
      <c r="M3737" t="b">
        <v>0</v>
      </c>
      <c r="N3737">
        <v>2</v>
      </c>
      <c r="O3737" t="b">
        <v>0</v>
      </c>
      <c r="P3737" t="s">
        <v>8269</v>
      </c>
      <c r="Q3737">
        <f t="shared" si="139"/>
        <v>13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1437620400</v>
      </c>
      <c r="J3738" s="10">
        <f t="shared" si="138"/>
        <v>42208.125</v>
      </c>
      <c r="L3738">
        <v>1423847093</v>
      </c>
      <c r="M3738" t="b">
        <v>0</v>
      </c>
      <c r="N3738">
        <v>1</v>
      </c>
      <c r="O3738" t="b">
        <v>0</v>
      </c>
      <c r="P3738" t="s">
        <v>8269</v>
      </c>
      <c r="Q3738">
        <f t="shared" si="139"/>
        <v>1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1437620400</v>
      </c>
      <c r="J3739" s="10">
        <f t="shared" si="138"/>
        <v>42208.125</v>
      </c>
      <c r="L3739">
        <v>1445358903</v>
      </c>
      <c r="M3739" t="b">
        <v>0</v>
      </c>
      <c r="N3739">
        <v>4</v>
      </c>
      <c r="O3739" t="b">
        <v>0</v>
      </c>
      <c r="P3739" t="s">
        <v>8269</v>
      </c>
      <c r="Q3739">
        <f t="shared" si="139"/>
        <v>21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1437620400</v>
      </c>
      <c r="J3740" s="10">
        <f t="shared" si="138"/>
        <v>42208.125</v>
      </c>
      <c r="L3740">
        <v>1403562705</v>
      </c>
      <c r="M3740" t="b">
        <v>0</v>
      </c>
      <c r="N3740">
        <v>6</v>
      </c>
      <c r="O3740" t="b">
        <v>0</v>
      </c>
      <c r="P3740" t="s">
        <v>8269</v>
      </c>
      <c r="Q3740">
        <f t="shared" si="139"/>
        <v>18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1437620400</v>
      </c>
      <c r="J3741" s="10">
        <f t="shared" si="138"/>
        <v>42208.125</v>
      </c>
      <c r="L3741">
        <v>1467024468</v>
      </c>
      <c r="M3741" t="b">
        <v>0</v>
      </c>
      <c r="N3741">
        <v>8</v>
      </c>
      <c r="O3741" t="b">
        <v>0</v>
      </c>
      <c r="P3741" t="s">
        <v>8269</v>
      </c>
      <c r="Q3741">
        <f t="shared" si="139"/>
        <v>20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1437620400</v>
      </c>
      <c r="J3742" s="10">
        <f t="shared" si="138"/>
        <v>42208.125</v>
      </c>
      <c r="L3742">
        <v>1405217355</v>
      </c>
      <c r="M3742" t="b">
        <v>0</v>
      </c>
      <c r="N3742">
        <v>14</v>
      </c>
      <c r="O3742" t="b">
        <v>0</v>
      </c>
      <c r="P3742" t="s">
        <v>8269</v>
      </c>
      <c r="Q3742">
        <f t="shared" si="139"/>
        <v>18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1437620400</v>
      </c>
      <c r="J3743" s="10">
        <f t="shared" si="138"/>
        <v>42208.125</v>
      </c>
      <c r="L3743">
        <v>1447797950</v>
      </c>
      <c r="M3743" t="b">
        <v>0</v>
      </c>
      <c r="N3743">
        <v>0</v>
      </c>
      <c r="O3743" t="b">
        <v>0</v>
      </c>
      <c r="P3743" t="s">
        <v>8269</v>
      </c>
      <c r="Q3743">
        <f t="shared" si="139"/>
        <v>0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1437620400</v>
      </c>
      <c r="J3744" s="10">
        <f t="shared" si="138"/>
        <v>42208.125</v>
      </c>
      <c r="L3744">
        <v>1407388144</v>
      </c>
      <c r="M3744" t="b">
        <v>0</v>
      </c>
      <c r="N3744">
        <v>4</v>
      </c>
      <c r="O3744" t="b">
        <v>0</v>
      </c>
      <c r="P3744" t="s">
        <v>8269</v>
      </c>
      <c r="Q3744">
        <f t="shared" si="139"/>
        <v>2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1437620400</v>
      </c>
      <c r="J3745" s="10">
        <f t="shared" si="138"/>
        <v>42208.125</v>
      </c>
      <c r="L3745">
        <v>1401814964</v>
      </c>
      <c r="M3745" t="b">
        <v>0</v>
      </c>
      <c r="N3745">
        <v>0</v>
      </c>
      <c r="O3745" t="b">
        <v>0</v>
      </c>
      <c r="P3745" t="s">
        <v>8269</v>
      </c>
      <c r="Q3745">
        <f t="shared" si="139"/>
        <v>0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1437620400</v>
      </c>
      <c r="J3746" s="10">
        <f t="shared" si="138"/>
        <v>42208.125</v>
      </c>
      <c r="L3746">
        <v>1401823952</v>
      </c>
      <c r="M3746" t="b">
        <v>0</v>
      </c>
      <c r="N3746">
        <v>0</v>
      </c>
      <c r="O3746" t="b">
        <v>0</v>
      </c>
      <c r="P3746" t="s">
        <v>8269</v>
      </c>
      <c r="Q3746">
        <f t="shared" si="139"/>
        <v>0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1437620400</v>
      </c>
      <c r="J3747" s="10">
        <f t="shared" si="138"/>
        <v>42208.125</v>
      </c>
      <c r="L3747">
        <v>1405097102</v>
      </c>
      <c r="M3747" t="b">
        <v>0</v>
      </c>
      <c r="N3747">
        <v>1</v>
      </c>
      <c r="O3747" t="b">
        <v>0</v>
      </c>
      <c r="P3747" t="s">
        <v>8269</v>
      </c>
      <c r="Q3747">
        <f t="shared" si="139"/>
        <v>10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1437620400</v>
      </c>
      <c r="J3748" s="10">
        <f t="shared" si="138"/>
        <v>42208.125</v>
      </c>
      <c r="L3748">
        <v>1473326439</v>
      </c>
      <c r="M3748" t="b">
        <v>0</v>
      </c>
      <c r="N3748">
        <v>1</v>
      </c>
      <c r="O3748" t="b">
        <v>0</v>
      </c>
      <c r="P3748" t="s">
        <v>8269</v>
      </c>
      <c r="Q3748">
        <f t="shared" si="139"/>
        <v>2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1437620400</v>
      </c>
      <c r="J3749" s="10">
        <f t="shared" si="138"/>
        <v>42208.125</v>
      </c>
      <c r="L3749">
        <v>1433833896</v>
      </c>
      <c r="M3749" t="b">
        <v>0</v>
      </c>
      <c r="N3749">
        <v>1</v>
      </c>
      <c r="O3749" t="b">
        <v>0</v>
      </c>
      <c r="P3749" t="s">
        <v>8269</v>
      </c>
      <c r="Q3749">
        <f t="shared" si="139"/>
        <v>1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1437620400</v>
      </c>
      <c r="J3750" s="10">
        <f t="shared" si="138"/>
        <v>42208.125</v>
      </c>
      <c r="L3750">
        <v>1453827436</v>
      </c>
      <c r="M3750" t="b">
        <v>0</v>
      </c>
      <c r="N3750">
        <v>52</v>
      </c>
      <c r="O3750" t="b">
        <v>1</v>
      </c>
      <c r="P3750" t="s">
        <v>8303</v>
      </c>
      <c r="Q3750">
        <f t="shared" si="139"/>
        <v>104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1437620400</v>
      </c>
      <c r="J3751" s="10">
        <f t="shared" si="138"/>
        <v>42208.125</v>
      </c>
      <c r="L3751">
        <v>1459220588</v>
      </c>
      <c r="M3751" t="b">
        <v>0</v>
      </c>
      <c r="N3751">
        <v>7</v>
      </c>
      <c r="O3751" t="b">
        <v>1</v>
      </c>
      <c r="P3751" t="s">
        <v>8303</v>
      </c>
      <c r="Q3751">
        <f t="shared" si="139"/>
        <v>105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1437620400</v>
      </c>
      <c r="J3752" s="10">
        <f t="shared" si="138"/>
        <v>42208.125</v>
      </c>
      <c r="L3752">
        <v>1421105608</v>
      </c>
      <c r="M3752" t="b">
        <v>0</v>
      </c>
      <c r="N3752">
        <v>28</v>
      </c>
      <c r="O3752" t="b">
        <v>1</v>
      </c>
      <c r="P3752" t="s">
        <v>8303</v>
      </c>
      <c r="Q3752">
        <f t="shared" si="139"/>
        <v>100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1437620400</v>
      </c>
      <c r="J3753" s="10">
        <f t="shared" si="138"/>
        <v>42208.125</v>
      </c>
      <c r="L3753">
        <v>1454460673</v>
      </c>
      <c r="M3753" t="b">
        <v>0</v>
      </c>
      <c r="N3753">
        <v>11</v>
      </c>
      <c r="O3753" t="b">
        <v>1</v>
      </c>
      <c r="P3753" t="s">
        <v>8303</v>
      </c>
      <c r="Q3753">
        <f t="shared" si="139"/>
        <v>133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1437620400</v>
      </c>
      <c r="J3754" s="10">
        <f t="shared" si="138"/>
        <v>42208.125</v>
      </c>
      <c r="L3754">
        <v>1473189335</v>
      </c>
      <c r="M3754" t="b">
        <v>0</v>
      </c>
      <c r="N3754">
        <v>15</v>
      </c>
      <c r="O3754" t="b">
        <v>1</v>
      </c>
      <c r="P3754" t="s">
        <v>8303</v>
      </c>
      <c r="Q3754">
        <f t="shared" si="139"/>
        <v>113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1437620400</v>
      </c>
      <c r="J3755" s="10">
        <f t="shared" si="138"/>
        <v>42208.125</v>
      </c>
      <c r="L3755">
        <v>1430768800</v>
      </c>
      <c r="M3755" t="b">
        <v>0</v>
      </c>
      <c r="N3755">
        <v>30</v>
      </c>
      <c r="O3755" t="b">
        <v>1</v>
      </c>
      <c r="P3755" t="s">
        <v>8303</v>
      </c>
      <c r="Q3755">
        <f t="shared" si="139"/>
        <v>103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1437620400</v>
      </c>
      <c r="J3756" s="10">
        <f t="shared" si="138"/>
        <v>42208.125</v>
      </c>
      <c r="L3756">
        <v>1403125737</v>
      </c>
      <c r="M3756" t="b">
        <v>0</v>
      </c>
      <c r="N3756">
        <v>27</v>
      </c>
      <c r="O3756" t="b">
        <v>1</v>
      </c>
      <c r="P3756" t="s">
        <v>8303</v>
      </c>
      <c r="Q3756">
        <f t="shared" si="139"/>
        <v>120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1437620400</v>
      </c>
      <c r="J3757" s="10">
        <f t="shared" si="138"/>
        <v>42208.125</v>
      </c>
      <c r="L3757">
        <v>1458161307</v>
      </c>
      <c r="M3757" t="b">
        <v>0</v>
      </c>
      <c r="N3757">
        <v>28</v>
      </c>
      <c r="O3757" t="b">
        <v>1</v>
      </c>
      <c r="P3757" t="s">
        <v>8303</v>
      </c>
      <c r="Q3757">
        <f t="shared" si="139"/>
        <v>130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1437620400</v>
      </c>
      <c r="J3758" s="10">
        <f t="shared" si="138"/>
        <v>42208.125</v>
      </c>
      <c r="L3758">
        <v>1399923198</v>
      </c>
      <c r="M3758" t="b">
        <v>0</v>
      </c>
      <c r="N3758">
        <v>17</v>
      </c>
      <c r="O3758" t="b">
        <v>1</v>
      </c>
      <c r="P3758" t="s">
        <v>8303</v>
      </c>
      <c r="Q3758">
        <f t="shared" si="139"/>
        <v>101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1437620400</v>
      </c>
      <c r="J3759" s="10">
        <f t="shared" si="138"/>
        <v>42208.125</v>
      </c>
      <c r="L3759">
        <v>1415737515</v>
      </c>
      <c r="M3759" t="b">
        <v>0</v>
      </c>
      <c r="N3759">
        <v>50</v>
      </c>
      <c r="O3759" t="b">
        <v>1</v>
      </c>
      <c r="P3759" t="s">
        <v>8303</v>
      </c>
      <c r="Q3759">
        <f t="shared" si="139"/>
        <v>109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1437620400</v>
      </c>
      <c r="J3760" s="10">
        <f t="shared" si="138"/>
        <v>42208.125</v>
      </c>
      <c r="L3760">
        <v>1397819938</v>
      </c>
      <c r="M3760" t="b">
        <v>0</v>
      </c>
      <c r="N3760">
        <v>26</v>
      </c>
      <c r="O3760" t="b">
        <v>1</v>
      </c>
      <c r="P3760" t="s">
        <v>8303</v>
      </c>
      <c r="Q3760">
        <f t="shared" si="139"/>
        <v>102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1437620400</v>
      </c>
      <c r="J3761" s="10">
        <f t="shared" si="138"/>
        <v>42208.125</v>
      </c>
      <c r="L3761">
        <v>1435372553</v>
      </c>
      <c r="M3761" t="b">
        <v>0</v>
      </c>
      <c r="N3761">
        <v>88</v>
      </c>
      <c r="O3761" t="b">
        <v>1</v>
      </c>
      <c r="P3761" t="s">
        <v>8303</v>
      </c>
      <c r="Q3761">
        <f t="shared" si="139"/>
        <v>110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1437620400</v>
      </c>
      <c r="J3762" s="10">
        <f t="shared" si="138"/>
        <v>42208.125</v>
      </c>
      <c r="L3762">
        <v>1397133386</v>
      </c>
      <c r="M3762" t="b">
        <v>0</v>
      </c>
      <c r="N3762">
        <v>91</v>
      </c>
      <c r="O3762" t="b">
        <v>1</v>
      </c>
      <c r="P3762" t="s">
        <v>8303</v>
      </c>
      <c r="Q3762">
        <f t="shared" si="139"/>
        <v>101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1437620400</v>
      </c>
      <c r="J3763" s="10">
        <f t="shared" si="138"/>
        <v>42208.125</v>
      </c>
      <c r="L3763">
        <v>1434625937</v>
      </c>
      <c r="M3763" t="b">
        <v>0</v>
      </c>
      <c r="N3763">
        <v>3</v>
      </c>
      <c r="O3763" t="b">
        <v>1</v>
      </c>
      <c r="P3763" t="s">
        <v>8303</v>
      </c>
      <c r="Q3763">
        <f t="shared" si="139"/>
        <v>100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1437620400</v>
      </c>
      <c r="J3764" s="10">
        <f t="shared" si="138"/>
        <v>42208.125</v>
      </c>
      <c r="L3764">
        <v>1436383889</v>
      </c>
      <c r="M3764" t="b">
        <v>0</v>
      </c>
      <c r="N3764">
        <v>28</v>
      </c>
      <c r="O3764" t="b">
        <v>1</v>
      </c>
      <c r="P3764" t="s">
        <v>8303</v>
      </c>
      <c r="Q3764">
        <f t="shared" si="139"/>
        <v>106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1437620400</v>
      </c>
      <c r="J3765" s="10">
        <f t="shared" si="138"/>
        <v>42208.125</v>
      </c>
      <c r="L3765">
        <v>1425319226</v>
      </c>
      <c r="M3765" t="b">
        <v>0</v>
      </c>
      <c r="N3765">
        <v>77</v>
      </c>
      <c r="O3765" t="b">
        <v>1</v>
      </c>
      <c r="P3765" t="s">
        <v>8303</v>
      </c>
      <c r="Q3765">
        <f t="shared" si="139"/>
        <v>100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1437620400</v>
      </c>
      <c r="J3766" s="10">
        <f t="shared" si="138"/>
        <v>42208.125</v>
      </c>
      <c r="L3766">
        <v>1462824832</v>
      </c>
      <c r="M3766" t="b">
        <v>0</v>
      </c>
      <c r="N3766">
        <v>27</v>
      </c>
      <c r="O3766" t="b">
        <v>1</v>
      </c>
      <c r="P3766" t="s">
        <v>8303</v>
      </c>
      <c r="Q3766">
        <f t="shared" si="139"/>
        <v>100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1437620400</v>
      </c>
      <c r="J3767" s="10">
        <f t="shared" si="138"/>
        <v>42208.125</v>
      </c>
      <c r="L3767">
        <v>1404153482</v>
      </c>
      <c r="M3767" t="b">
        <v>0</v>
      </c>
      <c r="N3767">
        <v>107</v>
      </c>
      <c r="O3767" t="b">
        <v>1</v>
      </c>
      <c r="P3767" t="s">
        <v>8303</v>
      </c>
      <c r="Q3767">
        <f t="shared" si="139"/>
        <v>113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1437620400</v>
      </c>
      <c r="J3768" s="10">
        <f t="shared" si="138"/>
        <v>42208.125</v>
      </c>
      <c r="L3768">
        <v>1401336045</v>
      </c>
      <c r="M3768" t="b">
        <v>0</v>
      </c>
      <c r="N3768">
        <v>96</v>
      </c>
      <c r="O3768" t="b">
        <v>1</v>
      </c>
      <c r="P3768" t="s">
        <v>8303</v>
      </c>
      <c r="Q3768">
        <f t="shared" si="139"/>
        <v>103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1437620400</v>
      </c>
      <c r="J3769" s="10">
        <f t="shared" si="138"/>
        <v>42208.125</v>
      </c>
      <c r="L3769">
        <v>1423960097</v>
      </c>
      <c r="M3769" t="b">
        <v>0</v>
      </c>
      <c r="N3769">
        <v>56</v>
      </c>
      <c r="O3769" t="b">
        <v>1</v>
      </c>
      <c r="P3769" t="s">
        <v>8303</v>
      </c>
      <c r="Q3769">
        <f t="shared" si="139"/>
        <v>117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1437620400</v>
      </c>
      <c r="J3770" s="10">
        <f t="shared" si="138"/>
        <v>42208.125</v>
      </c>
      <c r="L3770">
        <v>1400002090</v>
      </c>
      <c r="M3770" t="b">
        <v>0</v>
      </c>
      <c r="N3770">
        <v>58</v>
      </c>
      <c r="O3770" t="b">
        <v>1</v>
      </c>
      <c r="P3770" t="s">
        <v>8303</v>
      </c>
      <c r="Q3770">
        <f t="shared" si="139"/>
        <v>108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1437620400</v>
      </c>
      <c r="J3771" s="10">
        <f t="shared" si="138"/>
        <v>42208.125</v>
      </c>
      <c r="L3771">
        <v>1458138079</v>
      </c>
      <c r="M3771" t="b">
        <v>0</v>
      </c>
      <c r="N3771">
        <v>15</v>
      </c>
      <c r="O3771" t="b">
        <v>1</v>
      </c>
      <c r="P3771" t="s">
        <v>8303</v>
      </c>
      <c r="Q3771">
        <f t="shared" si="139"/>
        <v>100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1437620400</v>
      </c>
      <c r="J3772" s="10">
        <f t="shared" si="138"/>
        <v>42208.125</v>
      </c>
      <c r="L3772">
        <v>1431642010</v>
      </c>
      <c r="M3772" t="b">
        <v>0</v>
      </c>
      <c r="N3772">
        <v>20</v>
      </c>
      <c r="O3772" t="b">
        <v>1</v>
      </c>
      <c r="P3772" t="s">
        <v>8303</v>
      </c>
      <c r="Q3772">
        <f t="shared" si="139"/>
        <v>100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1437620400</v>
      </c>
      <c r="J3773" s="10">
        <f t="shared" si="138"/>
        <v>42208.125</v>
      </c>
      <c r="L3773">
        <v>1462307652</v>
      </c>
      <c r="M3773" t="b">
        <v>0</v>
      </c>
      <c r="N3773">
        <v>38</v>
      </c>
      <c r="O3773" t="b">
        <v>1</v>
      </c>
      <c r="P3773" t="s">
        <v>8303</v>
      </c>
      <c r="Q3773">
        <f t="shared" si="139"/>
        <v>146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1437620400</v>
      </c>
      <c r="J3774" s="10">
        <f t="shared" si="138"/>
        <v>42208.125</v>
      </c>
      <c r="L3774">
        <v>1478616506</v>
      </c>
      <c r="M3774" t="b">
        <v>0</v>
      </c>
      <c r="N3774">
        <v>33</v>
      </c>
      <c r="O3774" t="b">
        <v>1</v>
      </c>
      <c r="P3774" t="s">
        <v>8303</v>
      </c>
      <c r="Q3774">
        <f t="shared" si="139"/>
        <v>110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1437620400</v>
      </c>
      <c r="J3775" s="10">
        <f t="shared" si="138"/>
        <v>42208.125</v>
      </c>
      <c r="L3775">
        <v>1476317247</v>
      </c>
      <c r="M3775" t="b">
        <v>0</v>
      </c>
      <c r="N3775">
        <v>57</v>
      </c>
      <c r="O3775" t="b">
        <v>1</v>
      </c>
      <c r="P3775" t="s">
        <v>8303</v>
      </c>
      <c r="Q3775">
        <f t="shared" si="139"/>
        <v>108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1437620400</v>
      </c>
      <c r="J3776" s="10">
        <f t="shared" si="138"/>
        <v>42208.125</v>
      </c>
      <c r="L3776">
        <v>1427223655</v>
      </c>
      <c r="M3776" t="b">
        <v>0</v>
      </c>
      <c r="N3776">
        <v>25</v>
      </c>
      <c r="O3776" t="b">
        <v>1</v>
      </c>
      <c r="P3776" t="s">
        <v>8303</v>
      </c>
      <c r="Q3776">
        <f t="shared" si="139"/>
        <v>100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1437620400</v>
      </c>
      <c r="J3777" s="10">
        <f t="shared" si="138"/>
        <v>42208.125</v>
      </c>
      <c r="L3777">
        <v>1426199843</v>
      </c>
      <c r="M3777" t="b">
        <v>0</v>
      </c>
      <c r="N3777">
        <v>14</v>
      </c>
      <c r="O3777" t="b">
        <v>1</v>
      </c>
      <c r="P3777" t="s">
        <v>8303</v>
      </c>
      <c r="Q3777">
        <f t="shared" si="139"/>
        <v>100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1437620400</v>
      </c>
      <c r="J3778" s="10">
        <f t="shared" si="138"/>
        <v>42208.125</v>
      </c>
      <c r="L3778">
        <v>1403599778</v>
      </c>
      <c r="M3778" t="b">
        <v>0</v>
      </c>
      <c r="N3778">
        <v>94</v>
      </c>
      <c r="O3778" t="b">
        <v>1</v>
      </c>
      <c r="P3778" t="s">
        <v>8303</v>
      </c>
      <c r="Q3778">
        <f t="shared" si="139"/>
        <v>107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1437620400</v>
      </c>
      <c r="J3779" s="10">
        <f t="shared" ref="J3779:J3842" si="140">(((I3779/60)/60)/24)+DATE(1970,1,1)</f>
        <v>42208.125</v>
      </c>
      <c r="L3779">
        <v>1409884821</v>
      </c>
      <c r="M3779" t="b">
        <v>0</v>
      </c>
      <c r="N3779">
        <v>59</v>
      </c>
      <c r="O3779" t="b">
        <v>1</v>
      </c>
      <c r="P3779" t="s">
        <v>8303</v>
      </c>
      <c r="Q3779">
        <f t="shared" ref="Q3779:Q3842" si="141">ROUND(E3779/D3779*100,0)</f>
        <v>143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1437620400</v>
      </c>
      <c r="J3780" s="10">
        <f t="shared" si="140"/>
        <v>42208.125</v>
      </c>
      <c r="L3780">
        <v>1418758780</v>
      </c>
      <c r="M3780" t="b">
        <v>0</v>
      </c>
      <c r="N3780">
        <v>36</v>
      </c>
      <c r="O3780" t="b">
        <v>1</v>
      </c>
      <c r="P3780" t="s">
        <v>8303</v>
      </c>
      <c r="Q3780">
        <f t="shared" si="141"/>
        <v>105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1437620400</v>
      </c>
      <c r="J3781" s="10">
        <f t="shared" si="140"/>
        <v>42208.125</v>
      </c>
      <c r="L3781">
        <v>1456421940</v>
      </c>
      <c r="M3781" t="b">
        <v>0</v>
      </c>
      <c r="N3781">
        <v>115</v>
      </c>
      <c r="O3781" t="b">
        <v>1</v>
      </c>
      <c r="P3781" t="s">
        <v>8303</v>
      </c>
      <c r="Q3781">
        <f t="shared" si="141"/>
        <v>104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1437620400</v>
      </c>
      <c r="J3782" s="10">
        <f t="shared" si="140"/>
        <v>42208.125</v>
      </c>
      <c r="L3782">
        <v>1433999785</v>
      </c>
      <c r="M3782" t="b">
        <v>0</v>
      </c>
      <c r="N3782">
        <v>30</v>
      </c>
      <c r="O3782" t="b">
        <v>1</v>
      </c>
      <c r="P3782" t="s">
        <v>8303</v>
      </c>
      <c r="Q3782">
        <f t="shared" si="141"/>
        <v>120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1437620400</v>
      </c>
      <c r="J3783" s="10">
        <f t="shared" si="140"/>
        <v>42208.125</v>
      </c>
      <c r="L3783">
        <v>1408050685</v>
      </c>
      <c r="M3783" t="b">
        <v>0</v>
      </c>
      <c r="N3783">
        <v>52</v>
      </c>
      <c r="O3783" t="b">
        <v>1</v>
      </c>
      <c r="P3783" t="s">
        <v>8303</v>
      </c>
      <c r="Q3783">
        <f t="shared" si="141"/>
        <v>110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1437620400</v>
      </c>
      <c r="J3784" s="10">
        <f t="shared" si="140"/>
        <v>42208.125</v>
      </c>
      <c r="L3784">
        <v>1466887297</v>
      </c>
      <c r="M3784" t="b">
        <v>0</v>
      </c>
      <c r="N3784">
        <v>27</v>
      </c>
      <c r="O3784" t="b">
        <v>1</v>
      </c>
      <c r="P3784" t="s">
        <v>8303</v>
      </c>
      <c r="Q3784">
        <f t="shared" si="141"/>
        <v>102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1437620400</v>
      </c>
      <c r="J3785" s="10">
        <f t="shared" si="140"/>
        <v>42208.125</v>
      </c>
      <c r="L3785">
        <v>1455938520</v>
      </c>
      <c r="M3785" t="b">
        <v>0</v>
      </c>
      <c r="N3785">
        <v>24</v>
      </c>
      <c r="O3785" t="b">
        <v>1</v>
      </c>
      <c r="P3785" t="s">
        <v>8303</v>
      </c>
      <c r="Q3785">
        <f t="shared" si="141"/>
        <v>129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1437620400</v>
      </c>
      <c r="J3786" s="10">
        <f t="shared" si="140"/>
        <v>42208.125</v>
      </c>
      <c r="L3786">
        <v>1465601532</v>
      </c>
      <c r="M3786" t="b">
        <v>0</v>
      </c>
      <c r="N3786">
        <v>10</v>
      </c>
      <c r="O3786" t="b">
        <v>1</v>
      </c>
      <c r="P3786" t="s">
        <v>8303</v>
      </c>
      <c r="Q3786">
        <f t="shared" si="141"/>
        <v>115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1437620400</v>
      </c>
      <c r="J3787" s="10">
        <f t="shared" si="140"/>
        <v>42208.125</v>
      </c>
      <c r="L3787">
        <v>1467040769</v>
      </c>
      <c r="M3787" t="b">
        <v>0</v>
      </c>
      <c r="N3787">
        <v>30</v>
      </c>
      <c r="O3787" t="b">
        <v>1</v>
      </c>
      <c r="P3787" t="s">
        <v>8303</v>
      </c>
      <c r="Q3787">
        <f t="shared" si="141"/>
        <v>151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1437620400</v>
      </c>
      <c r="J3788" s="10">
        <f t="shared" si="140"/>
        <v>42208.125</v>
      </c>
      <c r="L3788">
        <v>1461718475</v>
      </c>
      <c r="M3788" t="b">
        <v>0</v>
      </c>
      <c r="N3788">
        <v>71</v>
      </c>
      <c r="O3788" t="b">
        <v>1</v>
      </c>
      <c r="P3788" t="s">
        <v>8303</v>
      </c>
      <c r="Q3788">
        <f t="shared" si="141"/>
        <v>111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1437620400</v>
      </c>
      <c r="J3789" s="10">
        <f t="shared" si="140"/>
        <v>42208.125</v>
      </c>
      <c r="L3789">
        <v>1434113406</v>
      </c>
      <c r="M3789" t="b">
        <v>0</v>
      </c>
      <c r="N3789">
        <v>10</v>
      </c>
      <c r="O3789" t="b">
        <v>1</v>
      </c>
      <c r="P3789" t="s">
        <v>8303</v>
      </c>
      <c r="Q3789">
        <f t="shared" si="141"/>
        <v>100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1437620400</v>
      </c>
      <c r="J3790" s="10">
        <f t="shared" si="140"/>
        <v>42208.125</v>
      </c>
      <c r="L3790">
        <v>1448469719</v>
      </c>
      <c r="M3790" t="b">
        <v>0</v>
      </c>
      <c r="N3790">
        <v>1</v>
      </c>
      <c r="O3790" t="b">
        <v>0</v>
      </c>
      <c r="P3790" t="s">
        <v>8303</v>
      </c>
      <c r="Q3790">
        <f t="shared" si="141"/>
        <v>1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1437620400</v>
      </c>
      <c r="J3791" s="10">
        <f t="shared" si="140"/>
        <v>42208.125</v>
      </c>
      <c r="L3791">
        <v>1431630618</v>
      </c>
      <c r="M3791" t="b">
        <v>0</v>
      </c>
      <c r="N3791">
        <v>4</v>
      </c>
      <c r="O3791" t="b">
        <v>0</v>
      </c>
      <c r="P3791" t="s">
        <v>8303</v>
      </c>
      <c r="Q3791">
        <f t="shared" si="141"/>
        <v>3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1437620400</v>
      </c>
      <c r="J3792" s="10">
        <f t="shared" si="140"/>
        <v>42208.125</v>
      </c>
      <c r="L3792">
        <v>1477238423</v>
      </c>
      <c r="M3792" t="b">
        <v>0</v>
      </c>
      <c r="N3792">
        <v>0</v>
      </c>
      <c r="O3792" t="b">
        <v>0</v>
      </c>
      <c r="P3792" t="s">
        <v>8303</v>
      </c>
      <c r="Q3792">
        <f t="shared" si="141"/>
        <v>0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1437620400</v>
      </c>
      <c r="J3793" s="10">
        <f t="shared" si="140"/>
        <v>42208.125</v>
      </c>
      <c r="L3793">
        <v>1399480592</v>
      </c>
      <c r="M3793" t="b">
        <v>0</v>
      </c>
      <c r="N3793">
        <v>0</v>
      </c>
      <c r="O3793" t="b">
        <v>0</v>
      </c>
      <c r="P3793" t="s">
        <v>8303</v>
      </c>
      <c r="Q3793">
        <f t="shared" si="141"/>
        <v>0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1437620400</v>
      </c>
      <c r="J3794" s="10">
        <f t="shared" si="140"/>
        <v>42208.125</v>
      </c>
      <c r="L3794">
        <v>1434365022</v>
      </c>
      <c r="M3794" t="b">
        <v>0</v>
      </c>
      <c r="N3794">
        <v>2</v>
      </c>
      <c r="O3794" t="b">
        <v>0</v>
      </c>
      <c r="P3794" t="s">
        <v>8303</v>
      </c>
      <c r="Q3794">
        <f t="shared" si="141"/>
        <v>0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1437620400</v>
      </c>
      <c r="J3795" s="10">
        <f t="shared" si="140"/>
        <v>42208.125</v>
      </c>
      <c r="L3795">
        <v>1416954729</v>
      </c>
      <c r="M3795" t="b">
        <v>0</v>
      </c>
      <c r="N3795">
        <v>24</v>
      </c>
      <c r="O3795" t="b">
        <v>0</v>
      </c>
      <c r="P3795" t="s">
        <v>8303</v>
      </c>
      <c r="Q3795">
        <f t="shared" si="141"/>
        <v>60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1437620400</v>
      </c>
      <c r="J3796" s="10">
        <f t="shared" si="140"/>
        <v>42208.125</v>
      </c>
      <c r="L3796">
        <v>1431093354</v>
      </c>
      <c r="M3796" t="b">
        <v>0</v>
      </c>
      <c r="N3796">
        <v>1</v>
      </c>
      <c r="O3796" t="b">
        <v>0</v>
      </c>
      <c r="P3796" t="s">
        <v>8303</v>
      </c>
      <c r="Q3796">
        <f t="shared" si="141"/>
        <v>1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1437620400</v>
      </c>
      <c r="J3797" s="10">
        <f t="shared" si="140"/>
        <v>42208.125</v>
      </c>
      <c r="L3797">
        <v>1437042490</v>
      </c>
      <c r="M3797" t="b">
        <v>0</v>
      </c>
      <c r="N3797">
        <v>2</v>
      </c>
      <c r="O3797" t="b">
        <v>0</v>
      </c>
      <c r="P3797" t="s">
        <v>8303</v>
      </c>
      <c r="Q3797">
        <f t="shared" si="141"/>
        <v>2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1437620400</v>
      </c>
      <c r="J3798" s="10">
        <f t="shared" si="140"/>
        <v>42208.125</v>
      </c>
      <c r="L3798">
        <v>1479170556</v>
      </c>
      <c r="M3798" t="b">
        <v>0</v>
      </c>
      <c r="N3798">
        <v>1</v>
      </c>
      <c r="O3798" t="b">
        <v>0</v>
      </c>
      <c r="P3798" t="s">
        <v>8303</v>
      </c>
      <c r="Q3798">
        <f t="shared" si="141"/>
        <v>0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1437620400</v>
      </c>
      <c r="J3799" s="10">
        <f t="shared" si="140"/>
        <v>42208.125</v>
      </c>
      <c r="L3799">
        <v>1426972165</v>
      </c>
      <c r="M3799" t="b">
        <v>0</v>
      </c>
      <c r="N3799">
        <v>37</v>
      </c>
      <c r="O3799" t="b">
        <v>0</v>
      </c>
      <c r="P3799" t="s">
        <v>8303</v>
      </c>
      <c r="Q3799">
        <f t="shared" si="141"/>
        <v>90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1437620400</v>
      </c>
      <c r="J3800" s="10">
        <f t="shared" si="140"/>
        <v>42208.125</v>
      </c>
      <c r="L3800">
        <v>1405099248</v>
      </c>
      <c r="M3800" t="b">
        <v>0</v>
      </c>
      <c r="N3800">
        <v>5</v>
      </c>
      <c r="O3800" t="b">
        <v>0</v>
      </c>
      <c r="P3800" t="s">
        <v>8303</v>
      </c>
      <c r="Q3800">
        <f t="shared" si="141"/>
        <v>1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1437620400</v>
      </c>
      <c r="J3801" s="10">
        <f t="shared" si="140"/>
        <v>42208.125</v>
      </c>
      <c r="L3801">
        <v>1455142843</v>
      </c>
      <c r="M3801" t="b">
        <v>0</v>
      </c>
      <c r="N3801">
        <v>4</v>
      </c>
      <c r="O3801" t="b">
        <v>0</v>
      </c>
      <c r="P3801" t="s">
        <v>8303</v>
      </c>
      <c r="Q3801">
        <f t="shared" si="141"/>
        <v>4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1437620400</v>
      </c>
      <c r="J3802" s="10">
        <f t="shared" si="140"/>
        <v>42208.125</v>
      </c>
      <c r="L3802">
        <v>1418146883</v>
      </c>
      <c r="M3802" t="b">
        <v>0</v>
      </c>
      <c r="N3802">
        <v>16</v>
      </c>
      <c r="O3802" t="b">
        <v>0</v>
      </c>
      <c r="P3802" t="s">
        <v>8303</v>
      </c>
      <c r="Q3802">
        <f t="shared" si="141"/>
        <v>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1437620400</v>
      </c>
      <c r="J3803" s="10">
        <f t="shared" si="140"/>
        <v>42208.125</v>
      </c>
      <c r="L3803">
        <v>1417536816</v>
      </c>
      <c r="M3803" t="b">
        <v>0</v>
      </c>
      <c r="N3803">
        <v>9</v>
      </c>
      <c r="O3803" t="b">
        <v>0</v>
      </c>
      <c r="P3803" t="s">
        <v>8303</v>
      </c>
      <c r="Q3803">
        <f t="shared" si="141"/>
        <v>9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1437620400</v>
      </c>
      <c r="J3804" s="10">
        <f t="shared" si="140"/>
        <v>42208.125</v>
      </c>
      <c r="L3804">
        <v>1442890906</v>
      </c>
      <c r="M3804" t="b">
        <v>0</v>
      </c>
      <c r="N3804">
        <v>0</v>
      </c>
      <c r="O3804" t="b">
        <v>0</v>
      </c>
      <c r="P3804" t="s">
        <v>8303</v>
      </c>
      <c r="Q3804">
        <f t="shared" si="141"/>
        <v>0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1437620400</v>
      </c>
      <c r="J3805" s="10">
        <f t="shared" si="140"/>
        <v>42208.125</v>
      </c>
      <c r="L3805">
        <v>1454541568</v>
      </c>
      <c r="M3805" t="b">
        <v>0</v>
      </c>
      <c r="N3805">
        <v>40</v>
      </c>
      <c r="O3805" t="b">
        <v>0</v>
      </c>
      <c r="P3805" t="s">
        <v>8303</v>
      </c>
      <c r="Q3805">
        <f t="shared" si="141"/>
        <v>20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1437620400</v>
      </c>
      <c r="J3806" s="10">
        <f t="shared" si="140"/>
        <v>42208.125</v>
      </c>
      <c r="L3806">
        <v>1465172024</v>
      </c>
      <c r="M3806" t="b">
        <v>0</v>
      </c>
      <c r="N3806">
        <v>0</v>
      </c>
      <c r="O3806" t="b">
        <v>0</v>
      </c>
      <c r="P3806" t="s">
        <v>8303</v>
      </c>
      <c r="Q3806">
        <f t="shared" si="141"/>
        <v>0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1437620400</v>
      </c>
      <c r="J3807" s="10">
        <f t="shared" si="140"/>
        <v>42208.125</v>
      </c>
      <c r="L3807">
        <v>1406668640</v>
      </c>
      <c r="M3807" t="b">
        <v>0</v>
      </c>
      <c r="N3807">
        <v>2</v>
      </c>
      <c r="O3807" t="b">
        <v>0</v>
      </c>
      <c r="P3807" t="s">
        <v>8303</v>
      </c>
      <c r="Q3807">
        <f t="shared" si="141"/>
        <v>0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1437620400</v>
      </c>
      <c r="J3808" s="10">
        <f t="shared" si="140"/>
        <v>42208.125</v>
      </c>
      <c r="L3808">
        <v>1402294381</v>
      </c>
      <c r="M3808" t="b">
        <v>0</v>
      </c>
      <c r="N3808">
        <v>1</v>
      </c>
      <c r="O3808" t="b">
        <v>0</v>
      </c>
      <c r="P3808" t="s">
        <v>8303</v>
      </c>
      <c r="Q3808">
        <f t="shared" si="141"/>
        <v>0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1437620400</v>
      </c>
      <c r="J3809" s="10">
        <f t="shared" si="140"/>
        <v>42208.125</v>
      </c>
      <c r="L3809">
        <v>1427492939</v>
      </c>
      <c r="M3809" t="b">
        <v>0</v>
      </c>
      <c r="N3809">
        <v>9</v>
      </c>
      <c r="O3809" t="b">
        <v>0</v>
      </c>
      <c r="P3809" t="s">
        <v>8303</v>
      </c>
      <c r="Q3809">
        <f t="shared" si="141"/>
        <v>30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1437620400</v>
      </c>
      <c r="J3810" s="10">
        <f t="shared" si="140"/>
        <v>42208.125</v>
      </c>
      <c r="L3810">
        <v>1424775219</v>
      </c>
      <c r="M3810" t="b">
        <v>0</v>
      </c>
      <c r="N3810">
        <v>24</v>
      </c>
      <c r="O3810" t="b">
        <v>1</v>
      </c>
      <c r="P3810" t="s">
        <v>8269</v>
      </c>
      <c r="Q3810">
        <f t="shared" si="141"/>
        <v>100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1437620400</v>
      </c>
      <c r="J3811" s="10">
        <f t="shared" si="140"/>
        <v>42208.125</v>
      </c>
      <c r="L3811">
        <v>1402403907</v>
      </c>
      <c r="M3811" t="b">
        <v>0</v>
      </c>
      <c r="N3811">
        <v>38</v>
      </c>
      <c r="O3811" t="b">
        <v>1</v>
      </c>
      <c r="P3811" t="s">
        <v>8269</v>
      </c>
      <c r="Q3811">
        <f t="shared" si="141"/>
        <v>101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1437620400</v>
      </c>
      <c r="J3812" s="10">
        <f t="shared" si="140"/>
        <v>42208.125</v>
      </c>
      <c r="L3812">
        <v>1424377358</v>
      </c>
      <c r="M3812" t="b">
        <v>0</v>
      </c>
      <c r="N3812">
        <v>26</v>
      </c>
      <c r="O3812" t="b">
        <v>1</v>
      </c>
      <c r="P3812" t="s">
        <v>8269</v>
      </c>
      <c r="Q3812">
        <f t="shared" si="141"/>
        <v>122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1437620400</v>
      </c>
      <c r="J3813" s="10">
        <f t="shared" si="140"/>
        <v>42208.125</v>
      </c>
      <c r="L3813">
        <v>1461769373</v>
      </c>
      <c r="M3813" t="b">
        <v>0</v>
      </c>
      <c r="N3813">
        <v>19</v>
      </c>
      <c r="O3813" t="b">
        <v>1</v>
      </c>
      <c r="P3813" t="s">
        <v>8269</v>
      </c>
      <c r="Q3813">
        <f t="shared" si="141"/>
        <v>330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1437620400</v>
      </c>
      <c r="J3814" s="10">
        <f t="shared" si="140"/>
        <v>42208.125</v>
      </c>
      <c r="L3814">
        <v>1429120908</v>
      </c>
      <c r="M3814" t="b">
        <v>0</v>
      </c>
      <c r="N3814">
        <v>11</v>
      </c>
      <c r="O3814" t="b">
        <v>1</v>
      </c>
      <c r="P3814" t="s">
        <v>8269</v>
      </c>
      <c r="Q3814">
        <f t="shared" si="141"/>
        <v>110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1437620400</v>
      </c>
      <c r="J3815" s="10">
        <f t="shared" si="140"/>
        <v>42208.125</v>
      </c>
      <c r="L3815">
        <v>1462603021</v>
      </c>
      <c r="M3815" t="b">
        <v>0</v>
      </c>
      <c r="N3815">
        <v>27</v>
      </c>
      <c r="O3815" t="b">
        <v>1</v>
      </c>
      <c r="P3815" t="s">
        <v>8269</v>
      </c>
      <c r="Q3815">
        <f t="shared" si="141"/>
        <v>101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1437620400</v>
      </c>
      <c r="J3816" s="10">
        <f t="shared" si="140"/>
        <v>42208.125</v>
      </c>
      <c r="L3816">
        <v>1424727712</v>
      </c>
      <c r="M3816" t="b">
        <v>0</v>
      </c>
      <c r="N3816">
        <v>34</v>
      </c>
      <c r="O3816" t="b">
        <v>1</v>
      </c>
      <c r="P3816" t="s">
        <v>8269</v>
      </c>
      <c r="Q3816">
        <f t="shared" si="141"/>
        <v>140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1437620400</v>
      </c>
      <c r="J3817" s="10">
        <f t="shared" si="140"/>
        <v>42208.125</v>
      </c>
      <c r="L3817">
        <v>1437545657</v>
      </c>
      <c r="M3817" t="b">
        <v>0</v>
      </c>
      <c r="N3817">
        <v>20</v>
      </c>
      <c r="O3817" t="b">
        <v>1</v>
      </c>
      <c r="P3817" t="s">
        <v>8269</v>
      </c>
      <c r="Q3817">
        <f t="shared" si="141"/>
        <v>100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1437620400</v>
      </c>
      <c r="J3818" s="10">
        <f t="shared" si="140"/>
        <v>42208.125</v>
      </c>
      <c r="L3818">
        <v>1403022823</v>
      </c>
      <c r="M3818" t="b">
        <v>0</v>
      </c>
      <c r="N3818">
        <v>37</v>
      </c>
      <c r="O3818" t="b">
        <v>1</v>
      </c>
      <c r="P3818" t="s">
        <v>8269</v>
      </c>
      <c r="Q3818">
        <f t="shared" si="141"/>
        <v>119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1437620400</v>
      </c>
      <c r="J3819" s="10">
        <f t="shared" si="140"/>
        <v>42208.125</v>
      </c>
      <c r="L3819">
        <v>1444236216</v>
      </c>
      <c r="M3819" t="b">
        <v>0</v>
      </c>
      <c r="N3819">
        <v>20</v>
      </c>
      <c r="O3819" t="b">
        <v>1</v>
      </c>
      <c r="P3819" t="s">
        <v>8269</v>
      </c>
      <c r="Q3819">
        <f t="shared" si="141"/>
        <v>107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1437620400</v>
      </c>
      <c r="J3820" s="10">
        <f t="shared" si="140"/>
        <v>42208.125</v>
      </c>
      <c r="L3820">
        <v>1423599182</v>
      </c>
      <c r="M3820" t="b">
        <v>0</v>
      </c>
      <c r="N3820">
        <v>10</v>
      </c>
      <c r="O3820" t="b">
        <v>1</v>
      </c>
      <c r="P3820" t="s">
        <v>8269</v>
      </c>
      <c r="Q3820">
        <f t="shared" si="141"/>
        <v>228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1437620400</v>
      </c>
      <c r="J3821" s="10">
        <f t="shared" si="140"/>
        <v>42208.125</v>
      </c>
      <c r="L3821">
        <v>1435554104</v>
      </c>
      <c r="M3821" t="b">
        <v>0</v>
      </c>
      <c r="N3821">
        <v>26</v>
      </c>
      <c r="O3821" t="b">
        <v>1</v>
      </c>
      <c r="P3821" t="s">
        <v>8269</v>
      </c>
      <c r="Q3821">
        <f t="shared" si="141"/>
        <v>106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1437620400</v>
      </c>
      <c r="J3822" s="10">
        <f t="shared" si="140"/>
        <v>42208.125</v>
      </c>
      <c r="L3822">
        <v>1433518717</v>
      </c>
      <c r="M3822" t="b">
        <v>0</v>
      </c>
      <c r="N3822">
        <v>20</v>
      </c>
      <c r="O3822" t="b">
        <v>1</v>
      </c>
      <c r="P3822" t="s">
        <v>8269</v>
      </c>
      <c r="Q3822">
        <f t="shared" si="141"/>
        <v>143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1437620400</v>
      </c>
      <c r="J3823" s="10">
        <f t="shared" si="140"/>
        <v>42208.125</v>
      </c>
      <c r="L3823">
        <v>1449116407</v>
      </c>
      <c r="M3823" t="b">
        <v>0</v>
      </c>
      <c r="N3823">
        <v>46</v>
      </c>
      <c r="O3823" t="b">
        <v>1</v>
      </c>
      <c r="P3823" t="s">
        <v>8269</v>
      </c>
      <c r="Q3823">
        <f t="shared" si="141"/>
        <v>105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1437620400</v>
      </c>
      <c r="J3824" s="10">
        <f t="shared" si="140"/>
        <v>42208.125</v>
      </c>
      <c r="L3824">
        <v>1448136417</v>
      </c>
      <c r="M3824" t="b">
        <v>0</v>
      </c>
      <c r="N3824">
        <v>76</v>
      </c>
      <c r="O3824" t="b">
        <v>1</v>
      </c>
      <c r="P3824" t="s">
        <v>8269</v>
      </c>
      <c r="Q3824">
        <f t="shared" si="141"/>
        <v>110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1437620400</v>
      </c>
      <c r="J3825" s="10">
        <f t="shared" si="140"/>
        <v>42208.125</v>
      </c>
      <c r="L3825">
        <v>1434405044</v>
      </c>
      <c r="M3825" t="b">
        <v>0</v>
      </c>
      <c r="N3825">
        <v>41</v>
      </c>
      <c r="O3825" t="b">
        <v>1</v>
      </c>
      <c r="P3825" t="s">
        <v>8269</v>
      </c>
      <c r="Q3825">
        <f t="shared" si="141"/>
        <v>106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1437620400</v>
      </c>
      <c r="J3826" s="10">
        <f t="shared" si="140"/>
        <v>42208.125</v>
      </c>
      <c r="L3826">
        <v>1469026903</v>
      </c>
      <c r="M3826" t="b">
        <v>0</v>
      </c>
      <c r="N3826">
        <v>7</v>
      </c>
      <c r="O3826" t="b">
        <v>1</v>
      </c>
      <c r="P3826" t="s">
        <v>8269</v>
      </c>
      <c r="Q3826">
        <f t="shared" si="141"/>
        <v>108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1437620400</v>
      </c>
      <c r="J3827" s="10">
        <f t="shared" si="140"/>
        <v>42208.125</v>
      </c>
      <c r="L3827">
        <v>1432690814</v>
      </c>
      <c r="M3827" t="b">
        <v>0</v>
      </c>
      <c r="N3827">
        <v>49</v>
      </c>
      <c r="O3827" t="b">
        <v>1</v>
      </c>
      <c r="P3827" t="s">
        <v>8269</v>
      </c>
      <c r="Q3827">
        <f t="shared" si="141"/>
        <v>105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1437620400</v>
      </c>
      <c r="J3828" s="10">
        <f t="shared" si="140"/>
        <v>42208.125</v>
      </c>
      <c r="L3828">
        <v>1428401394</v>
      </c>
      <c r="M3828" t="b">
        <v>0</v>
      </c>
      <c r="N3828">
        <v>26</v>
      </c>
      <c r="O3828" t="b">
        <v>1</v>
      </c>
      <c r="P3828" t="s">
        <v>8269</v>
      </c>
      <c r="Q3828">
        <f t="shared" si="141"/>
        <v>119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1437620400</v>
      </c>
      <c r="J3829" s="10">
        <f t="shared" si="140"/>
        <v>42208.125</v>
      </c>
      <c r="L3829">
        <v>1422656201</v>
      </c>
      <c r="M3829" t="b">
        <v>0</v>
      </c>
      <c r="N3829">
        <v>65</v>
      </c>
      <c r="O3829" t="b">
        <v>1</v>
      </c>
      <c r="P3829" t="s">
        <v>8269</v>
      </c>
      <c r="Q3829">
        <f t="shared" si="141"/>
        <v>153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1437620400</v>
      </c>
      <c r="J3830" s="10">
        <f t="shared" si="140"/>
        <v>42208.125</v>
      </c>
      <c r="L3830">
        <v>1414845587</v>
      </c>
      <c r="M3830" t="b">
        <v>0</v>
      </c>
      <c r="N3830">
        <v>28</v>
      </c>
      <c r="O3830" t="b">
        <v>1</v>
      </c>
      <c r="P3830" t="s">
        <v>8269</v>
      </c>
      <c r="Q3830">
        <f t="shared" si="141"/>
        <v>100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1437620400</v>
      </c>
      <c r="J3831" s="10">
        <f t="shared" si="140"/>
        <v>42208.125</v>
      </c>
      <c r="L3831">
        <v>1470948371</v>
      </c>
      <c r="M3831" t="b">
        <v>0</v>
      </c>
      <c r="N3831">
        <v>8</v>
      </c>
      <c r="O3831" t="b">
        <v>1</v>
      </c>
      <c r="P3831" t="s">
        <v>8269</v>
      </c>
      <c r="Q3831">
        <f t="shared" si="141"/>
        <v>100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1437620400</v>
      </c>
      <c r="J3832" s="10">
        <f t="shared" si="140"/>
        <v>42208.125</v>
      </c>
      <c r="L3832">
        <v>1463161611</v>
      </c>
      <c r="M3832" t="b">
        <v>0</v>
      </c>
      <c r="N3832">
        <v>3</v>
      </c>
      <c r="O3832" t="b">
        <v>1</v>
      </c>
      <c r="P3832" t="s">
        <v>8269</v>
      </c>
      <c r="Q3832">
        <f t="shared" si="141"/>
        <v>225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1437620400</v>
      </c>
      <c r="J3833" s="10">
        <f t="shared" si="140"/>
        <v>42208.125</v>
      </c>
      <c r="L3833">
        <v>1413404545</v>
      </c>
      <c r="M3833" t="b">
        <v>0</v>
      </c>
      <c r="N3833">
        <v>9</v>
      </c>
      <c r="O3833" t="b">
        <v>1</v>
      </c>
      <c r="P3833" t="s">
        <v>8269</v>
      </c>
      <c r="Q3833">
        <f t="shared" si="141"/>
        <v>106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1437620400</v>
      </c>
      <c r="J3834" s="10">
        <f t="shared" si="140"/>
        <v>42208.125</v>
      </c>
      <c r="L3834">
        <v>1452048335</v>
      </c>
      <c r="M3834" t="b">
        <v>0</v>
      </c>
      <c r="N3834">
        <v>9</v>
      </c>
      <c r="O3834" t="b">
        <v>1</v>
      </c>
      <c r="P3834" t="s">
        <v>8269</v>
      </c>
      <c r="Q3834">
        <f t="shared" si="141"/>
        <v>105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1437620400</v>
      </c>
      <c r="J3835" s="10">
        <f t="shared" si="140"/>
        <v>42208.125</v>
      </c>
      <c r="L3835">
        <v>1416516972</v>
      </c>
      <c r="M3835" t="b">
        <v>0</v>
      </c>
      <c r="N3835">
        <v>20</v>
      </c>
      <c r="O3835" t="b">
        <v>1</v>
      </c>
      <c r="P3835" t="s">
        <v>8269</v>
      </c>
      <c r="Q3835">
        <f t="shared" si="141"/>
        <v>117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1437620400</v>
      </c>
      <c r="J3836" s="10">
        <f t="shared" si="140"/>
        <v>42208.125</v>
      </c>
      <c r="L3836">
        <v>1432032067</v>
      </c>
      <c r="M3836" t="b">
        <v>0</v>
      </c>
      <c r="N3836">
        <v>57</v>
      </c>
      <c r="O3836" t="b">
        <v>1</v>
      </c>
      <c r="P3836" t="s">
        <v>8269</v>
      </c>
      <c r="Q3836">
        <f t="shared" si="141"/>
        <v>109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1437620400</v>
      </c>
      <c r="J3837" s="10">
        <f t="shared" si="140"/>
        <v>42208.125</v>
      </c>
      <c r="L3837">
        <v>1459463808</v>
      </c>
      <c r="M3837" t="b">
        <v>0</v>
      </c>
      <c r="N3837">
        <v>8</v>
      </c>
      <c r="O3837" t="b">
        <v>1</v>
      </c>
      <c r="P3837" t="s">
        <v>8269</v>
      </c>
      <c r="Q3837">
        <f t="shared" si="141"/>
        <v>160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1437620400</v>
      </c>
      <c r="J3838" s="10">
        <f t="shared" si="140"/>
        <v>42208.125</v>
      </c>
      <c r="L3838">
        <v>1467497652</v>
      </c>
      <c r="M3838" t="b">
        <v>0</v>
      </c>
      <c r="N3838">
        <v>14</v>
      </c>
      <c r="O3838" t="b">
        <v>1</v>
      </c>
      <c r="P3838" t="s">
        <v>8269</v>
      </c>
      <c r="Q3838">
        <f t="shared" si="141"/>
        <v>113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1437620400</v>
      </c>
      <c r="J3839" s="10">
        <f t="shared" si="140"/>
        <v>42208.125</v>
      </c>
      <c r="L3839">
        <v>1432837358</v>
      </c>
      <c r="M3839" t="b">
        <v>0</v>
      </c>
      <c r="N3839">
        <v>17</v>
      </c>
      <c r="O3839" t="b">
        <v>1</v>
      </c>
      <c r="P3839" t="s">
        <v>8269</v>
      </c>
      <c r="Q3839">
        <f t="shared" si="141"/>
        <v>102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1437620400</v>
      </c>
      <c r="J3840" s="10">
        <f t="shared" si="140"/>
        <v>42208.125</v>
      </c>
      <c r="L3840">
        <v>1429722209</v>
      </c>
      <c r="M3840" t="b">
        <v>0</v>
      </c>
      <c r="N3840">
        <v>100</v>
      </c>
      <c r="O3840" t="b">
        <v>1</v>
      </c>
      <c r="P3840" t="s">
        <v>8269</v>
      </c>
      <c r="Q3840">
        <f t="shared" si="141"/>
        <v>101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1437620400</v>
      </c>
      <c r="J3841" s="10">
        <f t="shared" si="140"/>
        <v>42208.125</v>
      </c>
      <c r="L3841">
        <v>1433042724</v>
      </c>
      <c r="M3841" t="b">
        <v>0</v>
      </c>
      <c r="N3841">
        <v>32</v>
      </c>
      <c r="O3841" t="b">
        <v>1</v>
      </c>
      <c r="P3841" t="s">
        <v>8269</v>
      </c>
      <c r="Q3841">
        <f t="shared" si="141"/>
        <v>101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1437620400</v>
      </c>
      <c r="J3842" s="10">
        <f t="shared" si="140"/>
        <v>42208.125</v>
      </c>
      <c r="L3842">
        <v>1457023829</v>
      </c>
      <c r="M3842" t="b">
        <v>0</v>
      </c>
      <c r="N3842">
        <v>3</v>
      </c>
      <c r="O3842" t="b">
        <v>1</v>
      </c>
      <c r="P3842" t="s">
        <v>8269</v>
      </c>
      <c r="Q3842">
        <f t="shared" si="141"/>
        <v>6500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1437620400</v>
      </c>
      <c r="J3843" s="10">
        <f t="shared" ref="J3843:J3906" si="142">(((I3843/60)/60)/24)+DATE(1970,1,1)</f>
        <v>42208.125</v>
      </c>
      <c r="L3843">
        <v>1400698287</v>
      </c>
      <c r="M3843" t="b">
        <v>1</v>
      </c>
      <c r="N3843">
        <v>34</v>
      </c>
      <c r="O3843" t="b">
        <v>0</v>
      </c>
      <c r="P3843" t="s">
        <v>8269</v>
      </c>
      <c r="Q3843">
        <f t="shared" ref="Q3843:Q3906" si="143">ROUND(E3843/D3843*100,0)</f>
        <v>9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1437620400</v>
      </c>
      <c r="J3844" s="10">
        <f t="shared" si="142"/>
        <v>42208.125</v>
      </c>
      <c r="L3844">
        <v>1397217052</v>
      </c>
      <c r="M3844" t="b">
        <v>1</v>
      </c>
      <c r="N3844">
        <v>23</v>
      </c>
      <c r="O3844" t="b">
        <v>0</v>
      </c>
      <c r="P3844" t="s">
        <v>8269</v>
      </c>
      <c r="Q3844">
        <f t="shared" si="143"/>
        <v>22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1437620400</v>
      </c>
      <c r="J3845" s="10">
        <f t="shared" si="142"/>
        <v>42208.125</v>
      </c>
      <c r="L3845">
        <v>1399427064</v>
      </c>
      <c r="M3845" t="b">
        <v>1</v>
      </c>
      <c r="N3845">
        <v>19</v>
      </c>
      <c r="O3845" t="b">
        <v>0</v>
      </c>
      <c r="P3845" t="s">
        <v>8269</v>
      </c>
      <c r="Q3845">
        <f t="shared" si="143"/>
        <v>21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1437620400</v>
      </c>
      <c r="J3846" s="10">
        <f t="shared" si="142"/>
        <v>42208.125</v>
      </c>
      <c r="L3846">
        <v>1399474134</v>
      </c>
      <c r="M3846" t="b">
        <v>1</v>
      </c>
      <c r="N3846">
        <v>50</v>
      </c>
      <c r="O3846" t="b">
        <v>0</v>
      </c>
      <c r="P3846" t="s">
        <v>8269</v>
      </c>
      <c r="Q3846">
        <f t="shared" si="143"/>
        <v>41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1437620400</v>
      </c>
      <c r="J3847" s="10">
        <f t="shared" si="142"/>
        <v>42208.125</v>
      </c>
      <c r="L3847">
        <v>1441119774</v>
      </c>
      <c r="M3847" t="b">
        <v>1</v>
      </c>
      <c r="N3847">
        <v>12</v>
      </c>
      <c r="O3847" t="b">
        <v>0</v>
      </c>
      <c r="P3847" t="s">
        <v>8269</v>
      </c>
      <c r="Q3847">
        <f t="shared" si="143"/>
        <v>2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1437620400</v>
      </c>
      <c r="J3848" s="10">
        <f t="shared" si="142"/>
        <v>42208.125</v>
      </c>
      <c r="L3848">
        <v>1409721542</v>
      </c>
      <c r="M3848" t="b">
        <v>1</v>
      </c>
      <c r="N3848">
        <v>8</v>
      </c>
      <c r="O3848" t="b">
        <v>0</v>
      </c>
      <c r="P3848" t="s">
        <v>8269</v>
      </c>
      <c r="Q3848">
        <f t="shared" si="143"/>
        <v>3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1437620400</v>
      </c>
      <c r="J3849" s="10">
        <f t="shared" si="142"/>
        <v>42208.125</v>
      </c>
      <c r="L3849">
        <v>1433395391</v>
      </c>
      <c r="M3849" t="b">
        <v>1</v>
      </c>
      <c r="N3849">
        <v>9</v>
      </c>
      <c r="O3849" t="b">
        <v>0</v>
      </c>
      <c r="P3849" t="s">
        <v>8269</v>
      </c>
      <c r="Q3849">
        <f t="shared" si="143"/>
        <v>16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1437620400</v>
      </c>
      <c r="J3850" s="10">
        <f t="shared" si="142"/>
        <v>42208.125</v>
      </c>
      <c r="L3850">
        <v>1442604989</v>
      </c>
      <c r="M3850" t="b">
        <v>1</v>
      </c>
      <c r="N3850">
        <v>43</v>
      </c>
      <c r="O3850" t="b">
        <v>0</v>
      </c>
      <c r="P3850" t="s">
        <v>8269</v>
      </c>
      <c r="Q3850">
        <f t="shared" si="143"/>
        <v>16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1437620400</v>
      </c>
      <c r="J3851" s="10">
        <f t="shared" si="142"/>
        <v>42208.125</v>
      </c>
      <c r="L3851">
        <v>1431455084</v>
      </c>
      <c r="M3851" t="b">
        <v>1</v>
      </c>
      <c r="N3851">
        <v>28</v>
      </c>
      <c r="O3851" t="b">
        <v>0</v>
      </c>
      <c r="P3851" t="s">
        <v>8269</v>
      </c>
      <c r="Q3851">
        <f t="shared" si="143"/>
        <v>7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1437620400</v>
      </c>
      <c r="J3852" s="10">
        <f t="shared" si="142"/>
        <v>42208.125</v>
      </c>
      <c r="L3852">
        <v>1417489143</v>
      </c>
      <c r="M3852" t="b">
        <v>1</v>
      </c>
      <c r="N3852">
        <v>4</v>
      </c>
      <c r="O3852" t="b">
        <v>0</v>
      </c>
      <c r="P3852" t="s">
        <v>8269</v>
      </c>
      <c r="Q3852">
        <f t="shared" si="143"/>
        <v>4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1437620400</v>
      </c>
      <c r="J3853" s="10">
        <f t="shared" si="142"/>
        <v>42208.125</v>
      </c>
      <c r="L3853">
        <v>1434537179</v>
      </c>
      <c r="M3853" t="b">
        <v>1</v>
      </c>
      <c r="N3853">
        <v>24</v>
      </c>
      <c r="O3853" t="b">
        <v>0</v>
      </c>
      <c r="P3853" t="s">
        <v>8269</v>
      </c>
      <c r="Q3853">
        <f t="shared" si="143"/>
        <v>34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1437620400</v>
      </c>
      <c r="J3854" s="10">
        <f t="shared" si="142"/>
        <v>42208.125</v>
      </c>
      <c r="L3854">
        <v>1425270876</v>
      </c>
      <c r="M3854" t="b">
        <v>0</v>
      </c>
      <c r="N3854">
        <v>2</v>
      </c>
      <c r="O3854" t="b">
        <v>0</v>
      </c>
      <c r="P3854" t="s">
        <v>8269</v>
      </c>
      <c r="Q3854">
        <f t="shared" si="143"/>
        <v>0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1437620400</v>
      </c>
      <c r="J3855" s="10">
        <f t="shared" si="142"/>
        <v>42208.125</v>
      </c>
      <c r="L3855">
        <v>1406578178</v>
      </c>
      <c r="M3855" t="b">
        <v>0</v>
      </c>
      <c r="N3855">
        <v>2</v>
      </c>
      <c r="O3855" t="b">
        <v>0</v>
      </c>
      <c r="P3855" t="s">
        <v>8269</v>
      </c>
      <c r="Q3855">
        <f t="shared" si="143"/>
        <v>0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1437620400</v>
      </c>
      <c r="J3856" s="10">
        <f t="shared" si="142"/>
        <v>42208.125</v>
      </c>
      <c r="L3856">
        <v>1428614058</v>
      </c>
      <c r="M3856" t="b">
        <v>0</v>
      </c>
      <c r="N3856">
        <v>20</v>
      </c>
      <c r="O3856" t="b">
        <v>0</v>
      </c>
      <c r="P3856" t="s">
        <v>8269</v>
      </c>
      <c r="Q3856">
        <f t="shared" si="143"/>
        <v>16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1437620400</v>
      </c>
      <c r="J3857" s="10">
        <f t="shared" si="142"/>
        <v>42208.125</v>
      </c>
      <c r="L3857">
        <v>1424819871</v>
      </c>
      <c r="M3857" t="b">
        <v>0</v>
      </c>
      <c r="N3857">
        <v>1</v>
      </c>
      <c r="O3857" t="b">
        <v>0</v>
      </c>
      <c r="P3857" t="s">
        <v>8269</v>
      </c>
      <c r="Q3857">
        <f t="shared" si="143"/>
        <v>3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1437620400</v>
      </c>
      <c r="J3858" s="10">
        <f t="shared" si="142"/>
        <v>42208.125</v>
      </c>
      <c r="L3858">
        <v>1423245003</v>
      </c>
      <c r="M3858" t="b">
        <v>0</v>
      </c>
      <c r="N3858">
        <v>1</v>
      </c>
      <c r="O3858" t="b">
        <v>0</v>
      </c>
      <c r="P3858" t="s">
        <v>8269</v>
      </c>
      <c r="Q3858">
        <f t="shared" si="143"/>
        <v>0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1437620400</v>
      </c>
      <c r="J3859" s="10">
        <f t="shared" si="142"/>
        <v>42208.125</v>
      </c>
      <c r="L3859">
        <v>1404927690</v>
      </c>
      <c r="M3859" t="b">
        <v>0</v>
      </c>
      <c r="N3859">
        <v>4</v>
      </c>
      <c r="O3859" t="b">
        <v>0</v>
      </c>
      <c r="P3859" t="s">
        <v>8269</v>
      </c>
      <c r="Q3859">
        <f t="shared" si="143"/>
        <v>5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1437620400</v>
      </c>
      <c r="J3860" s="10">
        <f t="shared" si="142"/>
        <v>42208.125</v>
      </c>
      <c r="L3860">
        <v>1430734844</v>
      </c>
      <c r="M3860" t="b">
        <v>0</v>
      </c>
      <c r="N3860">
        <v>1</v>
      </c>
      <c r="O3860" t="b">
        <v>0</v>
      </c>
      <c r="P3860" t="s">
        <v>8269</v>
      </c>
      <c r="Q3860">
        <f t="shared" si="143"/>
        <v>2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1437620400</v>
      </c>
      <c r="J3861" s="10">
        <f t="shared" si="142"/>
        <v>42208.125</v>
      </c>
      <c r="L3861">
        <v>1401485207</v>
      </c>
      <c r="M3861" t="b">
        <v>0</v>
      </c>
      <c r="N3861">
        <v>1</v>
      </c>
      <c r="O3861" t="b">
        <v>0</v>
      </c>
      <c r="P3861" t="s">
        <v>8269</v>
      </c>
      <c r="Q3861">
        <f t="shared" si="143"/>
        <v>0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1437620400</v>
      </c>
      <c r="J3862" s="10">
        <f t="shared" si="142"/>
        <v>42208.125</v>
      </c>
      <c r="L3862">
        <v>1405266710</v>
      </c>
      <c r="M3862" t="b">
        <v>0</v>
      </c>
      <c r="N3862">
        <v>13</v>
      </c>
      <c r="O3862" t="b">
        <v>0</v>
      </c>
      <c r="P3862" t="s">
        <v>8269</v>
      </c>
      <c r="Q3862">
        <f t="shared" si="143"/>
        <v>18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1437620400</v>
      </c>
      <c r="J3863" s="10">
        <f t="shared" si="142"/>
        <v>42208.125</v>
      </c>
      <c r="L3863">
        <v>1412258977</v>
      </c>
      <c r="M3863" t="b">
        <v>0</v>
      </c>
      <c r="N3863">
        <v>1</v>
      </c>
      <c r="O3863" t="b">
        <v>0</v>
      </c>
      <c r="P3863" t="s">
        <v>8269</v>
      </c>
      <c r="Q3863">
        <f t="shared" si="143"/>
        <v>5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1437620400</v>
      </c>
      <c r="J3864" s="10">
        <f t="shared" si="142"/>
        <v>42208.125</v>
      </c>
      <c r="L3864">
        <v>1472451356</v>
      </c>
      <c r="M3864" t="b">
        <v>0</v>
      </c>
      <c r="N3864">
        <v>1</v>
      </c>
      <c r="O3864" t="b">
        <v>0</v>
      </c>
      <c r="P3864" t="s">
        <v>8269</v>
      </c>
      <c r="Q3864">
        <f t="shared" si="143"/>
        <v>0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1437620400</v>
      </c>
      <c r="J3865" s="10">
        <f t="shared" si="142"/>
        <v>42208.125</v>
      </c>
      <c r="L3865">
        <v>1441552305</v>
      </c>
      <c r="M3865" t="b">
        <v>0</v>
      </c>
      <c r="N3865">
        <v>0</v>
      </c>
      <c r="O3865" t="b">
        <v>0</v>
      </c>
      <c r="P3865" t="s">
        <v>8269</v>
      </c>
      <c r="Q3865">
        <f t="shared" si="143"/>
        <v>0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1437620400</v>
      </c>
      <c r="J3866" s="10">
        <f t="shared" si="142"/>
        <v>42208.125</v>
      </c>
      <c r="L3866">
        <v>1445203454</v>
      </c>
      <c r="M3866" t="b">
        <v>0</v>
      </c>
      <c r="N3866">
        <v>3</v>
      </c>
      <c r="O3866" t="b">
        <v>0</v>
      </c>
      <c r="P3866" t="s">
        <v>8269</v>
      </c>
      <c r="Q3866">
        <f t="shared" si="143"/>
        <v>1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1437620400</v>
      </c>
      <c r="J3867" s="10">
        <f t="shared" si="142"/>
        <v>42208.125</v>
      </c>
      <c r="L3867">
        <v>1405957098</v>
      </c>
      <c r="M3867" t="b">
        <v>0</v>
      </c>
      <c r="N3867">
        <v>14</v>
      </c>
      <c r="O3867" t="b">
        <v>0</v>
      </c>
      <c r="P3867" t="s">
        <v>8269</v>
      </c>
      <c r="Q3867">
        <f t="shared" si="143"/>
        <v>27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1437620400</v>
      </c>
      <c r="J3868" s="10">
        <f t="shared" si="142"/>
        <v>42208.125</v>
      </c>
      <c r="L3868">
        <v>1454453021</v>
      </c>
      <c r="M3868" t="b">
        <v>0</v>
      </c>
      <c r="N3868">
        <v>2</v>
      </c>
      <c r="O3868" t="b">
        <v>0</v>
      </c>
      <c r="P3868" t="s">
        <v>8269</v>
      </c>
      <c r="Q3868">
        <f t="shared" si="143"/>
        <v>1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1437620400</v>
      </c>
      <c r="J3869" s="10">
        <f t="shared" si="142"/>
        <v>42208.125</v>
      </c>
      <c r="L3869">
        <v>1463686339</v>
      </c>
      <c r="M3869" t="b">
        <v>0</v>
      </c>
      <c r="N3869">
        <v>5</v>
      </c>
      <c r="O3869" t="b">
        <v>0</v>
      </c>
      <c r="P3869" t="s">
        <v>8269</v>
      </c>
      <c r="Q3869">
        <f t="shared" si="143"/>
        <v>13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1437620400</v>
      </c>
      <c r="J3870" s="10">
        <f t="shared" si="142"/>
        <v>42208.125</v>
      </c>
      <c r="L3870">
        <v>1408031405</v>
      </c>
      <c r="M3870" t="b">
        <v>0</v>
      </c>
      <c r="N3870">
        <v>1</v>
      </c>
      <c r="O3870" t="b">
        <v>0</v>
      </c>
      <c r="P3870" t="s">
        <v>8303</v>
      </c>
      <c r="Q3870">
        <f t="shared" si="143"/>
        <v>0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1437620400</v>
      </c>
      <c r="J3871" s="10">
        <f t="shared" si="142"/>
        <v>42208.125</v>
      </c>
      <c r="L3871">
        <v>1423761792</v>
      </c>
      <c r="M3871" t="b">
        <v>0</v>
      </c>
      <c r="N3871">
        <v>15</v>
      </c>
      <c r="O3871" t="b">
        <v>0</v>
      </c>
      <c r="P3871" t="s">
        <v>8303</v>
      </c>
      <c r="Q3871">
        <f t="shared" si="143"/>
        <v>3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1437620400</v>
      </c>
      <c r="J3872" s="10">
        <f t="shared" si="142"/>
        <v>42208.125</v>
      </c>
      <c r="L3872">
        <v>1401768478</v>
      </c>
      <c r="M3872" t="b">
        <v>0</v>
      </c>
      <c r="N3872">
        <v>10</v>
      </c>
      <c r="O3872" t="b">
        <v>0</v>
      </c>
      <c r="P3872" t="s">
        <v>8303</v>
      </c>
      <c r="Q3872">
        <f t="shared" si="143"/>
        <v>15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1437620400</v>
      </c>
      <c r="J3873" s="10">
        <f t="shared" si="142"/>
        <v>42208.125</v>
      </c>
      <c r="L3873">
        <v>1485629050</v>
      </c>
      <c r="M3873" t="b">
        <v>0</v>
      </c>
      <c r="N3873">
        <v>3</v>
      </c>
      <c r="O3873" t="b">
        <v>0</v>
      </c>
      <c r="P3873" t="s">
        <v>8303</v>
      </c>
      <c r="Q3873">
        <f t="shared" si="143"/>
        <v>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1437620400</v>
      </c>
      <c r="J3874" s="10">
        <f t="shared" si="142"/>
        <v>42208.125</v>
      </c>
      <c r="L3874">
        <v>1435202996</v>
      </c>
      <c r="M3874" t="b">
        <v>0</v>
      </c>
      <c r="N3874">
        <v>0</v>
      </c>
      <c r="O3874" t="b">
        <v>0</v>
      </c>
      <c r="P3874" t="s">
        <v>8303</v>
      </c>
      <c r="Q3874">
        <f t="shared" si="143"/>
        <v>0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1437620400</v>
      </c>
      <c r="J3875" s="10">
        <f t="shared" si="142"/>
        <v>42208.125</v>
      </c>
      <c r="L3875">
        <v>1441730535</v>
      </c>
      <c r="M3875" t="b">
        <v>0</v>
      </c>
      <c r="N3875">
        <v>0</v>
      </c>
      <c r="O3875" t="b">
        <v>0</v>
      </c>
      <c r="P3875" t="s">
        <v>8303</v>
      </c>
      <c r="Q3875">
        <f t="shared" si="143"/>
        <v>0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1437620400</v>
      </c>
      <c r="J3876" s="10">
        <f t="shared" si="142"/>
        <v>42208.125</v>
      </c>
      <c r="L3876">
        <v>1420244622</v>
      </c>
      <c r="M3876" t="b">
        <v>0</v>
      </c>
      <c r="N3876">
        <v>0</v>
      </c>
      <c r="O3876" t="b">
        <v>0</v>
      </c>
      <c r="P3876" t="s">
        <v>8303</v>
      </c>
      <c r="Q3876">
        <f t="shared" si="143"/>
        <v>0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1437620400</v>
      </c>
      <c r="J3877" s="10">
        <f t="shared" si="142"/>
        <v>42208.125</v>
      </c>
      <c r="L3877">
        <v>1472804365</v>
      </c>
      <c r="M3877" t="b">
        <v>0</v>
      </c>
      <c r="N3877">
        <v>0</v>
      </c>
      <c r="O3877" t="b">
        <v>0</v>
      </c>
      <c r="P3877" t="s">
        <v>8303</v>
      </c>
      <c r="Q3877">
        <f t="shared" si="143"/>
        <v>0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1437620400</v>
      </c>
      <c r="J3878" s="10">
        <f t="shared" si="142"/>
        <v>42208.125</v>
      </c>
      <c r="L3878">
        <v>1451833128</v>
      </c>
      <c r="M3878" t="b">
        <v>0</v>
      </c>
      <c r="N3878">
        <v>46</v>
      </c>
      <c r="O3878" t="b">
        <v>0</v>
      </c>
      <c r="P3878" t="s">
        <v>8303</v>
      </c>
      <c r="Q3878">
        <f t="shared" si="143"/>
        <v>53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1437620400</v>
      </c>
      <c r="J3879" s="10">
        <f t="shared" si="142"/>
        <v>42208.125</v>
      </c>
      <c r="L3879">
        <v>1478621752</v>
      </c>
      <c r="M3879" t="b">
        <v>0</v>
      </c>
      <c r="N3879">
        <v>14</v>
      </c>
      <c r="O3879" t="b">
        <v>0</v>
      </c>
      <c r="P3879" t="s">
        <v>8303</v>
      </c>
      <c r="Q3879">
        <f t="shared" si="143"/>
        <v>5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1437620400</v>
      </c>
      <c r="J3880" s="10">
        <f t="shared" si="142"/>
        <v>42208.125</v>
      </c>
      <c r="L3880">
        <v>1433014746</v>
      </c>
      <c r="M3880" t="b">
        <v>0</v>
      </c>
      <c r="N3880">
        <v>1</v>
      </c>
      <c r="O3880" t="b">
        <v>0</v>
      </c>
      <c r="P3880" t="s">
        <v>8303</v>
      </c>
      <c r="Q3880">
        <f t="shared" si="143"/>
        <v>0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1437620400</v>
      </c>
      <c r="J3881" s="10">
        <f t="shared" si="142"/>
        <v>42208.125</v>
      </c>
      <c r="L3881">
        <v>1419626396</v>
      </c>
      <c r="M3881" t="b">
        <v>0</v>
      </c>
      <c r="N3881">
        <v>0</v>
      </c>
      <c r="O3881" t="b">
        <v>0</v>
      </c>
      <c r="P3881" t="s">
        <v>8303</v>
      </c>
      <c r="Q3881">
        <f t="shared" si="143"/>
        <v>0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1437620400</v>
      </c>
      <c r="J3882" s="10">
        <f t="shared" si="142"/>
        <v>42208.125</v>
      </c>
      <c r="L3882">
        <v>1403724820</v>
      </c>
      <c r="M3882" t="b">
        <v>0</v>
      </c>
      <c r="N3882">
        <v>17</v>
      </c>
      <c r="O3882" t="b">
        <v>0</v>
      </c>
      <c r="P3882" t="s">
        <v>8303</v>
      </c>
      <c r="Q3882">
        <f t="shared" si="143"/>
        <v>13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1437620400</v>
      </c>
      <c r="J3883" s="10">
        <f t="shared" si="142"/>
        <v>42208.125</v>
      </c>
      <c r="L3883">
        <v>1484958399</v>
      </c>
      <c r="M3883" t="b">
        <v>0</v>
      </c>
      <c r="N3883">
        <v>1</v>
      </c>
      <c r="O3883" t="b">
        <v>0</v>
      </c>
      <c r="P3883" t="s">
        <v>8303</v>
      </c>
      <c r="Q3883">
        <f t="shared" si="143"/>
        <v>5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1437620400</v>
      </c>
      <c r="J3884" s="10">
        <f t="shared" si="142"/>
        <v>42208.125</v>
      </c>
      <c r="L3884">
        <v>1451950570</v>
      </c>
      <c r="M3884" t="b">
        <v>0</v>
      </c>
      <c r="N3884">
        <v>0</v>
      </c>
      <c r="O3884" t="b">
        <v>0</v>
      </c>
      <c r="P3884" t="s">
        <v>8303</v>
      </c>
      <c r="Q3884">
        <f t="shared" si="143"/>
        <v>0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1437620400</v>
      </c>
      <c r="J3885" s="10">
        <f t="shared" si="142"/>
        <v>42208.125</v>
      </c>
      <c r="L3885">
        <v>1407076069</v>
      </c>
      <c r="M3885" t="b">
        <v>0</v>
      </c>
      <c r="N3885">
        <v>0</v>
      </c>
      <c r="O3885" t="b">
        <v>0</v>
      </c>
      <c r="P3885" t="s">
        <v>8303</v>
      </c>
      <c r="Q3885">
        <f t="shared" si="143"/>
        <v>0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1437620400</v>
      </c>
      <c r="J3886" s="10">
        <f t="shared" si="142"/>
        <v>42208.125</v>
      </c>
      <c r="L3886">
        <v>1425322792</v>
      </c>
      <c r="M3886" t="b">
        <v>0</v>
      </c>
      <c r="N3886">
        <v>0</v>
      </c>
      <c r="O3886" t="b">
        <v>0</v>
      </c>
      <c r="P3886" t="s">
        <v>8303</v>
      </c>
      <c r="Q3886">
        <f t="shared" si="143"/>
        <v>0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1437620400</v>
      </c>
      <c r="J3887" s="10">
        <f t="shared" si="142"/>
        <v>42208.125</v>
      </c>
      <c r="L3887">
        <v>1460242191</v>
      </c>
      <c r="M3887" t="b">
        <v>0</v>
      </c>
      <c r="N3887">
        <v>0</v>
      </c>
      <c r="O3887" t="b">
        <v>0</v>
      </c>
      <c r="P3887" t="s">
        <v>8303</v>
      </c>
      <c r="Q3887">
        <f t="shared" si="143"/>
        <v>0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1437620400</v>
      </c>
      <c r="J3888" s="10">
        <f t="shared" si="142"/>
        <v>42208.125</v>
      </c>
      <c r="L3888">
        <v>1415683702</v>
      </c>
      <c r="M3888" t="b">
        <v>0</v>
      </c>
      <c r="N3888">
        <v>0</v>
      </c>
      <c r="O3888" t="b">
        <v>0</v>
      </c>
      <c r="P3888" t="s">
        <v>8303</v>
      </c>
      <c r="Q3888">
        <f t="shared" si="143"/>
        <v>0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1437620400</v>
      </c>
      <c r="J3889" s="10">
        <f t="shared" si="142"/>
        <v>42208.125</v>
      </c>
      <c r="L3889">
        <v>1426538129</v>
      </c>
      <c r="M3889" t="b">
        <v>0</v>
      </c>
      <c r="N3889">
        <v>2</v>
      </c>
      <c r="O3889" t="b">
        <v>0</v>
      </c>
      <c r="P3889" t="s">
        <v>8303</v>
      </c>
      <c r="Q3889">
        <f t="shared" si="143"/>
        <v>2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1437620400</v>
      </c>
      <c r="J3890" s="10">
        <f t="shared" si="142"/>
        <v>42208.125</v>
      </c>
      <c r="L3890">
        <v>1485522358</v>
      </c>
      <c r="M3890" t="b">
        <v>0</v>
      </c>
      <c r="N3890">
        <v>14</v>
      </c>
      <c r="O3890" t="b">
        <v>0</v>
      </c>
      <c r="P3890" t="s">
        <v>8269</v>
      </c>
      <c r="Q3890">
        <f t="shared" si="143"/>
        <v>27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1437620400</v>
      </c>
      <c r="J3891" s="10">
        <f t="shared" si="142"/>
        <v>42208.125</v>
      </c>
      <c r="L3891">
        <v>1417651630</v>
      </c>
      <c r="M3891" t="b">
        <v>0</v>
      </c>
      <c r="N3891">
        <v>9</v>
      </c>
      <c r="O3891" t="b">
        <v>0</v>
      </c>
      <c r="P3891" t="s">
        <v>8269</v>
      </c>
      <c r="Q3891">
        <f t="shared" si="143"/>
        <v>1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1437620400</v>
      </c>
      <c r="J3892" s="10">
        <f t="shared" si="142"/>
        <v>42208.125</v>
      </c>
      <c r="L3892">
        <v>1434478344</v>
      </c>
      <c r="M3892" t="b">
        <v>0</v>
      </c>
      <c r="N3892">
        <v>8</v>
      </c>
      <c r="O3892" t="b">
        <v>0</v>
      </c>
      <c r="P3892" t="s">
        <v>8269</v>
      </c>
      <c r="Q3892">
        <f t="shared" si="143"/>
        <v>17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1437620400</v>
      </c>
      <c r="J3893" s="10">
        <f t="shared" si="142"/>
        <v>42208.125</v>
      </c>
      <c r="L3893">
        <v>1424488244</v>
      </c>
      <c r="M3893" t="b">
        <v>0</v>
      </c>
      <c r="N3893">
        <v>7</v>
      </c>
      <c r="O3893" t="b">
        <v>0</v>
      </c>
      <c r="P3893" t="s">
        <v>8269</v>
      </c>
      <c r="Q3893">
        <f t="shared" si="143"/>
        <v>33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1437620400</v>
      </c>
      <c r="J3894" s="10">
        <f t="shared" si="142"/>
        <v>42208.125</v>
      </c>
      <c r="L3894">
        <v>1408203557</v>
      </c>
      <c r="M3894" t="b">
        <v>0</v>
      </c>
      <c r="N3894">
        <v>0</v>
      </c>
      <c r="O3894" t="b">
        <v>0</v>
      </c>
      <c r="P3894" t="s">
        <v>8269</v>
      </c>
      <c r="Q3894">
        <f t="shared" si="143"/>
        <v>0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1437620400</v>
      </c>
      <c r="J3895" s="10">
        <f t="shared" si="142"/>
        <v>42208.125</v>
      </c>
      <c r="L3895">
        <v>1400600840</v>
      </c>
      <c r="M3895" t="b">
        <v>0</v>
      </c>
      <c r="N3895">
        <v>84</v>
      </c>
      <c r="O3895" t="b">
        <v>0</v>
      </c>
      <c r="P3895" t="s">
        <v>8269</v>
      </c>
      <c r="Q3895">
        <f t="shared" si="143"/>
        <v>22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1437620400</v>
      </c>
      <c r="J3896" s="10">
        <f t="shared" si="142"/>
        <v>42208.125</v>
      </c>
      <c r="L3896">
        <v>1478386812</v>
      </c>
      <c r="M3896" t="b">
        <v>0</v>
      </c>
      <c r="N3896">
        <v>11</v>
      </c>
      <c r="O3896" t="b">
        <v>0</v>
      </c>
      <c r="P3896" t="s">
        <v>8269</v>
      </c>
      <c r="Q3896">
        <f t="shared" si="143"/>
        <v>3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1437620400</v>
      </c>
      <c r="J3897" s="10">
        <f t="shared" si="142"/>
        <v>42208.125</v>
      </c>
      <c r="L3897">
        <v>1422424818</v>
      </c>
      <c r="M3897" t="b">
        <v>0</v>
      </c>
      <c r="N3897">
        <v>1</v>
      </c>
      <c r="O3897" t="b">
        <v>0</v>
      </c>
      <c r="P3897" t="s">
        <v>8269</v>
      </c>
      <c r="Q3897">
        <f t="shared" si="143"/>
        <v>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1437620400</v>
      </c>
      <c r="J3898" s="10">
        <f t="shared" si="142"/>
        <v>42208.125</v>
      </c>
      <c r="L3898">
        <v>1401770178</v>
      </c>
      <c r="M3898" t="b">
        <v>0</v>
      </c>
      <c r="N3898">
        <v>4</v>
      </c>
      <c r="O3898" t="b">
        <v>0</v>
      </c>
      <c r="P3898" t="s">
        <v>8269</v>
      </c>
      <c r="Q3898">
        <f t="shared" si="143"/>
        <v>11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1437620400</v>
      </c>
      <c r="J3899" s="10">
        <f t="shared" si="142"/>
        <v>42208.125</v>
      </c>
      <c r="L3899">
        <v>1418158683</v>
      </c>
      <c r="M3899" t="b">
        <v>0</v>
      </c>
      <c r="N3899">
        <v>10</v>
      </c>
      <c r="O3899" t="b">
        <v>0</v>
      </c>
      <c r="P3899" t="s">
        <v>8269</v>
      </c>
      <c r="Q3899">
        <f t="shared" si="143"/>
        <v>18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1437620400</v>
      </c>
      <c r="J3900" s="10">
        <f t="shared" si="142"/>
        <v>42208.125</v>
      </c>
      <c r="L3900">
        <v>1436355270</v>
      </c>
      <c r="M3900" t="b">
        <v>0</v>
      </c>
      <c r="N3900">
        <v>16</v>
      </c>
      <c r="O3900" t="b">
        <v>0</v>
      </c>
      <c r="P3900" t="s">
        <v>8269</v>
      </c>
      <c r="Q3900">
        <f t="shared" si="143"/>
        <v>33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1437620400</v>
      </c>
      <c r="J3901" s="10">
        <f t="shared" si="142"/>
        <v>42208.125</v>
      </c>
      <c r="L3901">
        <v>1406140561</v>
      </c>
      <c r="M3901" t="b">
        <v>0</v>
      </c>
      <c r="N3901">
        <v>2</v>
      </c>
      <c r="O3901" t="b">
        <v>0</v>
      </c>
      <c r="P3901" t="s">
        <v>8269</v>
      </c>
      <c r="Q3901">
        <f t="shared" si="143"/>
        <v>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1437620400</v>
      </c>
      <c r="J3902" s="10">
        <f t="shared" si="142"/>
        <v>42208.125</v>
      </c>
      <c r="L3902">
        <v>1431396791</v>
      </c>
      <c r="M3902" t="b">
        <v>0</v>
      </c>
      <c r="N3902">
        <v>5</v>
      </c>
      <c r="O3902" t="b">
        <v>0</v>
      </c>
      <c r="P3902" t="s">
        <v>8269</v>
      </c>
      <c r="Q3902">
        <f t="shared" si="143"/>
        <v>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1437620400</v>
      </c>
      <c r="J3903" s="10">
        <f t="shared" si="142"/>
        <v>42208.125</v>
      </c>
      <c r="L3903">
        <v>1447098599</v>
      </c>
      <c r="M3903" t="b">
        <v>0</v>
      </c>
      <c r="N3903">
        <v>1</v>
      </c>
      <c r="O3903" t="b">
        <v>0</v>
      </c>
      <c r="P3903" t="s">
        <v>8269</v>
      </c>
      <c r="Q3903">
        <f t="shared" si="143"/>
        <v>1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1437620400</v>
      </c>
      <c r="J3904" s="10">
        <f t="shared" si="142"/>
        <v>42208.125</v>
      </c>
      <c r="L3904">
        <v>1476962042</v>
      </c>
      <c r="M3904" t="b">
        <v>0</v>
      </c>
      <c r="N3904">
        <v>31</v>
      </c>
      <c r="O3904" t="b">
        <v>0</v>
      </c>
      <c r="P3904" t="s">
        <v>8269</v>
      </c>
      <c r="Q3904">
        <f t="shared" si="143"/>
        <v>49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1437620400</v>
      </c>
      <c r="J3905" s="10">
        <f t="shared" si="142"/>
        <v>42208.125</v>
      </c>
      <c r="L3905">
        <v>1435709765</v>
      </c>
      <c r="M3905" t="b">
        <v>0</v>
      </c>
      <c r="N3905">
        <v>0</v>
      </c>
      <c r="O3905" t="b">
        <v>0</v>
      </c>
      <c r="P3905" t="s">
        <v>8269</v>
      </c>
      <c r="Q3905">
        <f t="shared" si="143"/>
        <v>0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1437620400</v>
      </c>
      <c r="J3906" s="10">
        <f t="shared" si="142"/>
        <v>42208.125</v>
      </c>
      <c r="L3906">
        <v>1427866200</v>
      </c>
      <c r="M3906" t="b">
        <v>0</v>
      </c>
      <c r="N3906">
        <v>2</v>
      </c>
      <c r="O3906" t="b">
        <v>0</v>
      </c>
      <c r="P3906" t="s">
        <v>8269</v>
      </c>
      <c r="Q3906">
        <f t="shared" si="143"/>
        <v>0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1437620400</v>
      </c>
      <c r="J3907" s="10">
        <f t="shared" ref="J3907:J3970" si="144">(((I3907/60)/60)/24)+DATE(1970,1,1)</f>
        <v>42208.125</v>
      </c>
      <c r="L3907">
        <v>1430405903</v>
      </c>
      <c r="M3907" t="b">
        <v>0</v>
      </c>
      <c r="N3907">
        <v>7</v>
      </c>
      <c r="O3907" t="b">
        <v>0</v>
      </c>
      <c r="P3907" t="s">
        <v>8269</v>
      </c>
      <c r="Q3907">
        <f t="shared" ref="Q3907:Q3970" si="145">ROUND(E3907/D3907*100,0)</f>
        <v>12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1437620400</v>
      </c>
      <c r="J3908" s="10">
        <f t="shared" si="144"/>
        <v>42208.125</v>
      </c>
      <c r="L3908">
        <v>1432072893</v>
      </c>
      <c r="M3908" t="b">
        <v>0</v>
      </c>
      <c r="N3908">
        <v>16</v>
      </c>
      <c r="O3908" t="b">
        <v>0</v>
      </c>
      <c r="P3908" t="s">
        <v>8269</v>
      </c>
      <c r="Q3908">
        <f t="shared" si="145"/>
        <v>67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1437620400</v>
      </c>
      <c r="J3909" s="10">
        <f t="shared" si="144"/>
        <v>42208.125</v>
      </c>
      <c r="L3909">
        <v>1411587606</v>
      </c>
      <c r="M3909" t="b">
        <v>0</v>
      </c>
      <c r="N3909">
        <v>4</v>
      </c>
      <c r="O3909" t="b">
        <v>0</v>
      </c>
      <c r="P3909" t="s">
        <v>8269</v>
      </c>
      <c r="Q3909">
        <f t="shared" si="145"/>
        <v>15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1437620400</v>
      </c>
      <c r="J3910" s="10">
        <f t="shared" si="144"/>
        <v>42208.125</v>
      </c>
      <c r="L3910">
        <v>1405307696</v>
      </c>
      <c r="M3910" t="b">
        <v>0</v>
      </c>
      <c r="N3910">
        <v>4</v>
      </c>
      <c r="O3910" t="b">
        <v>0</v>
      </c>
      <c r="P3910" t="s">
        <v>8269</v>
      </c>
      <c r="Q3910">
        <f t="shared" si="145"/>
        <v>9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1437620400</v>
      </c>
      <c r="J3911" s="10">
        <f t="shared" si="144"/>
        <v>42208.125</v>
      </c>
      <c r="L3911">
        <v>1407832642</v>
      </c>
      <c r="M3911" t="b">
        <v>0</v>
      </c>
      <c r="N3911">
        <v>4</v>
      </c>
      <c r="O3911" t="b">
        <v>0</v>
      </c>
      <c r="P3911" t="s">
        <v>8269</v>
      </c>
      <c r="Q3911">
        <f t="shared" si="145"/>
        <v>0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1437620400</v>
      </c>
      <c r="J3912" s="10">
        <f t="shared" si="144"/>
        <v>42208.125</v>
      </c>
      <c r="L3912">
        <v>1439057397</v>
      </c>
      <c r="M3912" t="b">
        <v>0</v>
      </c>
      <c r="N3912">
        <v>3</v>
      </c>
      <c r="O3912" t="b">
        <v>0</v>
      </c>
      <c r="P3912" t="s">
        <v>8269</v>
      </c>
      <c r="Q3912">
        <f t="shared" si="145"/>
        <v>3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1437620400</v>
      </c>
      <c r="J3913" s="10">
        <f t="shared" si="144"/>
        <v>42208.125</v>
      </c>
      <c r="L3913">
        <v>1414438177</v>
      </c>
      <c r="M3913" t="b">
        <v>0</v>
      </c>
      <c r="N3913">
        <v>36</v>
      </c>
      <c r="O3913" t="b">
        <v>0</v>
      </c>
      <c r="P3913" t="s">
        <v>8269</v>
      </c>
      <c r="Q3913">
        <f t="shared" si="145"/>
        <v>37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1437620400</v>
      </c>
      <c r="J3914" s="10">
        <f t="shared" si="144"/>
        <v>42208.125</v>
      </c>
      <c r="L3914">
        <v>1424759330</v>
      </c>
      <c r="M3914" t="b">
        <v>0</v>
      </c>
      <c r="N3914">
        <v>1</v>
      </c>
      <c r="O3914" t="b">
        <v>0</v>
      </c>
      <c r="P3914" t="s">
        <v>8269</v>
      </c>
      <c r="Q3914">
        <f t="shared" si="145"/>
        <v>0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1437620400</v>
      </c>
      <c r="J3915" s="10">
        <f t="shared" si="144"/>
        <v>42208.125</v>
      </c>
      <c r="L3915">
        <v>1446267849</v>
      </c>
      <c r="M3915" t="b">
        <v>0</v>
      </c>
      <c r="N3915">
        <v>7</v>
      </c>
      <c r="O3915" t="b">
        <v>0</v>
      </c>
      <c r="P3915" t="s">
        <v>8269</v>
      </c>
      <c r="Q3915">
        <f t="shared" si="145"/>
        <v>10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1437620400</v>
      </c>
      <c r="J3916" s="10">
        <f t="shared" si="144"/>
        <v>42208.125</v>
      </c>
      <c r="L3916">
        <v>1429558756</v>
      </c>
      <c r="M3916" t="b">
        <v>0</v>
      </c>
      <c r="N3916">
        <v>27</v>
      </c>
      <c r="O3916" t="b">
        <v>0</v>
      </c>
      <c r="P3916" t="s">
        <v>8269</v>
      </c>
      <c r="Q3916">
        <f t="shared" si="145"/>
        <v>36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1437620400</v>
      </c>
      <c r="J3917" s="10">
        <f t="shared" si="144"/>
        <v>42208.125</v>
      </c>
      <c r="L3917">
        <v>1462232309</v>
      </c>
      <c r="M3917" t="b">
        <v>0</v>
      </c>
      <c r="N3917">
        <v>1</v>
      </c>
      <c r="O3917" t="b">
        <v>0</v>
      </c>
      <c r="P3917" t="s">
        <v>8269</v>
      </c>
      <c r="Q3917">
        <f t="shared" si="145"/>
        <v>0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1437620400</v>
      </c>
      <c r="J3918" s="10">
        <f t="shared" si="144"/>
        <v>42208.125</v>
      </c>
      <c r="L3918">
        <v>1462360752</v>
      </c>
      <c r="M3918" t="b">
        <v>0</v>
      </c>
      <c r="N3918">
        <v>0</v>
      </c>
      <c r="O3918" t="b">
        <v>0</v>
      </c>
      <c r="P3918" t="s">
        <v>8269</v>
      </c>
      <c r="Q3918">
        <f t="shared" si="145"/>
        <v>0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1437620400</v>
      </c>
      <c r="J3919" s="10">
        <f t="shared" si="144"/>
        <v>42208.125</v>
      </c>
      <c r="L3919">
        <v>1407847161</v>
      </c>
      <c r="M3919" t="b">
        <v>0</v>
      </c>
      <c r="N3919">
        <v>1</v>
      </c>
      <c r="O3919" t="b">
        <v>0</v>
      </c>
      <c r="P3919" t="s">
        <v>8269</v>
      </c>
      <c r="Q3919">
        <f t="shared" si="145"/>
        <v>0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1437620400</v>
      </c>
      <c r="J3920" s="10">
        <f t="shared" si="144"/>
        <v>42208.125</v>
      </c>
      <c r="L3920">
        <v>1406131023</v>
      </c>
      <c r="M3920" t="b">
        <v>0</v>
      </c>
      <c r="N3920">
        <v>3</v>
      </c>
      <c r="O3920" t="b">
        <v>0</v>
      </c>
      <c r="P3920" t="s">
        <v>8269</v>
      </c>
      <c r="Q3920">
        <f t="shared" si="145"/>
        <v>0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1437620400</v>
      </c>
      <c r="J3921" s="10">
        <f t="shared" si="144"/>
        <v>42208.125</v>
      </c>
      <c r="L3921">
        <v>1450628773</v>
      </c>
      <c r="M3921" t="b">
        <v>0</v>
      </c>
      <c r="N3921">
        <v>3</v>
      </c>
      <c r="O3921" t="b">
        <v>0</v>
      </c>
      <c r="P3921" t="s">
        <v>8269</v>
      </c>
      <c r="Q3921">
        <f t="shared" si="145"/>
        <v>2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1437620400</v>
      </c>
      <c r="J3922" s="10">
        <f t="shared" si="144"/>
        <v>42208.125</v>
      </c>
      <c r="L3922">
        <v>1476436660</v>
      </c>
      <c r="M3922" t="b">
        <v>0</v>
      </c>
      <c r="N3922">
        <v>3</v>
      </c>
      <c r="O3922" t="b">
        <v>0</v>
      </c>
      <c r="P3922" t="s">
        <v>8269</v>
      </c>
      <c r="Q3922">
        <f t="shared" si="145"/>
        <v>5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1437620400</v>
      </c>
      <c r="J3923" s="10">
        <f t="shared" si="144"/>
        <v>42208.125</v>
      </c>
      <c r="L3923">
        <v>1413291655</v>
      </c>
      <c r="M3923" t="b">
        <v>0</v>
      </c>
      <c r="N3923">
        <v>0</v>
      </c>
      <c r="O3923" t="b">
        <v>0</v>
      </c>
      <c r="P3923" t="s">
        <v>8269</v>
      </c>
      <c r="Q3923">
        <f t="shared" si="145"/>
        <v>0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1437620400</v>
      </c>
      <c r="J3924" s="10">
        <f t="shared" si="144"/>
        <v>42208.125</v>
      </c>
      <c r="L3924">
        <v>1421432810</v>
      </c>
      <c r="M3924" t="b">
        <v>0</v>
      </c>
      <c r="N3924">
        <v>6</v>
      </c>
      <c r="O3924" t="b">
        <v>0</v>
      </c>
      <c r="P3924" t="s">
        <v>8269</v>
      </c>
      <c r="Q3924">
        <f t="shared" si="145"/>
        <v>8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1437620400</v>
      </c>
      <c r="J3925" s="10">
        <f t="shared" si="144"/>
        <v>42208.125</v>
      </c>
      <c r="L3925">
        <v>1426203071</v>
      </c>
      <c r="M3925" t="b">
        <v>0</v>
      </c>
      <c r="N3925">
        <v>17</v>
      </c>
      <c r="O3925" t="b">
        <v>0</v>
      </c>
      <c r="P3925" t="s">
        <v>8269</v>
      </c>
      <c r="Q3925">
        <f t="shared" si="145"/>
        <v>12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1437620400</v>
      </c>
      <c r="J3926" s="10">
        <f t="shared" si="144"/>
        <v>42208.125</v>
      </c>
      <c r="L3926">
        <v>1401231722</v>
      </c>
      <c r="M3926" t="b">
        <v>0</v>
      </c>
      <c r="N3926">
        <v>40</v>
      </c>
      <c r="O3926" t="b">
        <v>0</v>
      </c>
      <c r="P3926" t="s">
        <v>8269</v>
      </c>
      <c r="Q3926">
        <f t="shared" si="145"/>
        <v>15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1437620400</v>
      </c>
      <c r="J3927" s="10">
        <f t="shared" si="144"/>
        <v>42208.125</v>
      </c>
      <c r="L3927">
        <v>1404161639</v>
      </c>
      <c r="M3927" t="b">
        <v>0</v>
      </c>
      <c r="N3927">
        <v>3</v>
      </c>
      <c r="O3927" t="b">
        <v>0</v>
      </c>
      <c r="P3927" t="s">
        <v>8269</v>
      </c>
      <c r="Q3927">
        <f t="shared" si="145"/>
        <v>10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1437620400</v>
      </c>
      <c r="J3928" s="10">
        <f t="shared" si="144"/>
        <v>42208.125</v>
      </c>
      <c r="L3928">
        <v>1417053748</v>
      </c>
      <c r="M3928" t="b">
        <v>0</v>
      </c>
      <c r="N3928">
        <v>1</v>
      </c>
      <c r="O3928" t="b">
        <v>0</v>
      </c>
      <c r="P3928" t="s">
        <v>8269</v>
      </c>
      <c r="Q3928">
        <f t="shared" si="145"/>
        <v>0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1437620400</v>
      </c>
      <c r="J3929" s="10">
        <f t="shared" si="144"/>
        <v>42208.125</v>
      </c>
      <c r="L3929">
        <v>1404973504</v>
      </c>
      <c r="M3929" t="b">
        <v>0</v>
      </c>
      <c r="N3929">
        <v>2</v>
      </c>
      <c r="O3929" t="b">
        <v>0</v>
      </c>
      <c r="P3929" t="s">
        <v>8269</v>
      </c>
      <c r="Q3929">
        <f t="shared" si="145"/>
        <v>1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1437620400</v>
      </c>
      <c r="J3930" s="10">
        <f t="shared" si="144"/>
        <v>42208.125</v>
      </c>
      <c r="L3930">
        <v>1442593427</v>
      </c>
      <c r="M3930" t="b">
        <v>0</v>
      </c>
      <c r="N3930">
        <v>7</v>
      </c>
      <c r="O3930" t="b">
        <v>0</v>
      </c>
      <c r="P3930" t="s">
        <v>8269</v>
      </c>
      <c r="Q3930">
        <f t="shared" si="145"/>
        <v>13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1437620400</v>
      </c>
      <c r="J3931" s="10">
        <f t="shared" si="144"/>
        <v>42208.125</v>
      </c>
      <c r="L3931">
        <v>1471636265</v>
      </c>
      <c r="M3931" t="b">
        <v>0</v>
      </c>
      <c r="N3931">
        <v>14</v>
      </c>
      <c r="O3931" t="b">
        <v>0</v>
      </c>
      <c r="P3931" t="s">
        <v>8269</v>
      </c>
      <c r="Q3931">
        <f t="shared" si="145"/>
        <v>2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1437620400</v>
      </c>
      <c r="J3932" s="10">
        <f t="shared" si="144"/>
        <v>42208.125</v>
      </c>
      <c r="L3932">
        <v>1457078868</v>
      </c>
      <c r="M3932" t="b">
        <v>0</v>
      </c>
      <c r="N3932">
        <v>0</v>
      </c>
      <c r="O3932" t="b">
        <v>0</v>
      </c>
      <c r="P3932" t="s">
        <v>8269</v>
      </c>
      <c r="Q3932">
        <f t="shared" si="145"/>
        <v>0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1437620400</v>
      </c>
      <c r="J3933" s="10">
        <f t="shared" si="144"/>
        <v>42208.125</v>
      </c>
      <c r="L3933">
        <v>1439350707</v>
      </c>
      <c r="M3933" t="b">
        <v>0</v>
      </c>
      <c r="N3933">
        <v>0</v>
      </c>
      <c r="O3933" t="b">
        <v>0</v>
      </c>
      <c r="P3933" t="s">
        <v>8269</v>
      </c>
      <c r="Q3933">
        <f t="shared" si="145"/>
        <v>0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1437620400</v>
      </c>
      <c r="J3934" s="10">
        <f t="shared" si="144"/>
        <v>42208.125</v>
      </c>
      <c r="L3934">
        <v>1455508964</v>
      </c>
      <c r="M3934" t="b">
        <v>0</v>
      </c>
      <c r="N3934">
        <v>1</v>
      </c>
      <c r="O3934" t="b">
        <v>0</v>
      </c>
      <c r="P3934" t="s">
        <v>8269</v>
      </c>
      <c r="Q3934">
        <f t="shared" si="145"/>
        <v>0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1437620400</v>
      </c>
      <c r="J3935" s="10">
        <f t="shared" si="144"/>
        <v>42208.125</v>
      </c>
      <c r="L3935">
        <v>1466205262</v>
      </c>
      <c r="M3935" t="b">
        <v>0</v>
      </c>
      <c r="N3935">
        <v>12</v>
      </c>
      <c r="O3935" t="b">
        <v>0</v>
      </c>
      <c r="P3935" t="s">
        <v>8269</v>
      </c>
      <c r="Q3935">
        <f t="shared" si="145"/>
        <v>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1437620400</v>
      </c>
      <c r="J3936" s="10">
        <f t="shared" si="144"/>
        <v>42208.125</v>
      </c>
      <c r="L3936">
        <v>1439827639</v>
      </c>
      <c r="M3936" t="b">
        <v>0</v>
      </c>
      <c r="N3936">
        <v>12</v>
      </c>
      <c r="O3936" t="b">
        <v>0</v>
      </c>
      <c r="P3936" t="s">
        <v>8269</v>
      </c>
      <c r="Q3936">
        <f t="shared" si="145"/>
        <v>11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1437620400</v>
      </c>
      <c r="J3937" s="10">
        <f t="shared" si="144"/>
        <v>42208.125</v>
      </c>
      <c r="L3937">
        <v>1438789546</v>
      </c>
      <c r="M3937" t="b">
        <v>0</v>
      </c>
      <c r="N3937">
        <v>23</v>
      </c>
      <c r="O3937" t="b">
        <v>0</v>
      </c>
      <c r="P3937" t="s">
        <v>8269</v>
      </c>
      <c r="Q3937">
        <f t="shared" si="145"/>
        <v>44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1437620400</v>
      </c>
      <c r="J3938" s="10">
        <f t="shared" si="144"/>
        <v>42208.125</v>
      </c>
      <c r="L3938">
        <v>1477981120</v>
      </c>
      <c r="M3938" t="b">
        <v>0</v>
      </c>
      <c r="N3938">
        <v>0</v>
      </c>
      <c r="O3938" t="b">
        <v>0</v>
      </c>
      <c r="P3938" t="s">
        <v>8269</v>
      </c>
      <c r="Q3938">
        <f t="shared" si="145"/>
        <v>0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1437620400</v>
      </c>
      <c r="J3939" s="10">
        <f t="shared" si="144"/>
        <v>42208.125</v>
      </c>
      <c r="L3939">
        <v>1465830560</v>
      </c>
      <c r="M3939" t="b">
        <v>0</v>
      </c>
      <c r="N3939">
        <v>10</v>
      </c>
      <c r="O3939" t="b">
        <v>0</v>
      </c>
      <c r="P3939" t="s">
        <v>8269</v>
      </c>
      <c r="Q3939">
        <f t="shared" si="145"/>
        <v>86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1437620400</v>
      </c>
      <c r="J3940" s="10">
        <f t="shared" si="144"/>
        <v>42208.125</v>
      </c>
      <c r="L3940">
        <v>1432763054</v>
      </c>
      <c r="M3940" t="b">
        <v>0</v>
      </c>
      <c r="N3940">
        <v>5</v>
      </c>
      <c r="O3940" t="b">
        <v>0</v>
      </c>
      <c r="P3940" t="s">
        <v>8269</v>
      </c>
      <c r="Q3940">
        <f t="shared" si="145"/>
        <v>12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1437620400</v>
      </c>
      <c r="J3941" s="10">
        <f t="shared" si="144"/>
        <v>42208.125</v>
      </c>
      <c r="L3941">
        <v>1412328979</v>
      </c>
      <c r="M3941" t="b">
        <v>0</v>
      </c>
      <c r="N3941">
        <v>1</v>
      </c>
      <c r="O3941" t="b">
        <v>0</v>
      </c>
      <c r="P3941" t="s">
        <v>8269</v>
      </c>
      <c r="Q3941">
        <f t="shared" si="145"/>
        <v>0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1437620400</v>
      </c>
      <c r="J3942" s="10">
        <f t="shared" si="144"/>
        <v>42208.125</v>
      </c>
      <c r="L3942">
        <v>1416311351</v>
      </c>
      <c r="M3942" t="b">
        <v>0</v>
      </c>
      <c r="N3942">
        <v>2</v>
      </c>
      <c r="O3942" t="b">
        <v>0</v>
      </c>
      <c r="P3942" t="s">
        <v>8269</v>
      </c>
      <c r="Q3942">
        <f t="shared" si="145"/>
        <v>0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1437620400</v>
      </c>
      <c r="J3943" s="10">
        <f t="shared" si="144"/>
        <v>42208.125</v>
      </c>
      <c r="L3943">
        <v>1414505137</v>
      </c>
      <c r="M3943" t="b">
        <v>0</v>
      </c>
      <c r="N3943">
        <v>2</v>
      </c>
      <c r="O3943" t="b">
        <v>0</v>
      </c>
      <c r="P3943" t="s">
        <v>8269</v>
      </c>
      <c r="Q3943">
        <f t="shared" si="145"/>
        <v>1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1437620400</v>
      </c>
      <c r="J3944" s="10">
        <f t="shared" si="144"/>
        <v>42208.125</v>
      </c>
      <c r="L3944">
        <v>1429306914</v>
      </c>
      <c r="M3944" t="b">
        <v>0</v>
      </c>
      <c r="N3944">
        <v>0</v>
      </c>
      <c r="O3944" t="b">
        <v>0</v>
      </c>
      <c r="P3944" t="s">
        <v>8269</v>
      </c>
      <c r="Q3944">
        <f t="shared" si="145"/>
        <v>0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1437620400</v>
      </c>
      <c r="J3945" s="10">
        <f t="shared" si="144"/>
        <v>42208.125</v>
      </c>
      <c r="L3945">
        <v>1443811268</v>
      </c>
      <c r="M3945" t="b">
        <v>0</v>
      </c>
      <c r="N3945">
        <v>13</v>
      </c>
      <c r="O3945" t="b">
        <v>0</v>
      </c>
      <c r="P3945" t="s">
        <v>8269</v>
      </c>
      <c r="Q3945">
        <f t="shared" si="145"/>
        <v>36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1437620400</v>
      </c>
      <c r="J3946" s="10">
        <f t="shared" si="144"/>
        <v>42208.125</v>
      </c>
      <c r="L3946">
        <v>1438098875</v>
      </c>
      <c r="M3946" t="b">
        <v>0</v>
      </c>
      <c r="N3946">
        <v>0</v>
      </c>
      <c r="O3946" t="b">
        <v>0</v>
      </c>
      <c r="P3946" t="s">
        <v>8269</v>
      </c>
      <c r="Q3946">
        <f t="shared" si="145"/>
        <v>0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1437620400</v>
      </c>
      <c r="J3947" s="10">
        <f t="shared" si="144"/>
        <v>42208.125</v>
      </c>
      <c r="L3947">
        <v>1429125268</v>
      </c>
      <c r="M3947" t="b">
        <v>0</v>
      </c>
      <c r="N3947">
        <v>1</v>
      </c>
      <c r="O3947" t="b">
        <v>0</v>
      </c>
      <c r="P3947" t="s">
        <v>8269</v>
      </c>
      <c r="Q3947">
        <f t="shared" si="145"/>
        <v>0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1437620400</v>
      </c>
      <c r="J3948" s="10">
        <f t="shared" si="144"/>
        <v>42208.125</v>
      </c>
      <c r="L3948">
        <v>1422388822</v>
      </c>
      <c r="M3948" t="b">
        <v>0</v>
      </c>
      <c r="N3948">
        <v>5</v>
      </c>
      <c r="O3948" t="b">
        <v>0</v>
      </c>
      <c r="P3948" t="s">
        <v>8269</v>
      </c>
      <c r="Q3948">
        <f t="shared" si="145"/>
        <v>3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1437620400</v>
      </c>
      <c r="J3949" s="10">
        <f t="shared" si="144"/>
        <v>42208.125</v>
      </c>
      <c r="L3949">
        <v>1472786744</v>
      </c>
      <c r="M3949" t="b">
        <v>0</v>
      </c>
      <c r="N3949">
        <v>2</v>
      </c>
      <c r="O3949" t="b">
        <v>0</v>
      </c>
      <c r="P3949" t="s">
        <v>8269</v>
      </c>
      <c r="Q3949">
        <f t="shared" si="145"/>
        <v>3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1437620400</v>
      </c>
      <c r="J3950" s="10">
        <f t="shared" si="144"/>
        <v>42208.125</v>
      </c>
      <c r="L3950">
        <v>1404892123</v>
      </c>
      <c r="M3950" t="b">
        <v>0</v>
      </c>
      <c r="N3950">
        <v>0</v>
      </c>
      <c r="O3950" t="b">
        <v>0</v>
      </c>
      <c r="P3950" t="s">
        <v>8269</v>
      </c>
      <c r="Q3950">
        <f t="shared" si="145"/>
        <v>0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1437620400</v>
      </c>
      <c r="J3951" s="10">
        <f t="shared" si="144"/>
        <v>42208.125</v>
      </c>
      <c r="L3951">
        <v>1421031221</v>
      </c>
      <c r="M3951" t="b">
        <v>0</v>
      </c>
      <c r="N3951">
        <v>32</v>
      </c>
      <c r="O3951" t="b">
        <v>0</v>
      </c>
      <c r="P3951" t="s">
        <v>8269</v>
      </c>
      <c r="Q3951">
        <f t="shared" si="145"/>
        <v>16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1437620400</v>
      </c>
      <c r="J3952" s="10">
        <f t="shared" si="144"/>
        <v>42208.125</v>
      </c>
      <c r="L3952">
        <v>1457628680</v>
      </c>
      <c r="M3952" t="b">
        <v>0</v>
      </c>
      <c r="N3952">
        <v>1</v>
      </c>
      <c r="O3952" t="b">
        <v>0</v>
      </c>
      <c r="P3952" t="s">
        <v>8269</v>
      </c>
      <c r="Q3952">
        <f t="shared" si="145"/>
        <v>1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1437620400</v>
      </c>
      <c r="J3953" s="10">
        <f t="shared" si="144"/>
        <v>42208.125</v>
      </c>
      <c r="L3953">
        <v>1457120942</v>
      </c>
      <c r="M3953" t="b">
        <v>0</v>
      </c>
      <c r="N3953">
        <v>1</v>
      </c>
      <c r="O3953" t="b">
        <v>0</v>
      </c>
      <c r="P3953" t="s">
        <v>8269</v>
      </c>
      <c r="Q3953">
        <f t="shared" si="145"/>
        <v>0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1437620400</v>
      </c>
      <c r="J3954" s="10">
        <f t="shared" si="144"/>
        <v>42208.125</v>
      </c>
      <c r="L3954">
        <v>1440701890</v>
      </c>
      <c r="M3954" t="b">
        <v>0</v>
      </c>
      <c r="N3954">
        <v>1</v>
      </c>
      <c r="O3954" t="b">
        <v>0</v>
      </c>
      <c r="P3954" t="s">
        <v>8269</v>
      </c>
      <c r="Q3954">
        <f t="shared" si="145"/>
        <v>0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1437620400</v>
      </c>
      <c r="J3955" s="10">
        <f t="shared" si="144"/>
        <v>42208.125</v>
      </c>
      <c r="L3955">
        <v>1467162586</v>
      </c>
      <c r="M3955" t="b">
        <v>0</v>
      </c>
      <c r="N3955">
        <v>0</v>
      </c>
      <c r="O3955" t="b">
        <v>0</v>
      </c>
      <c r="P3955" t="s">
        <v>8269</v>
      </c>
      <c r="Q3955">
        <f t="shared" si="145"/>
        <v>0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1437620400</v>
      </c>
      <c r="J3956" s="10">
        <f t="shared" si="144"/>
        <v>42208.125</v>
      </c>
      <c r="L3956">
        <v>1400168264</v>
      </c>
      <c r="M3956" t="b">
        <v>0</v>
      </c>
      <c r="N3956">
        <v>0</v>
      </c>
      <c r="O3956" t="b">
        <v>0</v>
      </c>
      <c r="P3956" t="s">
        <v>8269</v>
      </c>
      <c r="Q3956">
        <f t="shared" si="145"/>
        <v>0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1437620400</v>
      </c>
      <c r="J3957" s="10">
        <f t="shared" si="144"/>
        <v>42208.125</v>
      </c>
      <c r="L3957">
        <v>1446150141</v>
      </c>
      <c r="M3957" t="b">
        <v>0</v>
      </c>
      <c r="N3957">
        <v>8</v>
      </c>
      <c r="O3957" t="b">
        <v>0</v>
      </c>
      <c r="P3957" t="s">
        <v>8269</v>
      </c>
      <c r="Q3957">
        <f t="shared" si="145"/>
        <v>24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1437620400</v>
      </c>
      <c r="J3958" s="10">
        <f t="shared" si="144"/>
        <v>42208.125</v>
      </c>
      <c r="L3958">
        <v>1459203727</v>
      </c>
      <c r="M3958" t="b">
        <v>0</v>
      </c>
      <c r="N3958">
        <v>0</v>
      </c>
      <c r="O3958" t="b">
        <v>0</v>
      </c>
      <c r="P3958" t="s">
        <v>8269</v>
      </c>
      <c r="Q3958">
        <f t="shared" si="145"/>
        <v>0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1437620400</v>
      </c>
      <c r="J3959" s="10">
        <f t="shared" si="144"/>
        <v>42208.125</v>
      </c>
      <c r="L3959">
        <v>1464045954</v>
      </c>
      <c r="M3959" t="b">
        <v>0</v>
      </c>
      <c r="N3959">
        <v>1</v>
      </c>
      <c r="O3959" t="b">
        <v>0</v>
      </c>
      <c r="P3959" t="s">
        <v>8269</v>
      </c>
      <c r="Q3959">
        <f t="shared" si="145"/>
        <v>0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1437620400</v>
      </c>
      <c r="J3960" s="10">
        <f t="shared" si="144"/>
        <v>42208.125</v>
      </c>
      <c r="L3960">
        <v>1403822912</v>
      </c>
      <c r="M3960" t="b">
        <v>0</v>
      </c>
      <c r="N3960">
        <v>16</v>
      </c>
      <c r="O3960" t="b">
        <v>0</v>
      </c>
      <c r="P3960" t="s">
        <v>8269</v>
      </c>
      <c r="Q3960">
        <f t="shared" si="145"/>
        <v>32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1437620400</v>
      </c>
      <c r="J3961" s="10">
        <f t="shared" si="144"/>
        <v>42208.125</v>
      </c>
      <c r="L3961">
        <v>1409338556</v>
      </c>
      <c r="M3961" t="b">
        <v>0</v>
      </c>
      <c r="N3961">
        <v>12</v>
      </c>
      <c r="O3961" t="b">
        <v>0</v>
      </c>
      <c r="P3961" t="s">
        <v>8269</v>
      </c>
      <c r="Q3961">
        <f t="shared" si="145"/>
        <v>24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1437620400</v>
      </c>
      <c r="J3962" s="10">
        <f t="shared" si="144"/>
        <v>42208.125</v>
      </c>
      <c r="L3962">
        <v>1449260256</v>
      </c>
      <c r="M3962" t="b">
        <v>0</v>
      </c>
      <c r="N3962">
        <v>4</v>
      </c>
      <c r="O3962" t="b">
        <v>0</v>
      </c>
      <c r="P3962" t="s">
        <v>8269</v>
      </c>
      <c r="Q3962">
        <f t="shared" si="145"/>
        <v>2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1437620400</v>
      </c>
      <c r="J3963" s="10">
        <f t="shared" si="144"/>
        <v>42208.125</v>
      </c>
      <c r="L3963">
        <v>1397683410</v>
      </c>
      <c r="M3963" t="b">
        <v>0</v>
      </c>
      <c r="N3963">
        <v>2</v>
      </c>
      <c r="O3963" t="b">
        <v>0</v>
      </c>
      <c r="P3963" t="s">
        <v>8269</v>
      </c>
      <c r="Q3963">
        <f t="shared" si="145"/>
        <v>0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1437620400</v>
      </c>
      <c r="J3964" s="10">
        <f t="shared" si="144"/>
        <v>42208.125</v>
      </c>
      <c r="L3964">
        <v>1446562494</v>
      </c>
      <c r="M3964" t="b">
        <v>0</v>
      </c>
      <c r="N3964">
        <v>3</v>
      </c>
      <c r="O3964" t="b">
        <v>0</v>
      </c>
      <c r="P3964" t="s">
        <v>8269</v>
      </c>
      <c r="Q3964">
        <f t="shared" si="145"/>
        <v>3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1437620400</v>
      </c>
      <c r="J3965" s="10">
        <f t="shared" si="144"/>
        <v>42208.125</v>
      </c>
      <c r="L3965">
        <v>1445226117</v>
      </c>
      <c r="M3965" t="b">
        <v>0</v>
      </c>
      <c r="N3965">
        <v>0</v>
      </c>
      <c r="O3965" t="b">
        <v>0</v>
      </c>
      <c r="P3965" t="s">
        <v>8269</v>
      </c>
      <c r="Q3965">
        <f t="shared" si="145"/>
        <v>0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1437620400</v>
      </c>
      <c r="J3966" s="10">
        <f t="shared" si="144"/>
        <v>42208.125</v>
      </c>
      <c r="L3966">
        <v>1424279986</v>
      </c>
      <c r="M3966" t="b">
        <v>0</v>
      </c>
      <c r="N3966">
        <v>3</v>
      </c>
      <c r="O3966" t="b">
        <v>0</v>
      </c>
      <c r="P3966" t="s">
        <v>8269</v>
      </c>
      <c r="Q3966">
        <f t="shared" si="145"/>
        <v>6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1437620400</v>
      </c>
      <c r="J3967" s="10">
        <f t="shared" si="144"/>
        <v>42208.125</v>
      </c>
      <c r="L3967">
        <v>1455428380</v>
      </c>
      <c r="M3967" t="b">
        <v>0</v>
      </c>
      <c r="N3967">
        <v>4</v>
      </c>
      <c r="O3967" t="b">
        <v>0</v>
      </c>
      <c r="P3967" t="s">
        <v>8269</v>
      </c>
      <c r="Q3967">
        <f t="shared" si="145"/>
        <v>14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1437620400</v>
      </c>
      <c r="J3968" s="10">
        <f t="shared" si="144"/>
        <v>42208.125</v>
      </c>
      <c r="L3968">
        <v>1402506278</v>
      </c>
      <c r="M3968" t="b">
        <v>0</v>
      </c>
      <c r="N3968">
        <v>2</v>
      </c>
      <c r="O3968" t="b">
        <v>0</v>
      </c>
      <c r="P3968" t="s">
        <v>8269</v>
      </c>
      <c r="Q3968">
        <f t="shared" si="145"/>
        <v>1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1437620400</v>
      </c>
      <c r="J3969" s="10">
        <f t="shared" si="144"/>
        <v>42208.125</v>
      </c>
      <c r="L3969">
        <v>1486191507</v>
      </c>
      <c r="M3969" t="b">
        <v>0</v>
      </c>
      <c r="N3969">
        <v>10</v>
      </c>
      <c r="O3969" t="b">
        <v>0</v>
      </c>
      <c r="P3969" t="s">
        <v>8269</v>
      </c>
      <c r="Q3969">
        <f t="shared" si="145"/>
        <v>24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1437620400</v>
      </c>
      <c r="J3970" s="10">
        <f t="shared" si="144"/>
        <v>42208.125</v>
      </c>
      <c r="L3970">
        <v>1458761673</v>
      </c>
      <c r="M3970" t="b">
        <v>0</v>
      </c>
      <c r="N3970">
        <v>11</v>
      </c>
      <c r="O3970" t="b">
        <v>0</v>
      </c>
      <c r="P3970" t="s">
        <v>8269</v>
      </c>
      <c r="Q3970">
        <f t="shared" si="145"/>
        <v>11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1437620400</v>
      </c>
      <c r="J3971" s="10">
        <f t="shared" ref="J3971:J4034" si="146">(((I3971/60)/60)/24)+DATE(1970,1,1)</f>
        <v>42208.125</v>
      </c>
      <c r="L3971">
        <v>1471638646</v>
      </c>
      <c r="M3971" t="b">
        <v>0</v>
      </c>
      <c r="N3971">
        <v>6</v>
      </c>
      <c r="O3971" t="b">
        <v>0</v>
      </c>
      <c r="P3971" t="s">
        <v>8269</v>
      </c>
      <c r="Q3971">
        <f t="shared" ref="Q3971:Q4034" si="147">ROUND(E3971/D3971*100,0)</f>
        <v>7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1437620400</v>
      </c>
      <c r="J3972" s="10">
        <f t="shared" si="146"/>
        <v>42208.125</v>
      </c>
      <c r="L3972">
        <v>1458333811</v>
      </c>
      <c r="M3972" t="b">
        <v>0</v>
      </c>
      <c r="N3972">
        <v>2</v>
      </c>
      <c r="O3972" t="b">
        <v>0</v>
      </c>
      <c r="P3972" t="s">
        <v>8269</v>
      </c>
      <c r="Q3972">
        <f t="shared" si="147"/>
        <v>0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1437620400</v>
      </c>
      <c r="J3973" s="10">
        <f t="shared" si="146"/>
        <v>42208.125</v>
      </c>
      <c r="L3973">
        <v>1403355126</v>
      </c>
      <c r="M3973" t="b">
        <v>0</v>
      </c>
      <c r="N3973">
        <v>6</v>
      </c>
      <c r="O3973" t="b">
        <v>0</v>
      </c>
      <c r="P3973" t="s">
        <v>8269</v>
      </c>
      <c r="Q3973">
        <f t="shared" si="147"/>
        <v>1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1437620400</v>
      </c>
      <c r="J3974" s="10">
        <f t="shared" si="146"/>
        <v>42208.125</v>
      </c>
      <c r="L3974">
        <v>1418002634</v>
      </c>
      <c r="M3974" t="b">
        <v>0</v>
      </c>
      <c r="N3974">
        <v>8</v>
      </c>
      <c r="O3974" t="b">
        <v>0</v>
      </c>
      <c r="P3974" t="s">
        <v>8269</v>
      </c>
      <c r="Q3974">
        <f t="shared" si="147"/>
        <v>21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1437620400</v>
      </c>
      <c r="J3975" s="10">
        <f t="shared" si="146"/>
        <v>42208.125</v>
      </c>
      <c r="L3975">
        <v>1460219110</v>
      </c>
      <c r="M3975" t="b">
        <v>0</v>
      </c>
      <c r="N3975">
        <v>37</v>
      </c>
      <c r="O3975" t="b">
        <v>0</v>
      </c>
      <c r="P3975" t="s">
        <v>8269</v>
      </c>
      <c r="Q3975">
        <f t="shared" si="147"/>
        <v>78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1437620400</v>
      </c>
      <c r="J3976" s="10">
        <f t="shared" si="146"/>
        <v>42208.125</v>
      </c>
      <c r="L3976">
        <v>1462280848</v>
      </c>
      <c r="M3976" t="b">
        <v>0</v>
      </c>
      <c r="N3976">
        <v>11</v>
      </c>
      <c r="O3976" t="b">
        <v>0</v>
      </c>
      <c r="P3976" t="s">
        <v>8269</v>
      </c>
      <c r="Q3976">
        <f t="shared" si="147"/>
        <v>32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1437620400</v>
      </c>
      <c r="J3977" s="10">
        <f t="shared" si="146"/>
        <v>42208.125</v>
      </c>
      <c r="L3977">
        <v>1465850898</v>
      </c>
      <c r="M3977" t="b">
        <v>0</v>
      </c>
      <c r="N3977">
        <v>0</v>
      </c>
      <c r="O3977" t="b">
        <v>0</v>
      </c>
      <c r="P3977" t="s">
        <v>8269</v>
      </c>
      <c r="Q3977">
        <f t="shared" si="147"/>
        <v>0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1437620400</v>
      </c>
      <c r="J3978" s="10">
        <f t="shared" si="146"/>
        <v>42208.125</v>
      </c>
      <c r="L3978">
        <v>1405024561</v>
      </c>
      <c r="M3978" t="b">
        <v>0</v>
      </c>
      <c r="N3978">
        <v>10</v>
      </c>
      <c r="O3978" t="b">
        <v>0</v>
      </c>
      <c r="P3978" t="s">
        <v>8269</v>
      </c>
      <c r="Q3978">
        <f t="shared" si="147"/>
        <v>48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1437620400</v>
      </c>
      <c r="J3979" s="10">
        <f t="shared" si="146"/>
        <v>42208.125</v>
      </c>
      <c r="L3979">
        <v>1466621732</v>
      </c>
      <c r="M3979" t="b">
        <v>0</v>
      </c>
      <c r="N3979">
        <v>6</v>
      </c>
      <c r="O3979" t="b">
        <v>0</v>
      </c>
      <c r="P3979" t="s">
        <v>8269</v>
      </c>
      <c r="Q3979">
        <f t="shared" si="147"/>
        <v>1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1437620400</v>
      </c>
      <c r="J3980" s="10">
        <f t="shared" si="146"/>
        <v>42208.125</v>
      </c>
      <c r="L3980">
        <v>1417533953</v>
      </c>
      <c r="M3980" t="b">
        <v>0</v>
      </c>
      <c r="N3980">
        <v>8</v>
      </c>
      <c r="O3980" t="b">
        <v>0</v>
      </c>
      <c r="P3980" t="s">
        <v>8269</v>
      </c>
      <c r="Q3980">
        <f t="shared" si="147"/>
        <v>11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1437620400</v>
      </c>
      <c r="J3981" s="10">
        <f t="shared" si="146"/>
        <v>42208.125</v>
      </c>
      <c r="L3981">
        <v>1425678057</v>
      </c>
      <c r="M3981" t="b">
        <v>0</v>
      </c>
      <c r="N3981">
        <v>6</v>
      </c>
      <c r="O3981" t="b">
        <v>0</v>
      </c>
      <c r="P3981" t="s">
        <v>8269</v>
      </c>
      <c r="Q3981">
        <f t="shared" si="147"/>
        <v>2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1437620400</v>
      </c>
      <c r="J3982" s="10">
        <f t="shared" si="146"/>
        <v>42208.125</v>
      </c>
      <c r="L3982">
        <v>1401978147</v>
      </c>
      <c r="M3982" t="b">
        <v>0</v>
      </c>
      <c r="N3982">
        <v>7</v>
      </c>
      <c r="O3982" t="b">
        <v>0</v>
      </c>
      <c r="P3982" t="s">
        <v>8269</v>
      </c>
      <c r="Q3982">
        <f t="shared" si="147"/>
        <v>18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1437620400</v>
      </c>
      <c r="J3983" s="10">
        <f t="shared" si="146"/>
        <v>42208.125</v>
      </c>
      <c r="L3983">
        <v>1463545149</v>
      </c>
      <c r="M3983" t="b">
        <v>0</v>
      </c>
      <c r="N3983">
        <v>7</v>
      </c>
      <c r="O3983" t="b">
        <v>0</v>
      </c>
      <c r="P3983" t="s">
        <v>8269</v>
      </c>
      <c r="Q3983">
        <f t="shared" si="147"/>
        <v>4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1437620400</v>
      </c>
      <c r="J3984" s="10">
        <f t="shared" si="146"/>
        <v>42208.125</v>
      </c>
      <c r="L3984">
        <v>1431113180</v>
      </c>
      <c r="M3984" t="b">
        <v>0</v>
      </c>
      <c r="N3984">
        <v>5</v>
      </c>
      <c r="O3984" t="b">
        <v>0</v>
      </c>
      <c r="P3984" t="s">
        <v>8269</v>
      </c>
      <c r="Q3984">
        <f t="shared" si="147"/>
        <v>20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1437620400</v>
      </c>
      <c r="J3985" s="10">
        <f t="shared" si="146"/>
        <v>42208.125</v>
      </c>
      <c r="L3985">
        <v>1397854356</v>
      </c>
      <c r="M3985" t="b">
        <v>0</v>
      </c>
      <c r="N3985">
        <v>46</v>
      </c>
      <c r="O3985" t="b">
        <v>0</v>
      </c>
      <c r="P3985" t="s">
        <v>8269</v>
      </c>
      <c r="Q3985">
        <f t="shared" si="147"/>
        <v>35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1437620400</v>
      </c>
      <c r="J3986" s="10">
        <f t="shared" si="146"/>
        <v>42208.125</v>
      </c>
      <c r="L3986">
        <v>1412809644</v>
      </c>
      <c r="M3986" t="b">
        <v>0</v>
      </c>
      <c r="N3986">
        <v>10</v>
      </c>
      <c r="O3986" t="b">
        <v>0</v>
      </c>
      <c r="P3986" t="s">
        <v>8269</v>
      </c>
      <c r="Q3986">
        <f t="shared" si="147"/>
        <v>6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1437620400</v>
      </c>
      <c r="J3987" s="10">
        <f t="shared" si="146"/>
        <v>42208.125</v>
      </c>
      <c r="L3987">
        <v>1454173120</v>
      </c>
      <c r="M3987" t="b">
        <v>0</v>
      </c>
      <c r="N3987">
        <v>19</v>
      </c>
      <c r="O3987" t="b">
        <v>0</v>
      </c>
      <c r="P3987" t="s">
        <v>8269</v>
      </c>
      <c r="Q3987">
        <f t="shared" si="147"/>
        <v>32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1437620400</v>
      </c>
      <c r="J3988" s="10">
        <f t="shared" si="146"/>
        <v>42208.125</v>
      </c>
      <c r="L3988">
        <v>1460034594</v>
      </c>
      <c r="M3988" t="b">
        <v>0</v>
      </c>
      <c r="N3988">
        <v>13</v>
      </c>
      <c r="O3988" t="b">
        <v>0</v>
      </c>
      <c r="P3988" t="s">
        <v>8269</v>
      </c>
      <c r="Q3988">
        <f t="shared" si="147"/>
        <v>10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1437620400</v>
      </c>
      <c r="J3989" s="10">
        <f t="shared" si="146"/>
        <v>42208.125</v>
      </c>
      <c r="L3989">
        <v>1399414290</v>
      </c>
      <c r="M3989" t="b">
        <v>0</v>
      </c>
      <c r="N3989">
        <v>13</v>
      </c>
      <c r="O3989" t="b">
        <v>0</v>
      </c>
      <c r="P3989" t="s">
        <v>8269</v>
      </c>
      <c r="Q3989">
        <f t="shared" si="147"/>
        <v>38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1437620400</v>
      </c>
      <c r="J3990" s="10">
        <f t="shared" si="146"/>
        <v>42208.125</v>
      </c>
      <c r="L3990">
        <v>1439517413</v>
      </c>
      <c r="M3990" t="b">
        <v>0</v>
      </c>
      <c r="N3990">
        <v>4</v>
      </c>
      <c r="O3990" t="b">
        <v>0</v>
      </c>
      <c r="P3990" t="s">
        <v>8269</v>
      </c>
      <c r="Q3990">
        <f t="shared" si="147"/>
        <v>2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1437620400</v>
      </c>
      <c r="J3991" s="10">
        <f t="shared" si="146"/>
        <v>42208.125</v>
      </c>
      <c r="L3991">
        <v>1444413581</v>
      </c>
      <c r="M3991" t="b">
        <v>0</v>
      </c>
      <c r="N3991">
        <v>0</v>
      </c>
      <c r="O3991" t="b">
        <v>0</v>
      </c>
      <c r="P3991" t="s">
        <v>8269</v>
      </c>
      <c r="Q3991">
        <f t="shared" si="147"/>
        <v>0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1437620400</v>
      </c>
      <c r="J3992" s="10">
        <f t="shared" si="146"/>
        <v>42208.125</v>
      </c>
      <c r="L3992">
        <v>1454342893</v>
      </c>
      <c r="M3992" t="b">
        <v>0</v>
      </c>
      <c r="N3992">
        <v>3</v>
      </c>
      <c r="O3992" t="b">
        <v>0</v>
      </c>
      <c r="P3992" t="s">
        <v>8269</v>
      </c>
      <c r="Q3992">
        <f t="shared" si="147"/>
        <v>4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1437620400</v>
      </c>
      <c r="J3993" s="10">
        <f t="shared" si="146"/>
        <v>42208.125</v>
      </c>
      <c r="L3993">
        <v>1430494082</v>
      </c>
      <c r="M3993" t="b">
        <v>0</v>
      </c>
      <c r="N3993">
        <v>1</v>
      </c>
      <c r="O3993" t="b">
        <v>0</v>
      </c>
      <c r="P3993" t="s">
        <v>8269</v>
      </c>
      <c r="Q3993">
        <f t="shared" si="147"/>
        <v>20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1437620400</v>
      </c>
      <c r="J3994" s="10">
        <f t="shared" si="146"/>
        <v>42208.125</v>
      </c>
      <c r="L3994">
        <v>1444689259</v>
      </c>
      <c r="M3994" t="b">
        <v>0</v>
      </c>
      <c r="N3994">
        <v>9</v>
      </c>
      <c r="O3994" t="b">
        <v>0</v>
      </c>
      <c r="P3994" t="s">
        <v>8269</v>
      </c>
      <c r="Q3994">
        <f t="shared" si="147"/>
        <v>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1437620400</v>
      </c>
      <c r="J3995" s="10">
        <f t="shared" si="146"/>
        <v>42208.125</v>
      </c>
      <c r="L3995">
        <v>1428957912</v>
      </c>
      <c r="M3995" t="b">
        <v>0</v>
      </c>
      <c r="N3995">
        <v>1</v>
      </c>
      <c r="O3995" t="b">
        <v>0</v>
      </c>
      <c r="P3995" t="s">
        <v>8269</v>
      </c>
      <c r="Q3995">
        <f t="shared" si="147"/>
        <v>0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1437620400</v>
      </c>
      <c r="J3996" s="10">
        <f t="shared" si="146"/>
        <v>42208.125</v>
      </c>
      <c r="L3996">
        <v>1403169690</v>
      </c>
      <c r="M3996" t="b">
        <v>0</v>
      </c>
      <c r="N3996">
        <v>1</v>
      </c>
      <c r="O3996" t="b">
        <v>0</v>
      </c>
      <c r="P3996" t="s">
        <v>8269</v>
      </c>
      <c r="Q3996">
        <f t="shared" si="147"/>
        <v>0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1437620400</v>
      </c>
      <c r="J3997" s="10">
        <f t="shared" si="146"/>
        <v>42208.125</v>
      </c>
      <c r="L3997">
        <v>1421339077</v>
      </c>
      <c r="M3997" t="b">
        <v>0</v>
      </c>
      <c r="N3997">
        <v>4</v>
      </c>
      <c r="O3997" t="b">
        <v>0</v>
      </c>
      <c r="P3997" t="s">
        <v>8269</v>
      </c>
      <c r="Q3997">
        <f t="shared" si="147"/>
        <v>35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1437620400</v>
      </c>
      <c r="J3998" s="10">
        <f t="shared" si="146"/>
        <v>42208.125</v>
      </c>
      <c r="L3998">
        <v>1415341464</v>
      </c>
      <c r="M3998" t="b">
        <v>0</v>
      </c>
      <c r="N3998">
        <v>17</v>
      </c>
      <c r="O3998" t="b">
        <v>0</v>
      </c>
      <c r="P3998" t="s">
        <v>8269</v>
      </c>
      <c r="Q3998">
        <f t="shared" si="147"/>
        <v>17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1437620400</v>
      </c>
      <c r="J3999" s="10">
        <f t="shared" si="146"/>
        <v>42208.125</v>
      </c>
      <c r="L3999">
        <v>1425633821</v>
      </c>
      <c r="M3999" t="b">
        <v>0</v>
      </c>
      <c r="N3999">
        <v>0</v>
      </c>
      <c r="O3999" t="b">
        <v>0</v>
      </c>
      <c r="P3999" t="s">
        <v>8269</v>
      </c>
      <c r="Q3999">
        <f t="shared" si="147"/>
        <v>0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1437620400</v>
      </c>
      <c r="J4000" s="10">
        <f t="shared" si="146"/>
        <v>42208.125</v>
      </c>
      <c r="L4000">
        <v>1424992026</v>
      </c>
      <c r="M4000" t="b">
        <v>0</v>
      </c>
      <c r="N4000">
        <v>12</v>
      </c>
      <c r="O4000" t="b">
        <v>0</v>
      </c>
      <c r="P4000" t="s">
        <v>8269</v>
      </c>
      <c r="Q4000">
        <f t="shared" si="147"/>
        <v>57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1437620400</v>
      </c>
      <c r="J4001" s="10">
        <f t="shared" si="146"/>
        <v>42208.125</v>
      </c>
      <c r="L4001">
        <v>1406058798</v>
      </c>
      <c r="M4001" t="b">
        <v>0</v>
      </c>
      <c r="N4001">
        <v>14</v>
      </c>
      <c r="O4001" t="b">
        <v>0</v>
      </c>
      <c r="P4001" t="s">
        <v>8269</v>
      </c>
      <c r="Q4001">
        <f t="shared" si="147"/>
        <v>17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1437620400</v>
      </c>
      <c r="J4002" s="10">
        <f t="shared" si="146"/>
        <v>42208.125</v>
      </c>
      <c r="L4002">
        <v>1457450958</v>
      </c>
      <c r="M4002" t="b">
        <v>0</v>
      </c>
      <c r="N4002">
        <v>1</v>
      </c>
      <c r="O4002" t="b">
        <v>0</v>
      </c>
      <c r="P4002" t="s">
        <v>8269</v>
      </c>
      <c r="Q4002">
        <f t="shared" si="147"/>
        <v>0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1437620400</v>
      </c>
      <c r="J4003" s="10">
        <f t="shared" si="146"/>
        <v>42208.125</v>
      </c>
      <c r="L4003">
        <v>1486681708</v>
      </c>
      <c r="M4003" t="b">
        <v>0</v>
      </c>
      <c r="N4003">
        <v>14</v>
      </c>
      <c r="O4003" t="b">
        <v>0</v>
      </c>
      <c r="P4003" t="s">
        <v>8269</v>
      </c>
      <c r="Q4003">
        <f t="shared" si="147"/>
        <v>38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1437620400</v>
      </c>
      <c r="J4004" s="10">
        <f t="shared" si="146"/>
        <v>42208.125</v>
      </c>
      <c r="L4004">
        <v>1409187761</v>
      </c>
      <c r="M4004" t="b">
        <v>0</v>
      </c>
      <c r="N4004">
        <v>4</v>
      </c>
      <c r="O4004" t="b">
        <v>0</v>
      </c>
      <c r="P4004" t="s">
        <v>8269</v>
      </c>
      <c r="Q4004">
        <f t="shared" si="147"/>
        <v>2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1437620400</v>
      </c>
      <c r="J4005" s="10">
        <f t="shared" si="146"/>
        <v>42208.125</v>
      </c>
      <c r="L4005">
        <v>1421417147</v>
      </c>
      <c r="M4005" t="b">
        <v>0</v>
      </c>
      <c r="N4005">
        <v>2</v>
      </c>
      <c r="O4005" t="b">
        <v>0</v>
      </c>
      <c r="P4005" t="s">
        <v>8269</v>
      </c>
      <c r="Q4005">
        <f t="shared" si="147"/>
        <v>10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1437620400</v>
      </c>
      <c r="J4006" s="10">
        <f t="shared" si="146"/>
        <v>42208.125</v>
      </c>
      <c r="L4006">
        <v>1410148457</v>
      </c>
      <c r="M4006" t="b">
        <v>0</v>
      </c>
      <c r="N4006">
        <v>1</v>
      </c>
      <c r="O4006" t="b">
        <v>0</v>
      </c>
      <c r="P4006" t="s">
        <v>8269</v>
      </c>
      <c r="Q4006">
        <f t="shared" si="147"/>
        <v>0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1437620400</v>
      </c>
      <c r="J4007" s="10">
        <f t="shared" si="146"/>
        <v>42208.125</v>
      </c>
      <c r="L4007">
        <v>1408648985</v>
      </c>
      <c r="M4007" t="b">
        <v>0</v>
      </c>
      <c r="N4007">
        <v>2</v>
      </c>
      <c r="O4007" t="b">
        <v>0</v>
      </c>
      <c r="P4007" t="s">
        <v>8269</v>
      </c>
      <c r="Q4007">
        <f t="shared" si="147"/>
        <v>1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1437620400</v>
      </c>
      <c r="J4008" s="10">
        <f t="shared" si="146"/>
        <v>42208.125</v>
      </c>
      <c r="L4008">
        <v>1453487587</v>
      </c>
      <c r="M4008" t="b">
        <v>0</v>
      </c>
      <c r="N4008">
        <v>1</v>
      </c>
      <c r="O4008" t="b">
        <v>0</v>
      </c>
      <c r="P4008" t="s">
        <v>8269</v>
      </c>
      <c r="Q4008">
        <f t="shared" si="147"/>
        <v>0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1437620400</v>
      </c>
      <c r="J4009" s="10">
        <f t="shared" si="146"/>
        <v>42208.125</v>
      </c>
      <c r="L4009">
        <v>1406572381</v>
      </c>
      <c r="M4009" t="b">
        <v>0</v>
      </c>
      <c r="N4009">
        <v>1</v>
      </c>
      <c r="O4009" t="b">
        <v>0</v>
      </c>
      <c r="P4009" t="s">
        <v>8269</v>
      </c>
      <c r="Q4009">
        <f t="shared" si="147"/>
        <v>0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1437620400</v>
      </c>
      <c r="J4010" s="10">
        <f t="shared" si="146"/>
        <v>42208.125</v>
      </c>
      <c r="L4010">
        <v>1435014507</v>
      </c>
      <c r="M4010" t="b">
        <v>0</v>
      </c>
      <c r="N4010">
        <v>4</v>
      </c>
      <c r="O4010" t="b">
        <v>0</v>
      </c>
      <c r="P4010" t="s">
        <v>8269</v>
      </c>
      <c r="Q4010">
        <f t="shared" si="147"/>
        <v>6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1437620400</v>
      </c>
      <c r="J4011" s="10">
        <f t="shared" si="146"/>
        <v>42208.125</v>
      </c>
      <c r="L4011">
        <v>1406825360</v>
      </c>
      <c r="M4011" t="b">
        <v>0</v>
      </c>
      <c r="N4011">
        <v>3</v>
      </c>
      <c r="O4011" t="b">
        <v>0</v>
      </c>
      <c r="P4011" t="s">
        <v>8269</v>
      </c>
      <c r="Q4011">
        <f t="shared" si="147"/>
        <v>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1437620400</v>
      </c>
      <c r="J4012" s="10">
        <f t="shared" si="146"/>
        <v>42208.125</v>
      </c>
      <c r="L4012">
        <v>1412879366</v>
      </c>
      <c r="M4012" t="b">
        <v>0</v>
      </c>
      <c r="N4012">
        <v>38</v>
      </c>
      <c r="O4012" t="b">
        <v>0</v>
      </c>
      <c r="P4012" t="s">
        <v>8269</v>
      </c>
      <c r="Q4012">
        <f t="shared" si="147"/>
        <v>24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1437620400</v>
      </c>
      <c r="J4013" s="10">
        <f t="shared" si="146"/>
        <v>42208.125</v>
      </c>
      <c r="L4013">
        <v>1419858278</v>
      </c>
      <c r="M4013" t="b">
        <v>0</v>
      </c>
      <c r="N4013">
        <v>4</v>
      </c>
      <c r="O4013" t="b">
        <v>0</v>
      </c>
      <c r="P4013" t="s">
        <v>8269</v>
      </c>
      <c r="Q4013">
        <f t="shared" si="147"/>
        <v>8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1437620400</v>
      </c>
      <c r="J4014" s="10">
        <f t="shared" si="146"/>
        <v>42208.125</v>
      </c>
      <c r="L4014">
        <v>1427979849</v>
      </c>
      <c r="M4014" t="b">
        <v>0</v>
      </c>
      <c r="N4014">
        <v>0</v>
      </c>
      <c r="O4014" t="b">
        <v>0</v>
      </c>
      <c r="P4014" t="s">
        <v>8269</v>
      </c>
      <c r="Q4014">
        <f t="shared" si="147"/>
        <v>0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1437620400</v>
      </c>
      <c r="J4015" s="10">
        <f t="shared" si="146"/>
        <v>42208.125</v>
      </c>
      <c r="L4015">
        <v>1421478823</v>
      </c>
      <c r="M4015" t="b">
        <v>0</v>
      </c>
      <c r="N4015">
        <v>2</v>
      </c>
      <c r="O4015" t="b">
        <v>0</v>
      </c>
      <c r="P4015" t="s">
        <v>8269</v>
      </c>
      <c r="Q4015">
        <f t="shared" si="147"/>
        <v>1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1437620400</v>
      </c>
      <c r="J4016" s="10">
        <f t="shared" si="146"/>
        <v>42208.125</v>
      </c>
      <c r="L4016">
        <v>1455861269</v>
      </c>
      <c r="M4016" t="b">
        <v>0</v>
      </c>
      <c r="N4016">
        <v>0</v>
      </c>
      <c r="O4016" t="b">
        <v>0</v>
      </c>
      <c r="P4016" t="s">
        <v>8269</v>
      </c>
      <c r="Q4016">
        <f t="shared" si="147"/>
        <v>0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1437620400</v>
      </c>
      <c r="J4017" s="10">
        <f t="shared" si="146"/>
        <v>42208.125</v>
      </c>
      <c r="L4017">
        <v>1434739463</v>
      </c>
      <c r="M4017" t="b">
        <v>0</v>
      </c>
      <c r="N4017">
        <v>1</v>
      </c>
      <c r="O4017" t="b">
        <v>0</v>
      </c>
      <c r="P4017" t="s">
        <v>8269</v>
      </c>
      <c r="Q4017">
        <f t="shared" si="147"/>
        <v>0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1437620400</v>
      </c>
      <c r="J4018" s="10">
        <f t="shared" si="146"/>
        <v>42208.125</v>
      </c>
      <c r="L4018">
        <v>1408395400</v>
      </c>
      <c r="M4018" t="b">
        <v>0</v>
      </c>
      <c r="N4018">
        <v>7</v>
      </c>
      <c r="O4018" t="b">
        <v>0</v>
      </c>
      <c r="P4018" t="s">
        <v>8269</v>
      </c>
      <c r="Q4018">
        <f t="shared" si="147"/>
        <v>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1437620400</v>
      </c>
      <c r="J4019" s="10">
        <f t="shared" si="146"/>
        <v>42208.125</v>
      </c>
      <c r="L4019">
        <v>1407254874</v>
      </c>
      <c r="M4019" t="b">
        <v>0</v>
      </c>
      <c r="N4019">
        <v>2</v>
      </c>
      <c r="O4019" t="b">
        <v>0</v>
      </c>
      <c r="P4019" t="s">
        <v>8269</v>
      </c>
      <c r="Q4019">
        <f t="shared" si="147"/>
        <v>1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1437620400</v>
      </c>
      <c r="J4020" s="10">
        <f t="shared" si="146"/>
        <v>42208.125</v>
      </c>
      <c r="L4020">
        <v>1473285108</v>
      </c>
      <c r="M4020" t="b">
        <v>0</v>
      </c>
      <c r="N4020">
        <v>4</v>
      </c>
      <c r="O4020" t="b">
        <v>0</v>
      </c>
      <c r="P4020" t="s">
        <v>8269</v>
      </c>
      <c r="Q4020">
        <f t="shared" si="147"/>
        <v>9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1437620400</v>
      </c>
      <c r="J4021" s="10">
        <f t="shared" si="146"/>
        <v>42208.125</v>
      </c>
      <c r="L4021">
        <v>1455725596</v>
      </c>
      <c r="M4021" t="b">
        <v>0</v>
      </c>
      <c r="N4021">
        <v>4</v>
      </c>
      <c r="O4021" t="b">
        <v>0</v>
      </c>
      <c r="P4021" t="s">
        <v>8269</v>
      </c>
      <c r="Q4021">
        <f t="shared" si="147"/>
        <v>1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1437620400</v>
      </c>
      <c r="J4022" s="10">
        <f t="shared" si="146"/>
        <v>42208.125</v>
      </c>
      <c r="L4022">
        <v>1424579699</v>
      </c>
      <c r="M4022" t="b">
        <v>0</v>
      </c>
      <c r="N4022">
        <v>3</v>
      </c>
      <c r="O4022" t="b">
        <v>0</v>
      </c>
      <c r="P4022" t="s">
        <v>8269</v>
      </c>
      <c r="Q4022">
        <f t="shared" si="147"/>
        <v>17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1437620400</v>
      </c>
      <c r="J4023" s="10">
        <f t="shared" si="146"/>
        <v>42208.125</v>
      </c>
      <c r="L4023">
        <v>1409176358</v>
      </c>
      <c r="M4023" t="b">
        <v>0</v>
      </c>
      <c r="N4023">
        <v>2</v>
      </c>
      <c r="O4023" t="b">
        <v>0</v>
      </c>
      <c r="P4023" t="s">
        <v>8269</v>
      </c>
      <c r="Q4023">
        <f t="shared" si="147"/>
        <v>1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1437620400</v>
      </c>
      <c r="J4024" s="10">
        <f t="shared" si="146"/>
        <v>42208.125</v>
      </c>
      <c r="L4024">
        <v>1418824867</v>
      </c>
      <c r="M4024" t="b">
        <v>0</v>
      </c>
      <c r="N4024">
        <v>197</v>
      </c>
      <c r="O4024" t="b">
        <v>0</v>
      </c>
      <c r="P4024" t="s">
        <v>8269</v>
      </c>
      <c r="Q4024">
        <f t="shared" si="147"/>
        <v>70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1437620400</v>
      </c>
      <c r="J4025" s="10">
        <f t="shared" si="146"/>
        <v>42208.125</v>
      </c>
      <c r="L4025">
        <v>1454975963</v>
      </c>
      <c r="M4025" t="b">
        <v>0</v>
      </c>
      <c r="N4025">
        <v>0</v>
      </c>
      <c r="O4025" t="b">
        <v>0</v>
      </c>
      <c r="P4025" t="s">
        <v>8269</v>
      </c>
      <c r="Q4025">
        <f t="shared" si="147"/>
        <v>0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1437620400</v>
      </c>
      <c r="J4026" s="10">
        <f t="shared" si="146"/>
        <v>42208.125</v>
      </c>
      <c r="L4026">
        <v>1438445097</v>
      </c>
      <c r="M4026" t="b">
        <v>0</v>
      </c>
      <c r="N4026">
        <v>1</v>
      </c>
      <c r="O4026" t="b">
        <v>0</v>
      </c>
      <c r="P4026" t="s">
        <v>8269</v>
      </c>
      <c r="Q4026">
        <f t="shared" si="147"/>
        <v>1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1437620400</v>
      </c>
      <c r="J4027" s="10">
        <f t="shared" si="146"/>
        <v>42208.125</v>
      </c>
      <c r="L4027">
        <v>1432705336</v>
      </c>
      <c r="M4027" t="b">
        <v>0</v>
      </c>
      <c r="N4027">
        <v>4</v>
      </c>
      <c r="O4027" t="b">
        <v>0</v>
      </c>
      <c r="P4027" t="s">
        <v>8269</v>
      </c>
      <c r="Q4027">
        <f t="shared" si="147"/>
        <v>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1437620400</v>
      </c>
      <c r="J4028" s="10">
        <f t="shared" si="146"/>
        <v>42208.125</v>
      </c>
      <c r="L4028">
        <v>1444059839</v>
      </c>
      <c r="M4028" t="b">
        <v>0</v>
      </c>
      <c r="N4028">
        <v>0</v>
      </c>
      <c r="O4028" t="b">
        <v>0</v>
      </c>
      <c r="P4028" t="s">
        <v>8269</v>
      </c>
      <c r="Q4028">
        <f t="shared" si="147"/>
        <v>0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1437620400</v>
      </c>
      <c r="J4029" s="10">
        <f t="shared" si="146"/>
        <v>42208.125</v>
      </c>
      <c r="L4029">
        <v>1486077481</v>
      </c>
      <c r="M4029" t="b">
        <v>0</v>
      </c>
      <c r="N4029">
        <v>7</v>
      </c>
      <c r="O4029" t="b">
        <v>0</v>
      </c>
      <c r="P4029" t="s">
        <v>8269</v>
      </c>
      <c r="Q4029">
        <f t="shared" si="147"/>
        <v>7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1437620400</v>
      </c>
      <c r="J4030" s="10">
        <f t="shared" si="146"/>
        <v>42208.125</v>
      </c>
      <c r="L4030">
        <v>1399415500</v>
      </c>
      <c r="M4030" t="b">
        <v>0</v>
      </c>
      <c r="N4030">
        <v>11</v>
      </c>
      <c r="O4030" t="b">
        <v>0</v>
      </c>
      <c r="P4030" t="s">
        <v>8269</v>
      </c>
      <c r="Q4030">
        <f t="shared" si="147"/>
        <v>28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1437620400</v>
      </c>
      <c r="J4031" s="10">
        <f t="shared" si="146"/>
        <v>42208.125</v>
      </c>
      <c r="L4031">
        <v>1447461370</v>
      </c>
      <c r="M4031" t="b">
        <v>0</v>
      </c>
      <c r="N4031">
        <v>0</v>
      </c>
      <c r="O4031" t="b">
        <v>0</v>
      </c>
      <c r="P4031" t="s">
        <v>8269</v>
      </c>
      <c r="Q4031">
        <f t="shared" si="147"/>
        <v>0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1437620400</v>
      </c>
      <c r="J4032" s="10">
        <f t="shared" si="146"/>
        <v>42208.125</v>
      </c>
      <c r="L4032">
        <v>1452008599</v>
      </c>
      <c r="M4032" t="b">
        <v>0</v>
      </c>
      <c r="N4032">
        <v>6</v>
      </c>
      <c r="O4032" t="b">
        <v>0</v>
      </c>
      <c r="P4032" t="s">
        <v>8269</v>
      </c>
      <c r="Q4032">
        <f t="shared" si="147"/>
        <v>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1437620400</v>
      </c>
      <c r="J4033" s="10">
        <f t="shared" si="146"/>
        <v>42208.125</v>
      </c>
      <c r="L4033">
        <v>1414591364</v>
      </c>
      <c r="M4033" t="b">
        <v>0</v>
      </c>
      <c r="N4033">
        <v>0</v>
      </c>
      <c r="O4033" t="b">
        <v>0</v>
      </c>
      <c r="P4033" t="s">
        <v>8269</v>
      </c>
      <c r="Q4033">
        <f t="shared" si="147"/>
        <v>0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1437620400</v>
      </c>
      <c r="J4034" s="10">
        <f t="shared" si="146"/>
        <v>42208.125</v>
      </c>
      <c r="L4034">
        <v>1445023516</v>
      </c>
      <c r="M4034" t="b">
        <v>0</v>
      </c>
      <c r="N4034">
        <v>7</v>
      </c>
      <c r="O4034" t="b">
        <v>0</v>
      </c>
      <c r="P4034" t="s">
        <v>8269</v>
      </c>
      <c r="Q4034">
        <f t="shared" si="147"/>
        <v>7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1437620400</v>
      </c>
      <c r="J4035" s="10">
        <f t="shared" ref="J4035:J4098" si="148">(((I4035/60)/60)/24)+DATE(1970,1,1)</f>
        <v>42208.125</v>
      </c>
      <c r="L4035">
        <v>1472711224</v>
      </c>
      <c r="M4035" t="b">
        <v>0</v>
      </c>
      <c r="N4035">
        <v>94</v>
      </c>
      <c r="O4035" t="b">
        <v>0</v>
      </c>
      <c r="P4035" t="s">
        <v>8269</v>
      </c>
      <c r="Q4035">
        <f t="shared" ref="Q4035:Q4098" si="149">ROUND(E4035/D4035*100,0)</f>
        <v>26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1437620400</v>
      </c>
      <c r="J4036" s="10">
        <f t="shared" si="148"/>
        <v>42208.125</v>
      </c>
      <c r="L4036">
        <v>1425509050</v>
      </c>
      <c r="M4036" t="b">
        <v>0</v>
      </c>
      <c r="N4036">
        <v>2</v>
      </c>
      <c r="O4036" t="b">
        <v>0</v>
      </c>
      <c r="P4036" t="s">
        <v>8269</v>
      </c>
      <c r="Q4036">
        <f t="shared" si="149"/>
        <v>1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1437620400</v>
      </c>
      <c r="J4037" s="10">
        <f t="shared" si="148"/>
        <v>42208.125</v>
      </c>
      <c r="L4037">
        <v>1411333887</v>
      </c>
      <c r="M4037" t="b">
        <v>0</v>
      </c>
      <c r="N4037">
        <v>25</v>
      </c>
      <c r="O4037" t="b">
        <v>0</v>
      </c>
      <c r="P4037" t="s">
        <v>8269</v>
      </c>
      <c r="Q4037">
        <f t="shared" si="149"/>
        <v>37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1437620400</v>
      </c>
      <c r="J4038" s="10">
        <f t="shared" si="148"/>
        <v>42208.125</v>
      </c>
      <c r="L4038">
        <v>1402784964</v>
      </c>
      <c r="M4038" t="b">
        <v>0</v>
      </c>
      <c r="N4038">
        <v>17</v>
      </c>
      <c r="O4038" t="b">
        <v>0</v>
      </c>
      <c r="P4038" t="s">
        <v>8269</v>
      </c>
      <c r="Q4038">
        <f t="shared" si="149"/>
        <v>47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1437620400</v>
      </c>
      <c r="J4039" s="10">
        <f t="shared" si="148"/>
        <v>42208.125</v>
      </c>
      <c r="L4039">
        <v>1462585315</v>
      </c>
      <c r="M4039" t="b">
        <v>0</v>
      </c>
      <c r="N4039">
        <v>2</v>
      </c>
      <c r="O4039" t="b">
        <v>0</v>
      </c>
      <c r="P4039" t="s">
        <v>8269</v>
      </c>
      <c r="Q4039">
        <f t="shared" si="149"/>
        <v>11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1437620400</v>
      </c>
      <c r="J4040" s="10">
        <f t="shared" si="148"/>
        <v>42208.125</v>
      </c>
      <c r="L4040">
        <v>1408389010</v>
      </c>
      <c r="M4040" t="b">
        <v>0</v>
      </c>
      <c r="N4040">
        <v>4</v>
      </c>
      <c r="O4040" t="b">
        <v>0</v>
      </c>
      <c r="P4040" t="s">
        <v>8269</v>
      </c>
      <c r="Q4040">
        <f t="shared" si="149"/>
        <v>12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1437620400</v>
      </c>
      <c r="J4041" s="10">
        <f t="shared" si="148"/>
        <v>42208.125</v>
      </c>
      <c r="L4041">
        <v>1446048367</v>
      </c>
      <c r="M4041" t="b">
        <v>0</v>
      </c>
      <c r="N4041">
        <v>5</v>
      </c>
      <c r="O4041" t="b">
        <v>0</v>
      </c>
      <c r="P4041" t="s">
        <v>8269</v>
      </c>
      <c r="Q4041">
        <f t="shared" si="149"/>
        <v>60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1437620400</v>
      </c>
      <c r="J4042" s="10">
        <f t="shared" si="148"/>
        <v>42208.125</v>
      </c>
      <c r="L4042">
        <v>1432100004</v>
      </c>
      <c r="M4042" t="b">
        <v>0</v>
      </c>
      <c r="N4042">
        <v>2</v>
      </c>
      <c r="O4042" t="b">
        <v>0</v>
      </c>
      <c r="P4042" t="s">
        <v>8269</v>
      </c>
      <c r="Q4042">
        <f t="shared" si="149"/>
        <v>31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1437620400</v>
      </c>
      <c r="J4043" s="10">
        <f t="shared" si="148"/>
        <v>42208.125</v>
      </c>
      <c r="L4043">
        <v>1467976954</v>
      </c>
      <c r="M4043" t="b">
        <v>0</v>
      </c>
      <c r="N4043">
        <v>2</v>
      </c>
      <c r="O4043" t="b">
        <v>0</v>
      </c>
      <c r="P4043" t="s">
        <v>8269</v>
      </c>
      <c r="Q4043">
        <f t="shared" si="149"/>
        <v>0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1437620400</v>
      </c>
      <c r="J4044" s="10">
        <f t="shared" si="148"/>
        <v>42208.125</v>
      </c>
      <c r="L4044">
        <v>1419213664</v>
      </c>
      <c r="M4044" t="b">
        <v>0</v>
      </c>
      <c r="N4044">
        <v>3</v>
      </c>
      <c r="O4044" t="b">
        <v>0</v>
      </c>
      <c r="P4044" t="s">
        <v>8269</v>
      </c>
      <c r="Q4044">
        <f t="shared" si="149"/>
        <v>0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1437620400</v>
      </c>
      <c r="J4045" s="10">
        <f t="shared" si="148"/>
        <v>42208.125</v>
      </c>
      <c r="L4045">
        <v>1415228325</v>
      </c>
      <c r="M4045" t="b">
        <v>0</v>
      </c>
      <c r="N4045">
        <v>0</v>
      </c>
      <c r="O4045" t="b">
        <v>0</v>
      </c>
      <c r="P4045" t="s">
        <v>8269</v>
      </c>
      <c r="Q4045">
        <f t="shared" si="149"/>
        <v>0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1437620400</v>
      </c>
      <c r="J4046" s="10">
        <f t="shared" si="148"/>
        <v>42208.125</v>
      </c>
      <c r="L4046">
        <v>1426050982</v>
      </c>
      <c r="M4046" t="b">
        <v>0</v>
      </c>
      <c r="N4046">
        <v>4</v>
      </c>
      <c r="O4046" t="b">
        <v>0</v>
      </c>
      <c r="P4046" t="s">
        <v>8269</v>
      </c>
      <c r="Q4046">
        <f t="shared" si="149"/>
        <v>38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1437620400</v>
      </c>
      <c r="J4047" s="10">
        <f t="shared" si="148"/>
        <v>42208.125</v>
      </c>
      <c r="L4047">
        <v>1406004589</v>
      </c>
      <c r="M4047" t="b">
        <v>0</v>
      </c>
      <c r="N4047">
        <v>1</v>
      </c>
      <c r="O4047" t="b">
        <v>0</v>
      </c>
      <c r="P4047" t="s">
        <v>8269</v>
      </c>
      <c r="Q4047">
        <f t="shared" si="149"/>
        <v>0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1437620400</v>
      </c>
      <c r="J4048" s="10">
        <f t="shared" si="148"/>
        <v>42208.125</v>
      </c>
      <c r="L4048">
        <v>1411400210</v>
      </c>
      <c r="M4048" t="b">
        <v>0</v>
      </c>
      <c r="N4048">
        <v>12</v>
      </c>
      <c r="O4048" t="b">
        <v>0</v>
      </c>
      <c r="P4048" t="s">
        <v>8269</v>
      </c>
      <c r="Q4048">
        <f t="shared" si="149"/>
        <v>8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1437620400</v>
      </c>
      <c r="J4049" s="10">
        <f t="shared" si="148"/>
        <v>42208.125</v>
      </c>
      <c r="L4049">
        <v>1418862743</v>
      </c>
      <c r="M4049" t="b">
        <v>0</v>
      </c>
      <c r="N4049">
        <v>4</v>
      </c>
      <c r="O4049" t="b">
        <v>0</v>
      </c>
      <c r="P4049" t="s">
        <v>8269</v>
      </c>
      <c r="Q4049">
        <f t="shared" si="149"/>
        <v>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1437620400</v>
      </c>
      <c r="J4050" s="10">
        <f t="shared" si="148"/>
        <v>42208.125</v>
      </c>
      <c r="L4050">
        <v>1457352787</v>
      </c>
      <c r="M4050" t="b">
        <v>0</v>
      </c>
      <c r="N4050">
        <v>91</v>
      </c>
      <c r="O4050" t="b">
        <v>0</v>
      </c>
      <c r="P4050" t="s">
        <v>8269</v>
      </c>
      <c r="Q4050">
        <f t="shared" si="149"/>
        <v>18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1437620400</v>
      </c>
      <c r="J4051" s="10">
        <f t="shared" si="148"/>
        <v>42208.125</v>
      </c>
      <c r="L4051">
        <v>1434322815</v>
      </c>
      <c r="M4051" t="b">
        <v>0</v>
      </c>
      <c r="N4051">
        <v>1</v>
      </c>
      <c r="O4051" t="b">
        <v>0</v>
      </c>
      <c r="P4051" t="s">
        <v>8269</v>
      </c>
      <c r="Q4051">
        <f t="shared" si="149"/>
        <v>0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1437620400</v>
      </c>
      <c r="J4052" s="10">
        <f t="shared" si="148"/>
        <v>42208.125</v>
      </c>
      <c r="L4052">
        <v>1411485391</v>
      </c>
      <c r="M4052" t="b">
        <v>0</v>
      </c>
      <c r="N4052">
        <v>1</v>
      </c>
      <c r="O4052" t="b">
        <v>0</v>
      </c>
      <c r="P4052" t="s">
        <v>8269</v>
      </c>
      <c r="Q4052">
        <f t="shared" si="149"/>
        <v>0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1437620400</v>
      </c>
      <c r="J4053" s="10">
        <f t="shared" si="148"/>
        <v>42208.125</v>
      </c>
      <c r="L4053">
        <v>1399058797</v>
      </c>
      <c r="M4053" t="b">
        <v>0</v>
      </c>
      <c r="N4053">
        <v>0</v>
      </c>
      <c r="O4053" t="b">
        <v>0</v>
      </c>
      <c r="P4053" t="s">
        <v>8269</v>
      </c>
      <c r="Q4053">
        <f t="shared" si="149"/>
        <v>0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1437620400</v>
      </c>
      <c r="J4054" s="10">
        <f t="shared" si="148"/>
        <v>42208.125</v>
      </c>
      <c r="L4054">
        <v>1408050316</v>
      </c>
      <c r="M4054" t="b">
        <v>0</v>
      </c>
      <c r="N4054">
        <v>13</v>
      </c>
      <c r="O4054" t="b">
        <v>0</v>
      </c>
      <c r="P4054" t="s">
        <v>8269</v>
      </c>
      <c r="Q4054">
        <f t="shared" si="149"/>
        <v>38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1437620400</v>
      </c>
      <c r="J4055" s="10">
        <f t="shared" si="148"/>
        <v>42208.125</v>
      </c>
      <c r="L4055">
        <v>1413477228</v>
      </c>
      <c r="M4055" t="b">
        <v>0</v>
      </c>
      <c r="N4055">
        <v>2</v>
      </c>
      <c r="O4055" t="b">
        <v>0</v>
      </c>
      <c r="P4055" t="s">
        <v>8269</v>
      </c>
      <c r="Q4055">
        <f t="shared" si="149"/>
        <v>22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1437620400</v>
      </c>
      <c r="J4056" s="10">
        <f t="shared" si="148"/>
        <v>42208.125</v>
      </c>
      <c r="L4056">
        <v>1472674285</v>
      </c>
      <c r="M4056" t="b">
        <v>0</v>
      </c>
      <c r="N4056">
        <v>0</v>
      </c>
      <c r="O4056" t="b">
        <v>0</v>
      </c>
      <c r="P4056" t="s">
        <v>8269</v>
      </c>
      <c r="Q4056">
        <f t="shared" si="149"/>
        <v>0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1437620400</v>
      </c>
      <c r="J4057" s="10">
        <f t="shared" si="148"/>
        <v>42208.125</v>
      </c>
      <c r="L4057">
        <v>1400600031</v>
      </c>
      <c r="M4057" t="b">
        <v>0</v>
      </c>
      <c r="N4057">
        <v>21</v>
      </c>
      <c r="O4057" t="b">
        <v>0</v>
      </c>
      <c r="P4057" t="s">
        <v>8269</v>
      </c>
      <c r="Q4057">
        <f t="shared" si="149"/>
        <v>18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1437620400</v>
      </c>
      <c r="J4058" s="10">
        <f t="shared" si="148"/>
        <v>42208.125</v>
      </c>
      <c r="L4058">
        <v>1465856639</v>
      </c>
      <c r="M4058" t="b">
        <v>0</v>
      </c>
      <c r="N4058">
        <v>9</v>
      </c>
      <c r="O4058" t="b">
        <v>0</v>
      </c>
      <c r="P4058" t="s">
        <v>8269</v>
      </c>
      <c r="Q4058">
        <f t="shared" si="149"/>
        <v>53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1437620400</v>
      </c>
      <c r="J4059" s="10">
        <f t="shared" si="148"/>
        <v>42208.125</v>
      </c>
      <c r="L4059">
        <v>1446506080</v>
      </c>
      <c r="M4059" t="b">
        <v>0</v>
      </c>
      <c r="N4059">
        <v>6</v>
      </c>
      <c r="O4059" t="b">
        <v>0</v>
      </c>
      <c r="P4059" t="s">
        <v>8269</v>
      </c>
      <c r="Q4059">
        <f t="shared" si="149"/>
        <v>22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1437620400</v>
      </c>
      <c r="J4060" s="10">
        <f t="shared" si="148"/>
        <v>42208.125</v>
      </c>
      <c r="L4060">
        <v>1458178044</v>
      </c>
      <c r="M4060" t="b">
        <v>0</v>
      </c>
      <c r="N4060">
        <v>4</v>
      </c>
      <c r="O4060" t="b">
        <v>0</v>
      </c>
      <c r="P4060" t="s">
        <v>8269</v>
      </c>
      <c r="Q4060">
        <f t="shared" si="149"/>
        <v>3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1437620400</v>
      </c>
      <c r="J4061" s="10">
        <f t="shared" si="148"/>
        <v>42208.125</v>
      </c>
      <c r="L4061">
        <v>1408116152</v>
      </c>
      <c r="M4061" t="b">
        <v>0</v>
      </c>
      <c r="N4061">
        <v>7</v>
      </c>
      <c r="O4061" t="b">
        <v>0</v>
      </c>
      <c r="P4061" t="s">
        <v>8269</v>
      </c>
      <c r="Q4061">
        <f t="shared" si="149"/>
        <v>3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1437620400</v>
      </c>
      <c r="J4062" s="10">
        <f t="shared" si="148"/>
        <v>42208.125</v>
      </c>
      <c r="L4062">
        <v>1400604056</v>
      </c>
      <c r="M4062" t="b">
        <v>0</v>
      </c>
      <c r="N4062">
        <v>5</v>
      </c>
      <c r="O4062" t="b">
        <v>0</v>
      </c>
      <c r="P4062" t="s">
        <v>8269</v>
      </c>
      <c r="Q4062">
        <f t="shared" si="149"/>
        <v>3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1437620400</v>
      </c>
      <c r="J4063" s="10">
        <f t="shared" si="148"/>
        <v>42208.125</v>
      </c>
      <c r="L4063">
        <v>1456025023</v>
      </c>
      <c r="M4063" t="b">
        <v>0</v>
      </c>
      <c r="N4063">
        <v>0</v>
      </c>
      <c r="O4063" t="b">
        <v>0</v>
      </c>
      <c r="P4063" t="s">
        <v>8269</v>
      </c>
      <c r="Q4063">
        <f t="shared" si="149"/>
        <v>0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1437620400</v>
      </c>
      <c r="J4064" s="10">
        <f t="shared" si="148"/>
        <v>42208.125</v>
      </c>
      <c r="L4064">
        <v>1464889468</v>
      </c>
      <c r="M4064" t="b">
        <v>0</v>
      </c>
      <c r="N4064">
        <v>3</v>
      </c>
      <c r="O4064" t="b">
        <v>0</v>
      </c>
      <c r="P4064" t="s">
        <v>8269</v>
      </c>
      <c r="Q4064">
        <f t="shared" si="149"/>
        <v>2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1437620400</v>
      </c>
      <c r="J4065" s="10">
        <f t="shared" si="148"/>
        <v>42208.125</v>
      </c>
      <c r="L4065">
        <v>1401294084</v>
      </c>
      <c r="M4065" t="b">
        <v>0</v>
      </c>
      <c r="N4065">
        <v>9</v>
      </c>
      <c r="O4065" t="b">
        <v>0</v>
      </c>
      <c r="P4065" t="s">
        <v>8269</v>
      </c>
      <c r="Q4065">
        <f t="shared" si="149"/>
        <v>1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1437620400</v>
      </c>
      <c r="J4066" s="10">
        <f t="shared" si="148"/>
        <v>42208.125</v>
      </c>
      <c r="L4066">
        <v>1427724426</v>
      </c>
      <c r="M4066" t="b">
        <v>0</v>
      </c>
      <c r="N4066">
        <v>6</v>
      </c>
      <c r="O4066" t="b">
        <v>0</v>
      </c>
      <c r="P4066" t="s">
        <v>8269</v>
      </c>
      <c r="Q4066">
        <f t="shared" si="149"/>
        <v>19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1437620400</v>
      </c>
      <c r="J4067" s="10">
        <f t="shared" si="148"/>
        <v>42208.125</v>
      </c>
      <c r="L4067">
        <v>1405291811</v>
      </c>
      <c r="M4067" t="b">
        <v>0</v>
      </c>
      <c r="N4067">
        <v>4</v>
      </c>
      <c r="O4067" t="b">
        <v>0</v>
      </c>
      <c r="P4067" t="s">
        <v>8269</v>
      </c>
      <c r="Q4067">
        <f t="shared" si="149"/>
        <v>1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1437620400</v>
      </c>
      <c r="J4068" s="10">
        <f t="shared" si="148"/>
        <v>42208.125</v>
      </c>
      <c r="L4068">
        <v>1461027388</v>
      </c>
      <c r="M4068" t="b">
        <v>0</v>
      </c>
      <c r="N4068">
        <v>1</v>
      </c>
      <c r="O4068" t="b">
        <v>0</v>
      </c>
      <c r="P4068" t="s">
        <v>8269</v>
      </c>
      <c r="Q4068">
        <f t="shared" si="149"/>
        <v>0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1437620400</v>
      </c>
      <c r="J4069" s="10">
        <f t="shared" si="148"/>
        <v>42208.125</v>
      </c>
      <c r="L4069">
        <v>1439952550</v>
      </c>
      <c r="M4069" t="b">
        <v>0</v>
      </c>
      <c r="N4069">
        <v>17</v>
      </c>
      <c r="O4069" t="b">
        <v>0</v>
      </c>
      <c r="P4069" t="s">
        <v>8269</v>
      </c>
      <c r="Q4069">
        <f t="shared" si="149"/>
        <v>61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1437620400</v>
      </c>
      <c r="J4070" s="10">
        <f t="shared" si="148"/>
        <v>42208.125</v>
      </c>
      <c r="L4070">
        <v>1481756855</v>
      </c>
      <c r="M4070" t="b">
        <v>0</v>
      </c>
      <c r="N4070">
        <v>1</v>
      </c>
      <c r="O4070" t="b">
        <v>0</v>
      </c>
      <c r="P4070" t="s">
        <v>8269</v>
      </c>
      <c r="Q4070">
        <f t="shared" si="149"/>
        <v>1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1437620400</v>
      </c>
      <c r="J4071" s="10">
        <f t="shared" si="148"/>
        <v>42208.125</v>
      </c>
      <c r="L4071">
        <v>1421596356</v>
      </c>
      <c r="M4071" t="b">
        <v>0</v>
      </c>
      <c r="N4071">
        <v>13</v>
      </c>
      <c r="O4071" t="b">
        <v>0</v>
      </c>
      <c r="P4071" t="s">
        <v>8269</v>
      </c>
      <c r="Q4071">
        <f t="shared" si="149"/>
        <v>34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1437620400</v>
      </c>
      <c r="J4072" s="10">
        <f t="shared" si="148"/>
        <v>42208.125</v>
      </c>
      <c r="L4072">
        <v>1422374420</v>
      </c>
      <c r="M4072" t="b">
        <v>0</v>
      </c>
      <c r="N4072">
        <v>6</v>
      </c>
      <c r="O4072" t="b">
        <v>0</v>
      </c>
      <c r="P4072" t="s">
        <v>8269</v>
      </c>
      <c r="Q4072">
        <f t="shared" si="149"/>
        <v>17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1437620400</v>
      </c>
      <c r="J4073" s="10">
        <f t="shared" si="148"/>
        <v>42208.125</v>
      </c>
      <c r="L4073">
        <v>1480187931</v>
      </c>
      <c r="M4073" t="b">
        <v>0</v>
      </c>
      <c r="N4073">
        <v>0</v>
      </c>
      <c r="O4073" t="b">
        <v>0</v>
      </c>
      <c r="P4073" t="s">
        <v>8269</v>
      </c>
      <c r="Q4073">
        <f t="shared" si="149"/>
        <v>0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1437620400</v>
      </c>
      <c r="J4074" s="10">
        <f t="shared" si="148"/>
        <v>42208.125</v>
      </c>
      <c r="L4074">
        <v>1403462111</v>
      </c>
      <c r="M4074" t="b">
        <v>0</v>
      </c>
      <c r="N4074">
        <v>2</v>
      </c>
      <c r="O4074" t="b">
        <v>0</v>
      </c>
      <c r="P4074" t="s">
        <v>8269</v>
      </c>
      <c r="Q4074">
        <f t="shared" si="149"/>
        <v>0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1437620400</v>
      </c>
      <c r="J4075" s="10">
        <f t="shared" si="148"/>
        <v>42208.125</v>
      </c>
      <c r="L4075">
        <v>1426407426</v>
      </c>
      <c r="M4075" t="b">
        <v>0</v>
      </c>
      <c r="N4075">
        <v>2</v>
      </c>
      <c r="O4075" t="b">
        <v>0</v>
      </c>
      <c r="P4075" t="s">
        <v>8269</v>
      </c>
      <c r="Q4075">
        <f t="shared" si="149"/>
        <v>1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1437620400</v>
      </c>
      <c r="J4076" s="10">
        <f t="shared" si="148"/>
        <v>42208.125</v>
      </c>
      <c r="L4076">
        <v>1444137375</v>
      </c>
      <c r="M4076" t="b">
        <v>0</v>
      </c>
      <c r="N4076">
        <v>21</v>
      </c>
      <c r="O4076" t="b">
        <v>0</v>
      </c>
      <c r="P4076" t="s">
        <v>8269</v>
      </c>
      <c r="Q4076">
        <f t="shared" si="149"/>
        <v>27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1437620400</v>
      </c>
      <c r="J4077" s="10">
        <f t="shared" si="148"/>
        <v>42208.125</v>
      </c>
      <c r="L4077">
        <v>1400547969</v>
      </c>
      <c r="M4077" t="b">
        <v>0</v>
      </c>
      <c r="N4077">
        <v>13</v>
      </c>
      <c r="O4077" t="b">
        <v>0</v>
      </c>
      <c r="P4077" t="s">
        <v>8269</v>
      </c>
      <c r="Q4077">
        <f t="shared" si="149"/>
        <v>29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1437620400</v>
      </c>
      <c r="J4078" s="10">
        <f t="shared" si="148"/>
        <v>42208.125</v>
      </c>
      <c r="L4078">
        <v>1411499149</v>
      </c>
      <c r="M4078" t="b">
        <v>0</v>
      </c>
      <c r="N4078">
        <v>0</v>
      </c>
      <c r="O4078" t="b">
        <v>0</v>
      </c>
      <c r="P4078" t="s">
        <v>8269</v>
      </c>
      <c r="Q4078">
        <f t="shared" si="149"/>
        <v>0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1437620400</v>
      </c>
      <c r="J4079" s="10">
        <f t="shared" si="148"/>
        <v>42208.125</v>
      </c>
      <c r="L4079">
        <v>1479747794</v>
      </c>
      <c r="M4079" t="b">
        <v>0</v>
      </c>
      <c r="N4079">
        <v>6</v>
      </c>
      <c r="O4079" t="b">
        <v>0</v>
      </c>
      <c r="P4079" t="s">
        <v>8269</v>
      </c>
      <c r="Q4079">
        <f t="shared" si="149"/>
        <v>9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1437620400</v>
      </c>
      <c r="J4080" s="10">
        <f t="shared" si="148"/>
        <v>42208.125</v>
      </c>
      <c r="L4080">
        <v>1482951242</v>
      </c>
      <c r="M4080" t="b">
        <v>0</v>
      </c>
      <c r="N4080">
        <v>0</v>
      </c>
      <c r="O4080" t="b">
        <v>0</v>
      </c>
      <c r="P4080" t="s">
        <v>8269</v>
      </c>
      <c r="Q4080">
        <f t="shared" si="149"/>
        <v>0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1437620400</v>
      </c>
      <c r="J4081" s="10">
        <f t="shared" si="148"/>
        <v>42208.125</v>
      </c>
      <c r="L4081">
        <v>1463783521</v>
      </c>
      <c r="M4081" t="b">
        <v>0</v>
      </c>
      <c r="N4081">
        <v>1</v>
      </c>
      <c r="O4081" t="b">
        <v>0</v>
      </c>
      <c r="P4081" t="s">
        <v>8269</v>
      </c>
      <c r="Q4081">
        <f t="shared" si="149"/>
        <v>0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1437620400</v>
      </c>
      <c r="J4082" s="10">
        <f t="shared" si="148"/>
        <v>42208.125</v>
      </c>
      <c r="L4082">
        <v>1463849116</v>
      </c>
      <c r="M4082" t="b">
        <v>0</v>
      </c>
      <c r="N4082">
        <v>0</v>
      </c>
      <c r="O4082" t="b">
        <v>0</v>
      </c>
      <c r="P4082" t="s">
        <v>8269</v>
      </c>
      <c r="Q4082">
        <f t="shared" si="149"/>
        <v>0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1437620400</v>
      </c>
      <c r="J4083" s="10">
        <f t="shared" si="148"/>
        <v>42208.125</v>
      </c>
      <c r="L4083">
        <v>1423231025</v>
      </c>
      <c r="M4083" t="b">
        <v>0</v>
      </c>
      <c r="N4083">
        <v>12</v>
      </c>
      <c r="O4083" t="b">
        <v>0</v>
      </c>
      <c r="P4083" t="s">
        <v>8269</v>
      </c>
      <c r="Q4083">
        <f t="shared" si="149"/>
        <v>16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1437620400</v>
      </c>
      <c r="J4084" s="10">
        <f t="shared" si="148"/>
        <v>42208.125</v>
      </c>
      <c r="L4084">
        <v>1446179553</v>
      </c>
      <c r="M4084" t="b">
        <v>0</v>
      </c>
      <c r="N4084">
        <v>2</v>
      </c>
      <c r="O4084" t="b">
        <v>0</v>
      </c>
      <c r="P4084" t="s">
        <v>8269</v>
      </c>
      <c r="Q4084">
        <f t="shared" si="149"/>
        <v>2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1437620400</v>
      </c>
      <c r="J4085" s="10">
        <f t="shared" si="148"/>
        <v>42208.125</v>
      </c>
      <c r="L4085">
        <v>1450203416</v>
      </c>
      <c r="M4085" t="b">
        <v>0</v>
      </c>
      <c r="N4085">
        <v>6</v>
      </c>
      <c r="O4085" t="b">
        <v>0</v>
      </c>
      <c r="P4085" t="s">
        <v>8269</v>
      </c>
      <c r="Q4085">
        <f t="shared" si="149"/>
        <v>22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1437620400</v>
      </c>
      <c r="J4086" s="10">
        <f t="shared" si="148"/>
        <v>42208.125</v>
      </c>
      <c r="L4086">
        <v>1473416906</v>
      </c>
      <c r="M4086" t="b">
        <v>0</v>
      </c>
      <c r="N4086">
        <v>1</v>
      </c>
      <c r="O4086" t="b">
        <v>0</v>
      </c>
      <c r="P4086" t="s">
        <v>8269</v>
      </c>
      <c r="Q4086">
        <f t="shared" si="149"/>
        <v>0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1437620400</v>
      </c>
      <c r="J4087" s="10">
        <f t="shared" si="148"/>
        <v>42208.125</v>
      </c>
      <c r="L4087">
        <v>1424701775</v>
      </c>
      <c r="M4087" t="b">
        <v>0</v>
      </c>
      <c r="N4087">
        <v>1</v>
      </c>
      <c r="O4087" t="b">
        <v>0</v>
      </c>
      <c r="P4087" t="s">
        <v>8269</v>
      </c>
      <c r="Q4087">
        <f t="shared" si="149"/>
        <v>0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1437620400</v>
      </c>
      <c r="J4088" s="10">
        <f t="shared" si="148"/>
        <v>42208.125</v>
      </c>
      <c r="L4088">
        <v>1445985299</v>
      </c>
      <c r="M4088" t="b">
        <v>0</v>
      </c>
      <c r="N4088">
        <v>5</v>
      </c>
      <c r="O4088" t="b">
        <v>0</v>
      </c>
      <c r="P4088" t="s">
        <v>8269</v>
      </c>
      <c r="Q4088">
        <f t="shared" si="149"/>
        <v>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1437620400</v>
      </c>
      <c r="J4089" s="10">
        <f t="shared" si="148"/>
        <v>42208.125</v>
      </c>
      <c r="L4089">
        <v>1466185786</v>
      </c>
      <c r="M4089" t="b">
        <v>0</v>
      </c>
      <c r="N4089">
        <v>0</v>
      </c>
      <c r="O4089" t="b">
        <v>0</v>
      </c>
      <c r="P4089" t="s">
        <v>8269</v>
      </c>
      <c r="Q4089">
        <f t="shared" si="149"/>
        <v>0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1437620400</v>
      </c>
      <c r="J4090" s="10">
        <f t="shared" si="148"/>
        <v>42208.125</v>
      </c>
      <c r="L4090">
        <v>1418827324</v>
      </c>
      <c r="M4090" t="b">
        <v>0</v>
      </c>
      <c r="N4090">
        <v>3</v>
      </c>
      <c r="O4090" t="b">
        <v>0</v>
      </c>
      <c r="P4090" t="s">
        <v>8269</v>
      </c>
      <c r="Q4090">
        <f t="shared" si="149"/>
        <v>11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1437620400</v>
      </c>
      <c r="J4091" s="10">
        <f t="shared" si="148"/>
        <v>42208.125</v>
      </c>
      <c r="L4091">
        <v>1430242488</v>
      </c>
      <c r="M4091" t="b">
        <v>0</v>
      </c>
      <c r="N4091">
        <v>8</v>
      </c>
      <c r="O4091" t="b">
        <v>0</v>
      </c>
      <c r="P4091" t="s">
        <v>8269</v>
      </c>
      <c r="Q4091">
        <f t="shared" si="149"/>
        <v>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1437620400</v>
      </c>
      <c r="J4092" s="10">
        <f t="shared" si="148"/>
        <v>42208.125</v>
      </c>
      <c r="L4092">
        <v>1437754137</v>
      </c>
      <c r="M4092" t="b">
        <v>0</v>
      </c>
      <c r="N4092">
        <v>3</v>
      </c>
      <c r="O4092" t="b">
        <v>0</v>
      </c>
      <c r="P4092" t="s">
        <v>8269</v>
      </c>
      <c r="Q4092">
        <f t="shared" si="149"/>
        <v>3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1437620400</v>
      </c>
      <c r="J4093" s="10">
        <f t="shared" si="148"/>
        <v>42208.125</v>
      </c>
      <c r="L4093">
        <v>1418818151</v>
      </c>
      <c r="M4093" t="b">
        <v>0</v>
      </c>
      <c r="N4093">
        <v>8</v>
      </c>
      <c r="O4093" t="b">
        <v>0</v>
      </c>
      <c r="P4093" t="s">
        <v>8269</v>
      </c>
      <c r="Q4093">
        <f t="shared" si="149"/>
        <v>13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1437620400</v>
      </c>
      <c r="J4094" s="10">
        <f t="shared" si="148"/>
        <v>42208.125</v>
      </c>
      <c r="L4094">
        <v>1423024847</v>
      </c>
      <c r="M4094" t="b">
        <v>0</v>
      </c>
      <c r="N4094">
        <v>1</v>
      </c>
      <c r="O4094" t="b">
        <v>0</v>
      </c>
      <c r="P4094" t="s">
        <v>8269</v>
      </c>
      <c r="Q4094">
        <f t="shared" si="149"/>
        <v>0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1437620400</v>
      </c>
      <c r="J4095" s="10">
        <f t="shared" si="148"/>
        <v>42208.125</v>
      </c>
      <c r="L4095">
        <v>1435088093</v>
      </c>
      <c r="M4095" t="b">
        <v>0</v>
      </c>
      <c r="N4095">
        <v>4</v>
      </c>
      <c r="O4095" t="b">
        <v>0</v>
      </c>
      <c r="P4095" t="s">
        <v>8269</v>
      </c>
      <c r="Q4095">
        <f t="shared" si="149"/>
        <v>2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1437620400</v>
      </c>
      <c r="J4096" s="10">
        <f t="shared" si="148"/>
        <v>42208.125</v>
      </c>
      <c r="L4096">
        <v>1410141900</v>
      </c>
      <c r="M4096" t="b">
        <v>0</v>
      </c>
      <c r="N4096">
        <v>8</v>
      </c>
      <c r="O4096" t="b">
        <v>0</v>
      </c>
      <c r="P4096" t="s">
        <v>8269</v>
      </c>
      <c r="Q4096">
        <f t="shared" si="149"/>
        <v>37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1437620400</v>
      </c>
      <c r="J4097" s="10">
        <f t="shared" si="148"/>
        <v>42208.125</v>
      </c>
      <c r="L4097">
        <v>1479516350</v>
      </c>
      <c r="M4097" t="b">
        <v>0</v>
      </c>
      <c r="N4097">
        <v>1</v>
      </c>
      <c r="O4097" t="b">
        <v>0</v>
      </c>
      <c r="P4097" t="s">
        <v>8269</v>
      </c>
      <c r="Q4097">
        <f t="shared" si="149"/>
        <v>3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1437620400</v>
      </c>
      <c r="J4098" s="10">
        <f t="shared" si="148"/>
        <v>42208.125</v>
      </c>
      <c r="L4098">
        <v>1484484219</v>
      </c>
      <c r="M4098" t="b">
        <v>0</v>
      </c>
      <c r="N4098">
        <v>5</v>
      </c>
      <c r="O4098" t="b">
        <v>0</v>
      </c>
      <c r="P4098" t="s">
        <v>8269</v>
      </c>
      <c r="Q4098">
        <f t="shared" si="149"/>
        <v>11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1437620400</v>
      </c>
      <c r="J4099" s="10">
        <f t="shared" ref="J4099:J4115" si="150">(((I4099/60)/60)/24)+DATE(1970,1,1)</f>
        <v>42208.125</v>
      </c>
      <c r="L4099">
        <v>1449431237</v>
      </c>
      <c r="M4099" t="b">
        <v>0</v>
      </c>
      <c r="N4099">
        <v>0</v>
      </c>
      <c r="O4099" t="b">
        <v>0</v>
      </c>
      <c r="P4099" t="s">
        <v>8269</v>
      </c>
      <c r="Q4099">
        <f t="shared" ref="Q4099:Q4115" si="151">ROUND(E4099/D4099*100,0)</f>
        <v>0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1437620400</v>
      </c>
      <c r="J4100" s="10">
        <f t="shared" si="150"/>
        <v>42208.125</v>
      </c>
      <c r="L4100">
        <v>1462468797</v>
      </c>
      <c r="M4100" t="b">
        <v>0</v>
      </c>
      <c r="N4100">
        <v>0</v>
      </c>
      <c r="O4100" t="b">
        <v>0</v>
      </c>
      <c r="P4100" t="s">
        <v>8269</v>
      </c>
      <c r="Q4100">
        <f t="shared" si="151"/>
        <v>0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1437620400</v>
      </c>
      <c r="J4101" s="10">
        <f t="shared" si="150"/>
        <v>42208.125</v>
      </c>
      <c r="L4101">
        <v>1468959873</v>
      </c>
      <c r="M4101" t="b">
        <v>0</v>
      </c>
      <c r="N4101">
        <v>1</v>
      </c>
      <c r="O4101" t="b">
        <v>0</v>
      </c>
      <c r="P4101" t="s">
        <v>8269</v>
      </c>
      <c r="Q4101">
        <f t="shared" si="151"/>
        <v>1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1437620400</v>
      </c>
      <c r="J4102" s="10">
        <f t="shared" si="150"/>
        <v>42208.125</v>
      </c>
      <c r="L4102">
        <v>1413341990</v>
      </c>
      <c r="M4102" t="b">
        <v>0</v>
      </c>
      <c r="N4102">
        <v>0</v>
      </c>
      <c r="O4102" t="b">
        <v>0</v>
      </c>
      <c r="P4102" t="s">
        <v>8269</v>
      </c>
      <c r="Q4102">
        <f t="shared" si="151"/>
        <v>0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1437620400</v>
      </c>
      <c r="J4103" s="10">
        <f t="shared" si="150"/>
        <v>42208.125</v>
      </c>
      <c r="L4103">
        <v>1482788482</v>
      </c>
      <c r="M4103" t="b">
        <v>0</v>
      </c>
      <c r="N4103">
        <v>0</v>
      </c>
      <c r="O4103" t="b">
        <v>0</v>
      </c>
      <c r="P4103" t="s">
        <v>8269</v>
      </c>
      <c r="Q4103">
        <f t="shared" si="151"/>
        <v>0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1437620400</v>
      </c>
      <c r="J4104" s="10">
        <f t="shared" si="150"/>
        <v>42208.125</v>
      </c>
      <c r="L4104">
        <v>1460751673</v>
      </c>
      <c r="M4104" t="b">
        <v>0</v>
      </c>
      <c r="N4104">
        <v>6</v>
      </c>
      <c r="O4104" t="b">
        <v>0</v>
      </c>
      <c r="P4104" t="s">
        <v>8269</v>
      </c>
      <c r="Q4104">
        <f t="shared" si="151"/>
        <v>27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1437620400</v>
      </c>
      <c r="J4105" s="10">
        <f t="shared" si="150"/>
        <v>42208.125</v>
      </c>
      <c r="L4105">
        <v>1435953566</v>
      </c>
      <c r="M4105" t="b">
        <v>0</v>
      </c>
      <c r="N4105">
        <v>6</v>
      </c>
      <c r="O4105" t="b">
        <v>0</v>
      </c>
      <c r="P4105" t="s">
        <v>8269</v>
      </c>
      <c r="Q4105">
        <f t="shared" si="151"/>
        <v>10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1437620400</v>
      </c>
      <c r="J4106" s="10">
        <f t="shared" si="150"/>
        <v>42208.125</v>
      </c>
      <c r="L4106">
        <v>1474958434</v>
      </c>
      <c r="M4106" t="b">
        <v>0</v>
      </c>
      <c r="N4106">
        <v>14</v>
      </c>
      <c r="O4106" t="b">
        <v>0</v>
      </c>
      <c r="P4106" t="s">
        <v>8269</v>
      </c>
      <c r="Q4106">
        <f t="shared" si="151"/>
        <v>21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1437620400</v>
      </c>
      <c r="J4107" s="10">
        <f t="shared" si="150"/>
        <v>42208.125</v>
      </c>
      <c r="L4107">
        <v>1479860109</v>
      </c>
      <c r="M4107" t="b">
        <v>0</v>
      </c>
      <c r="N4107">
        <v>6</v>
      </c>
      <c r="O4107" t="b">
        <v>0</v>
      </c>
      <c r="P4107" t="s">
        <v>8269</v>
      </c>
      <c r="Q4107">
        <f t="shared" si="151"/>
        <v>7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1437620400</v>
      </c>
      <c r="J4108" s="10">
        <f t="shared" si="150"/>
        <v>42208.125</v>
      </c>
      <c r="L4108">
        <v>1424221866</v>
      </c>
      <c r="M4108" t="b">
        <v>0</v>
      </c>
      <c r="N4108">
        <v>33</v>
      </c>
      <c r="O4108" t="b">
        <v>0</v>
      </c>
      <c r="P4108" t="s">
        <v>8269</v>
      </c>
      <c r="Q4108">
        <f t="shared" si="151"/>
        <v>71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1437620400</v>
      </c>
      <c r="J4109" s="10">
        <f t="shared" si="150"/>
        <v>42208.125</v>
      </c>
      <c r="L4109">
        <v>1409608801</v>
      </c>
      <c r="M4109" t="b">
        <v>0</v>
      </c>
      <c r="N4109">
        <v>4</v>
      </c>
      <c r="O4109" t="b">
        <v>0</v>
      </c>
      <c r="P4109" t="s">
        <v>8269</v>
      </c>
      <c r="Q4109">
        <f t="shared" si="151"/>
        <v>2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1437620400</v>
      </c>
      <c r="J4110" s="10">
        <f t="shared" si="150"/>
        <v>42208.125</v>
      </c>
      <c r="L4110">
        <v>1485909937</v>
      </c>
      <c r="M4110" t="b">
        <v>0</v>
      </c>
      <c r="N4110">
        <v>1</v>
      </c>
      <c r="O4110" t="b">
        <v>0</v>
      </c>
      <c r="P4110" t="s">
        <v>8269</v>
      </c>
      <c r="Q4110">
        <f t="shared" si="151"/>
        <v>2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1437620400</v>
      </c>
      <c r="J4111" s="10">
        <f t="shared" si="150"/>
        <v>42208.125</v>
      </c>
      <c r="L4111">
        <v>1446209804</v>
      </c>
      <c r="M4111" t="b">
        <v>0</v>
      </c>
      <c r="N4111">
        <v>0</v>
      </c>
      <c r="O4111" t="b">
        <v>0</v>
      </c>
      <c r="P4111" t="s">
        <v>8269</v>
      </c>
      <c r="Q4111">
        <f t="shared" si="151"/>
        <v>0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1437620400</v>
      </c>
      <c r="J4112" s="10">
        <f t="shared" si="150"/>
        <v>42208.125</v>
      </c>
      <c r="L4112">
        <v>1463929351</v>
      </c>
      <c r="M4112" t="b">
        <v>0</v>
      </c>
      <c r="N4112">
        <v>6</v>
      </c>
      <c r="O4112" t="b">
        <v>0</v>
      </c>
      <c r="P4112" t="s">
        <v>8269</v>
      </c>
      <c r="Q4112">
        <f t="shared" si="151"/>
        <v>29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1437620400</v>
      </c>
      <c r="J4113" s="10">
        <f t="shared" si="150"/>
        <v>42208.125</v>
      </c>
      <c r="L4113">
        <v>1422155740</v>
      </c>
      <c r="M4113" t="b">
        <v>0</v>
      </c>
      <c r="N4113">
        <v>6</v>
      </c>
      <c r="O4113" t="b">
        <v>0</v>
      </c>
      <c r="P4113" t="s">
        <v>8269</v>
      </c>
      <c r="Q4113">
        <f t="shared" si="151"/>
        <v>3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1437620400</v>
      </c>
      <c r="J4114" s="10">
        <f t="shared" si="150"/>
        <v>42208.125</v>
      </c>
      <c r="L4114">
        <v>1454280186</v>
      </c>
      <c r="M4114" t="b">
        <v>0</v>
      </c>
      <c r="N4114">
        <v>1</v>
      </c>
      <c r="O4114" t="b">
        <v>0</v>
      </c>
      <c r="P4114" t="s">
        <v>8269</v>
      </c>
      <c r="Q4114">
        <f t="shared" si="151"/>
        <v>0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1437620400</v>
      </c>
      <c r="J4115" s="10">
        <f t="shared" si="150"/>
        <v>42208.125</v>
      </c>
      <c r="L4115">
        <v>1450619123</v>
      </c>
      <c r="M4115" t="b">
        <v>0</v>
      </c>
      <c r="N4115">
        <v>3</v>
      </c>
      <c r="O4115" t="b">
        <v>0</v>
      </c>
      <c r="P4115" t="s">
        <v>8269</v>
      </c>
      <c r="Q4115">
        <f t="shared" si="151"/>
        <v>0</v>
      </c>
    </row>
  </sheetData>
  <autoFilter ref="A1:Q4115" xr:uid="{52DAB284-0844-8946-9CD7-18CB70BBD1C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3CA-9954-F34A-BF26-B4E8D59266E5}">
  <dimension ref="A1:F46"/>
  <sheetViews>
    <sheetView zoomScale="120" zoomScaleNormal="120" workbookViewId="0">
      <selection activeCell="B1" sqref="B1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5.6640625" bestFit="1" customWidth="1"/>
    <col min="9" max="9" width="14" bestFit="1" customWidth="1"/>
    <col min="10" max="10" width="20" bestFit="1" customWidth="1"/>
    <col min="11" max="11" width="18.33203125" bestFit="1" customWidth="1"/>
  </cols>
  <sheetData>
    <row r="1" spans="1:6" x14ac:dyDescent="0.2">
      <c r="A1" s="14" t="s">
        <v>8334</v>
      </c>
      <c r="B1" t="s">
        <v>8333</v>
      </c>
    </row>
    <row r="3" spans="1:6" x14ac:dyDescent="0.2">
      <c r="A3" s="14" t="s">
        <v>8329</v>
      </c>
      <c r="B3" s="14" t="s">
        <v>8330</v>
      </c>
    </row>
    <row r="4" spans="1:6" x14ac:dyDescent="0.2">
      <c r="A4" s="14" t="s">
        <v>8332</v>
      </c>
      <c r="B4" t="s">
        <v>8219</v>
      </c>
      <c r="C4" t="s">
        <v>8220</v>
      </c>
      <c r="D4" t="s">
        <v>8221</v>
      </c>
      <c r="E4" t="s">
        <v>8218</v>
      </c>
      <c r="F4" t="s">
        <v>8331</v>
      </c>
    </row>
    <row r="5" spans="1:6" x14ac:dyDescent="0.2">
      <c r="A5" s="15" t="s">
        <v>8268</v>
      </c>
      <c r="B5" s="13"/>
      <c r="C5" s="13">
        <v>100</v>
      </c>
      <c r="D5" s="13"/>
      <c r="E5" s="13"/>
      <c r="F5" s="13">
        <v>100</v>
      </c>
    </row>
    <row r="6" spans="1:6" x14ac:dyDescent="0.2">
      <c r="A6" s="15" t="s">
        <v>8267</v>
      </c>
      <c r="B6" s="13"/>
      <c r="C6" s="13"/>
      <c r="D6" s="13"/>
      <c r="E6" s="13">
        <v>180</v>
      </c>
      <c r="F6" s="13">
        <v>180</v>
      </c>
    </row>
    <row r="7" spans="1:6" x14ac:dyDescent="0.2">
      <c r="A7" s="15" t="s">
        <v>8266</v>
      </c>
      <c r="B7" s="13"/>
      <c r="C7" s="13">
        <v>80</v>
      </c>
      <c r="D7" s="13"/>
      <c r="E7" s="13"/>
      <c r="F7" s="13">
        <v>80</v>
      </c>
    </row>
    <row r="8" spans="1:6" x14ac:dyDescent="0.2">
      <c r="A8" s="15" t="s">
        <v>8265</v>
      </c>
      <c r="B8" s="13">
        <v>40</v>
      </c>
      <c r="C8" s="13"/>
      <c r="D8" s="13"/>
      <c r="E8" s="13"/>
      <c r="F8" s="13">
        <v>40</v>
      </c>
    </row>
    <row r="9" spans="1:6" x14ac:dyDescent="0.2">
      <c r="A9" s="15" t="s">
        <v>8264</v>
      </c>
      <c r="B9" s="13"/>
      <c r="C9" s="13"/>
      <c r="D9" s="13"/>
      <c r="E9" s="13">
        <v>60</v>
      </c>
      <c r="F9" s="13">
        <v>60</v>
      </c>
    </row>
    <row r="10" spans="1:6" x14ac:dyDescent="0.2">
      <c r="A10" s="15" t="s">
        <v>8263</v>
      </c>
      <c r="B10" s="13"/>
      <c r="C10" s="13"/>
      <c r="D10" s="13"/>
      <c r="E10" s="13">
        <v>60</v>
      </c>
      <c r="F10" s="13">
        <v>60</v>
      </c>
    </row>
    <row r="11" spans="1:6" x14ac:dyDescent="0.2">
      <c r="A11" s="15" t="s">
        <v>8282</v>
      </c>
      <c r="B11" s="13">
        <v>20</v>
      </c>
      <c r="C11" s="13">
        <v>120</v>
      </c>
      <c r="D11" s="13"/>
      <c r="E11" s="13"/>
      <c r="F11" s="13">
        <v>140</v>
      </c>
    </row>
    <row r="12" spans="1:6" x14ac:dyDescent="0.2">
      <c r="A12" s="15" t="s">
        <v>8297</v>
      </c>
      <c r="B12" s="13"/>
      <c r="C12" s="13">
        <v>20</v>
      </c>
      <c r="D12" s="13"/>
      <c r="E12" s="13"/>
      <c r="F12" s="13">
        <v>20</v>
      </c>
    </row>
    <row r="13" spans="1:6" x14ac:dyDescent="0.2">
      <c r="A13" s="15" t="s">
        <v>8296</v>
      </c>
      <c r="B13" s="13"/>
      <c r="C13" s="13"/>
      <c r="D13" s="13">
        <v>6</v>
      </c>
      <c r="E13" s="13">
        <v>34</v>
      </c>
      <c r="F13" s="13">
        <v>40</v>
      </c>
    </row>
    <row r="14" spans="1:6" x14ac:dyDescent="0.2">
      <c r="A14" s="15" t="s">
        <v>8281</v>
      </c>
      <c r="B14" s="13"/>
      <c r="C14" s="13">
        <v>40</v>
      </c>
      <c r="D14" s="13"/>
      <c r="E14" s="13"/>
      <c r="F14" s="13">
        <v>40</v>
      </c>
    </row>
    <row r="15" spans="1:6" x14ac:dyDescent="0.2">
      <c r="A15" s="15" t="s">
        <v>8295</v>
      </c>
      <c r="B15" s="13"/>
      <c r="C15" s="13"/>
      <c r="D15" s="13"/>
      <c r="E15" s="13">
        <v>80</v>
      </c>
      <c r="F15" s="13">
        <v>80</v>
      </c>
    </row>
    <row r="16" spans="1:6" x14ac:dyDescent="0.2">
      <c r="A16" s="15" t="s">
        <v>8280</v>
      </c>
      <c r="B16" s="13"/>
      <c r="C16" s="13">
        <v>100</v>
      </c>
      <c r="D16" s="13"/>
      <c r="E16" s="13"/>
      <c r="F16" s="13">
        <v>100</v>
      </c>
    </row>
    <row r="17" spans="1:6" x14ac:dyDescent="0.2">
      <c r="A17" s="15" t="s">
        <v>8279</v>
      </c>
      <c r="B17" s="13">
        <v>24</v>
      </c>
      <c r="C17" s="13"/>
      <c r="D17" s="13"/>
      <c r="E17" s="13"/>
      <c r="F17" s="13">
        <v>24</v>
      </c>
    </row>
    <row r="18" spans="1:6" x14ac:dyDescent="0.2">
      <c r="A18" s="15" t="s">
        <v>8298</v>
      </c>
      <c r="B18" s="13"/>
      <c r="C18" s="13"/>
      <c r="D18" s="13"/>
      <c r="E18" s="13">
        <v>40</v>
      </c>
      <c r="F18" s="13">
        <v>40</v>
      </c>
    </row>
    <row r="19" spans="1:6" x14ac:dyDescent="0.2">
      <c r="A19" s="15" t="s">
        <v>8278</v>
      </c>
      <c r="B19" s="13"/>
      <c r="C19" s="13"/>
      <c r="D19" s="13"/>
      <c r="E19" s="13">
        <v>40</v>
      </c>
      <c r="F19" s="13">
        <v>40</v>
      </c>
    </row>
    <row r="20" spans="1:6" x14ac:dyDescent="0.2">
      <c r="A20" s="15" t="s">
        <v>8291</v>
      </c>
      <c r="B20" s="13"/>
      <c r="C20" s="13">
        <v>40</v>
      </c>
      <c r="D20" s="13">
        <v>20</v>
      </c>
      <c r="E20" s="13"/>
      <c r="F20" s="13">
        <v>60</v>
      </c>
    </row>
    <row r="21" spans="1:6" x14ac:dyDescent="0.2">
      <c r="A21" s="15" t="s">
        <v>8277</v>
      </c>
      <c r="B21" s="13"/>
      <c r="C21" s="13">
        <v>20</v>
      </c>
      <c r="D21" s="13"/>
      <c r="E21" s="13">
        <v>140</v>
      </c>
      <c r="F21" s="13">
        <v>160</v>
      </c>
    </row>
    <row r="22" spans="1:6" x14ac:dyDescent="0.2">
      <c r="A22" s="15" t="s">
        <v>8276</v>
      </c>
      <c r="B22" s="13"/>
      <c r="C22" s="13">
        <v>60</v>
      </c>
      <c r="D22" s="13"/>
      <c r="E22" s="13"/>
      <c r="F22" s="13">
        <v>60</v>
      </c>
    </row>
    <row r="23" spans="1:6" x14ac:dyDescent="0.2">
      <c r="A23" s="15" t="s">
        <v>8275</v>
      </c>
      <c r="B23" s="13"/>
      <c r="C23" s="13"/>
      <c r="D23" s="13"/>
      <c r="E23" s="13">
        <v>20</v>
      </c>
      <c r="F23" s="13">
        <v>20</v>
      </c>
    </row>
    <row r="24" spans="1:6" x14ac:dyDescent="0.2">
      <c r="A24" s="15" t="s">
        <v>8290</v>
      </c>
      <c r="B24" s="13"/>
      <c r="C24" s="13"/>
      <c r="D24" s="13"/>
      <c r="E24" s="13">
        <v>40</v>
      </c>
      <c r="F24" s="13">
        <v>40</v>
      </c>
    </row>
    <row r="25" spans="1:6" x14ac:dyDescent="0.2">
      <c r="A25" s="15" t="s">
        <v>8274</v>
      </c>
      <c r="B25" s="13"/>
      <c r="C25" s="13"/>
      <c r="D25" s="13"/>
      <c r="E25" s="13">
        <v>260</v>
      </c>
      <c r="F25" s="13">
        <v>260</v>
      </c>
    </row>
    <row r="26" spans="1:6" x14ac:dyDescent="0.2">
      <c r="A26" s="15" t="s">
        <v>8284</v>
      </c>
      <c r="B26" s="13">
        <v>20</v>
      </c>
      <c r="C26" s="13"/>
      <c r="D26" s="13"/>
      <c r="E26" s="13"/>
      <c r="F26" s="13">
        <v>20</v>
      </c>
    </row>
    <row r="27" spans="1:6" x14ac:dyDescent="0.2">
      <c r="A27" s="15" t="s">
        <v>8287</v>
      </c>
      <c r="B27" s="13"/>
      <c r="C27" s="13">
        <v>20</v>
      </c>
      <c r="D27" s="13"/>
      <c r="E27" s="13"/>
      <c r="F27" s="13">
        <v>20</v>
      </c>
    </row>
    <row r="28" spans="1:6" x14ac:dyDescent="0.2">
      <c r="A28" s="15" t="s">
        <v>8294</v>
      </c>
      <c r="B28" s="13"/>
      <c r="C28" s="13">
        <v>20</v>
      </c>
      <c r="D28" s="13"/>
      <c r="E28" s="13"/>
      <c r="F28" s="13">
        <v>20</v>
      </c>
    </row>
    <row r="29" spans="1:6" x14ac:dyDescent="0.2">
      <c r="A29" s="15" t="s">
        <v>8283</v>
      </c>
      <c r="B29" s="13"/>
      <c r="C29" s="13">
        <v>57</v>
      </c>
      <c r="D29" s="13"/>
      <c r="E29" s="13">
        <v>103</v>
      </c>
      <c r="F29" s="13">
        <v>160</v>
      </c>
    </row>
    <row r="30" spans="1:6" x14ac:dyDescent="0.2">
      <c r="A30" s="15" t="s">
        <v>8289</v>
      </c>
      <c r="B30" s="13"/>
      <c r="C30" s="13">
        <v>20</v>
      </c>
      <c r="D30" s="13"/>
      <c r="E30" s="13"/>
      <c r="F30" s="13">
        <v>20</v>
      </c>
    </row>
    <row r="31" spans="1:6" x14ac:dyDescent="0.2">
      <c r="A31" s="15" t="s">
        <v>8288</v>
      </c>
      <c r="B31" s="13">
        <v>20</v>
      </c>
      <c r="C31" s="13"/>
      <c r="D31" s="13"/>
      <c r="E31" s="13"/>
      <c r="F31" s="13">
        <v>20</v>
      </c>
    </row>
    <row r="32" spans="1:6" x14ac:dyDescent="0.2">
      <c r="A32" s="15" t="s">
        <v>8302</v>
      </c>
      <c r="B32" s="13"/>
      <c r="C32" s="13">
        <v>40</v>
      </c>
      <c r="D32" s="13"/>
      <c r="E32" s="13"/>
      <c r="F32" s="13">
        <v>40</v>
      </c>
    </row>
    <row r="33" spans="1:6" x14ac:dyDescent="0.2">
      <c r="A33" s="15" t="s">
        <v>8273</v>
      </c>
      <c r="B33" s="13"/>
      <c r="C33" s="13">
        <v>40</v>
      </c>
      <c r="D33" s="13"/>
      <c r="E33" s="13"/>
      <c r="F33" s="13">
        <v>40</v>
      </c>
    </row>
    <row r="34" spans="1:6" x14ac:dyDescent="0.2">
      <c r="A34" s="15" t="s">
        <v>8272</v>
      </c>
      <c r="B34" s="13"/>
      <c r="C34" s="13"/>
      <c r="D34" s="13"/>
      <c r="E34" s="13">
        <v>60</v>
      </c>
      <c r="F34" s="13">
        <v>60</v>
      </c>
    </row>
    <row r="35" spans="1:6" x14ac:dyDescent="0.2">
      <c r="A35" s="15" t="s">
        <v>8286</v>
      </c>
      <c r="B35" s="13"/>
      <c r="C35" s="13"/>
      <c r="D35" s="13"/>
      <c r="E35" s="13">
        <v>20</v>
      </c>
      <c r="F35" s="13">
        <v>20</v>
      </c>
    </row>
    <row r="36" spans="1:6" x14ac:dyDescent="0.2">
      <c r="A36" s="15" t="s">
        <v>8285</v>
      </c>
      <c r="B36" s="13">
        <v>10</v>
      </c>
      <c r="C36" s="13">
        <v>47</v>
      </c>
      <c r="D36" s="13"/>
      <c r="E36" s="13"/>
      <c r="F36" s="13">
        <v>57</v>
      </c>
    </row>
    <row r="37" spans="1:6" x14ac:dyDescent="0.2">
      <c r="A37" s="15" t="s">
        <v>8292</v>
      </c>
      <c r="B37" s="13"/>
      <c r="C37" s="13">
        <v>20</v>
      </c>
      <c r="D37" s="13"/>
      <c r="E37" s="13"/>
      <c r="F37" s="13">
        <v>20</v>
      </c>
    </row>
    <row r="38" spans="1:6" x14ac:dyDescent="0.2">
      <c r="A38" s="15" t="s">
        <v>8293</v>
      </c>
      <c r="B38" s="13"/>
      <c r="C38" s="13"/>
      <c r="D38" s="13"/>
      <c r="E38" s="13">
        <v>140</v>
      </c>
      <c r="F38" s="13">
        <v>140</v>
      </c>
    </row>
    <row r="39" spans="1:6" x14ac:dyDescent="0.2">
      <c r="A39" s="15" t="s">
        <v>8300</v>
      </c>
      <c r="B39" s="13"/>
      <c r="C39" s="13">
        <v>11</v>
      </c>
      <c r="D39" s="13"/>
      <c r="E39" s="13">
        <v>9</v>
      </c>
      <c r="F39" s="13">
        <v>20</v>
      </c>
    </row>
    <row r="40" spans="1:6" x14ac:dyDescent="0.2">
      <c r="A40" s="15" t="s">
        <v>8299</v>
      </c>
      <c r="B40" s="13">
        <v>18</v>
      </c>
      <c r="C40" s="13">
        <v>2</v>
      </c>
      <c r="D40" s="13"/>
      <c r="E40" s="13">
        <v>40</v>
      </c>
      <c r="F40" s="13">
        <v>60</v>
      </c>
    </row>
    <row r="41" spans="1:6" x14ac:dyDescent="0.2">
      <c r="A41" s="15" t="s">
        <v>8271</v>
      </c>
      <c r="B41" s="13">
        <v>60</v>
      </c>
      <c r="C41" s="13">
        <v>120</v>
      </c>
      <c r="D41" s="13"/>
      <c r="E41" s="13">
        <v>20</v>
      </c>
      <c r="F41" s="13">
        <v>200</v>
      </c>
    </row>
    <row r="42" spans="1:6" x14ac:dyDescent="0.2">
      <c r="A42" s="15" t="s">
        <v>8270</v>
      </c>
      <c r="B42" s="13">
        <v>100</v>
      </c>
      <c r="C42" s="13">
        <v>60</v>
      </c>
      <c r="D42" s="13"/>
      <c r="E42" s="13"/>
      <c r="F42" s="13">
        <v>160</v>
      </c>
    </row>
    <row r="43" spans="1:6" x14ac:dyDescent="0.2">
      <c r="A43" s="15" t="s">
        <v>8303</v>
      </c>
      <c r="B43" s="13">
        <v>20</v>
      </c>
      <c r="C43" s="13">
        <v>60</v>
      </c>
      <c r="D43" s="13"/>
      <c r="E43" s="13">
        <v>60</v>
      </c>
      <c r="F43" s="13">
        <v>140</v>
      </c>
    </row>
    <row r="44" spans="1:6" x14ac:dyDescent="0.2">
      <c r="A44" s="15" t="s">
        <v>8269</v>
      </c>
      <c r="B44" s="13"/>
      <c r="C44" s="13">
        <v>353</v>
      </c>
      <c r="D44" s="13">
        <v>19</v>
      </c>
      <c r="E44" s="13">
        <v>694</v>
      </c>
      <c r="F44" s="13">
        <v>1066</v>
      </c>
    </row>
    <row r="45" spans="1:6" x14ac:dyDescent="0.2">
      <c r="A45" s="15" t="s">
        <v>8301</v>
      </c>
      <c r="B45" s="13">
        <v>17</v>
      </c>
      <c r="C45" s="13">
        <v>80</v>
      </c>
      <c r="D45" s="13">
        <v>5</v>
      </c>
      <c r="E45" s="13">
        <v>85</v>
      </c>
      <c r="F45" s="13">
        <v>187</v>
      </c>
    </row>
    <row r="46" spans="1:6" x14ac:dyDescent="0.2">
      <c r="A46" s="15" t="s">
        <v>8331</v>
      </c>
      <c r="B46" s="13">
        <v>349</v>
      </c>
      <c r="C46" s="13">
        <v>1530</v>
      </c>
      <c r="D46" s="13">
        <v>50</v>
      </c>
      <c r="E46" s="13">
        <v>2185</v>
      </c>
      <c r="F46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DBCE-B2CA-A840-B531-60778388445C}">
  <dimension ref="A1:H13"/>
  <sheetViews>
    <sheetView topLeftCell="A14" zoomScale="120" zoomScaleNormal="120" workbookViewId="0">
      <selection sqref="A1:H13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1" t="s">
        <v>8307</v>
      </c>
      <c r="B1" s="11" t="s">
        <v>8308</v>
      </c>
      <c r="C1" s="11" t="s">
        <v>8309</v>
      </c>
      <c r="D1" s="11" t="s">
        <v>8310</v>
      </c>
      <c r="E1" s="11" t="s">
        <v>8311</v>
      </c>
      <c r="F1" s="11" t="s">
        <v>8312</v>
      </c>
      <c r="G1" s="11" t="s">
        <v>8313</v>
      </c>
      <c r="H1" s="11" t="s">
        <v>8314</v>
      </c>
    </row>
    <row r="2" spans="1:8" x14ac:dyDescent="0.2">
      <c r="A2" t="s">
        <v>8315</v>
      </c>
      <c r="B2">
        <f>COUNTIFS(Kickstarter!P2:P4115, "theater/plays", Kickstarter!D2:D4115, "&lt;1000", Kickstarter!F2:F4115, "successful")</f>
        <v>141</v>
      </c>
      <c r="C2">
        <f>COUNTIFS(Kickstarter!P2:P4115, "theater/plays", Kickstarter!D2:D4115, "&lt;1000", Kickstarter!F2:F4115, "failed")</f>
        <v>45</v>
      </c>
      <c r="D2">
        <f>COUNTIFS(Kickstarter!P2:P4115, "theater/plays", Kickstarter!D2:D4115, "&lt;1000", Kickstarter!F2:F4115, "cancelled")</f>
        <v>0</v>
      </c>
      <c r="E2">
        <f>SUM(B2+C2+D2)</f>
        <v>186</v>
      </c>
      <c r="F2" s="12">
        <f>B2/E2</f>
        <v>0.75806451612903225</v>
      </c>
      <c r="G2" s="12">
        <f>C2/E2</f>
        <v>0.24193548387096775</v>
      </c>
      <c r="H2" s="12">
        <f>D2/E2</f>
        <v>0</v>
      </c>
    </row>
    <row r="3" spans="1:8" x14ac:dyDescent="0.2">
      <c r="A3" t="s">
        <v>8316</v>
      </c>
      <c r="B3">
        <f>COUNTIFS(Kickstarter!P2:P4115, "theater/plays", Kickstarter!D2:D4115, "&gt;=1000",Kickstarter!D2:D4115,"&lt;=4999", Kickstarter!F2:F4115, "successful")</f>
        <v>388</v>
      </c>
      <c r="C3">
        <f>COUNTIFS(Kickstarter!P2:P4115, "theater/plays", Kickstarter!D2:D4115, "&gt;=1000",Kickstarter!D2:D4115, "&lt;=4999", Kickstarter!F2:F4115, "failed")</f>
        <v>146</v>
      </c>
      <c r="D3">
        <f>COUNTIFS(Kickstarter!P2:P4115, "theater/plays", Kickstarter!D2:D4115, "&gt;=1000",Kickstarter!D2:D4115, "&lt;=4999", Kickstarter!F2:F4115, "cancelled")</f>
        <v>0</v>
      </c>
      <c r="E3">
        <f t="shared" ref="E3:E13" si="0">SUM(B3+C3+D3)</f>
        <v>534</v>
      </c>
      <c r="F3" s="12">
        <f t="shared" ref="F3:F13" si="1">B3/E3</f>
        <v>0.72659176029962547</v>
      </c>
      <c r="G3" s="12">
        <f t="shared" ref="G3:G13" si="2">C3/E3</f>
        <v>0.27340823970037453</v>
      </c>
      <c r="H3" s="12">
        <f t="shared" ref="H3:H13" si="3">D3/E3</f>
        <v>0</v>
      </c>
    </row>
    <row r="4" spans="1:8" x14ac:dyDescent="0.2">
      <c r="A4" t="s">
        <v>8317</v>
      </c>
      <c r="B4">
        <f>COUNTIFS(Kickstarter!P2:P4115, "theater/plays", Kickstarter!D2:D4115, "&gt;=5000",Kickstarter!D2:D4115,"&lt;=9999", Kickstarter!F2:F4115, "successful")</f>
        <v>93</v>
      </c>
      <c r="C4">
        <f>COUNTIFS(Kickstarter!P2:P4115, "theater/plays", Kickstarter!D2:D4115, "&gt;=5000",Kickstarter!D2:D4115, "&lt;=9999", Kickstarter!F2:F4115, "failed")</f>
        <v>76</v>
      </c>
      <c r="D4">
        <f>COUNTIFS(Kickstarter!P2:P4115, "theater/plays", Kickstarter!D2:D4115, "&gt;=5000",Kickstarter!D2:D4115, "&lt;=9999", Kickstarter!F2:F4115, "cancelled")</f>
        <v>0</v>
      </c>
      <c r="E4">
        <f t="shared" si="0"/>
        <v>169</v>
      </c>
      <c r="F4" s="12">
        <f t="shared" si="1"/>
        <v>0.55029585798816572</v>
      </c>
      <c r="G4" s="12">
        <f t="shared" si="2"/>
        <v>0.44970414201183434</v>
      </c>
      <c r="H4" s="12">
        <f t="shared" si="3"/>
        <v>0</v>
      </c>
    </row>
    <row r="5" spans="1:8" x14ac:dyDescent="0.2">
      <c r="A5" t="s">
        <v>8318</v>
      </c>
      <c r="B5">
        <f>COUNTIFS(Kickstarter!P2:P4115, "theater/plays", Kickstarter!D2:D4115, "&gt;=10000",Kickstarter!D2:D4115,"&lt;=14999", Kickstarter!F2:F4115, "successful")</f>
        <v>39</v>
      </c>
      <c r="C5">
        <f>COUNTIFS(Kickstarter!P2:P4115, "theater/plays", Kickstarter!D2:D4115, "&gt;=10000",Kickstarter!D2:D4115, "&lt;=14999", Kickstarter!F2:F4115, "failed")</f>
        <v>33</v>
      </c>
      <c r="D5">
        <f>COUNTIFS(Kickstarter!P2:P4115, "theater/plays", Kickstarter!D2:D4115, "&gt;=10000",Kickstarter!D2:D4115, "&lt;=14999", Kickstarter!F2:F4115, "cancelled")</f>
        <v>0</v>
      </c>
      <c r="E5">
        <f t="shared" si="0"/>
        <v>72</v>
      </c>
      <c r="F5" s="12">
        <f t="shared" si="1"/>
        <v>0.54166666666666663</v>
      </c>
      <c r="G5" s="12">
        <f t="shared" si="2"/>
        <v>0.45833333333333331</v>
      </c>
      <c r="H5" s="12">
        <f t="shared" si="3"/>
        <v>0</v>
      </c>
    </row>
    <row r="6" spans="1:8" x14ac:dyDescent="0.2">
      <c r="A6" t="s">
        <v>8319</v>
      </c>
      <c r="B6">
        <f>COUNTIFS(Kickstarter!P2:P4115, "theater/plays", Kickstarter!D2:D4115, "&gt;=15000",Kickstarter!D2:D4115,"&lt;=19999", Kickstarter!F2:F4115, "successful")</f>
        <v>12</v>
      </c>
      <c r="C6">
        <f>COUNTIFS(Kickstarter!P2:P4115, "theater/plays", Kickstarter!D2:D4115, "&gt;=15000",Kickstarter!D2:D4115, "&lt;=19999", Kickstarter!F2:F4115, "failed")</f>
        <v>12</v>
      </c>
      <c r="D6">
        <f>COUNTIFS(Kickstarter!P2:P4115, "theater/plays", Kickstarter!D2:D4115, "&gt;=15000",Kickstarter!D2:D4115, "&lt;=19999", Kickstarter!F2:F4115, "cancelled")</f>
        <v>0</v>
      </c>
      <c r="E6">
        <f t="shared" si="0"/>
        <v>24</v>
      </c>
      <c r="F6" s="12">
        <f t="shared" si="1"/>
        <v>0.5</v>
      </c>
      <c r="G6" s="12">
        <f t="shared" si="2"/>
        <v>0.5</v>
      </c>
      <c r="H6" s="12">
        <f t="shared" si="3"/>
        <v>0</v>
      </c>
    </row>
    <row r="7" spans="1:8" x14ac:dyDescent="0.2">
      <c r="A7" t="s">
        <v>8320</v>
      </c>
      <c r="B7">
        <f>COUNTIFS(Kickstarter!P2:P4115, "theater/plays", Kickstarter!D2:D4115, "&gt;=20000",Kickstarter!D2:D4115,"&lt;=24999", Kickstarter!F2:F4115, "successful")</f>
        <v>9</v>
      </c>
      <c r="C7">
        <f>COUNTIFS(Kickstarter!P2:P4115, "theater/plays", Kickstarter!D2:D4115, "&gt;=20000",Kickstarter!D2:D4115, "&lt;=24999", Kickstarter!F2:F4115, "failed")</f>
        <v>11</v>
      </c>
      <c r="D7">
        <f>COUNTIFS(Kickstarter!P2:P4115, "theater/plays", Kickstarter!D2:D4115, "&gt;=20000",Kickstarter!D2:D4115, "&lt;=24999", Kickstarter!F2:F4115, "cancelled")</f>
        <v>0</v>
      </c>
      <c r="E7">
        <f t="shared" si="0"/>
        <v>20</v>
      </c>
      <c r="F7" s="12">
        <f t="shared" si="1"/>
        <v>0.45</v>
      </c>
      <c r="G7" s="12">
        <f t="shared" si="2"/>
        <v>0.55000000000000004</v>
      </c>
      <c r="H7" s="12">
        <f t="shared" si="3"/>
        <v>0</v>
      </c>
    </row>
    <row r="8" spans="1:8" x14ac:dyDescent="0.2">
      <c r="A8" t="s">
        <v>8321</v>
      </c>
      <c r="B8">
        <f>COUNTIFS(Kickstarter!P2:P4115, "theater/plays", Kickstarter!D2:D4115, "&gt;=25000",Kickstarter!D2:D4115,"&lt;=29999", Kickstarter!F2:F4115, "successful")</f>
        <v>1</v>
      </c>
      <c r="C8">
        <f>COUNTIFS(Kickstarter!P2:P4115, "theater/plays", Kickstarter!D2:D4115, "&gt;=25000",Kickstarter!D2:D4115, "&lt;=29999", Kickstarter!F2:F4115, "failed")</f>
        <v>4</v>
      </c>
      <c r="D8">
        <f>COUNTIFS(Kickstarter!P2:P4115, "theater/plays", Kickstarter!D2:D4115, "&gt;=25000",Kickstarter!D2:D4115, "&lt;=29999", Kickstarter!F2:F4115, "cancelled")</f>
        <v>0</v>
      </c>
      <c r="E8">
        <f t="shared" si="0"/>
        <v>5</v>
      </c>
      <c r="F8" s="12">
        <f t="shared" si="1"/>
        <v>0.2</v>
      </c>
      <c r="G8" s="12">
        <f t="shared" si="2"/>
        <v>0.8</v>
      </c>
      <c r="H8" s="12">
        <f t="shared" si="3"/>
        <v>0</v>
      </c>
    </row>
    <row r="9" spans="1:8" x14ac:dyDescent="0.2">
      <c r="A9" t="s">
        <v>8322</v>
      </c>
      <c r="B9">
        <f>COUNTIFS(Kickstarter!P2:P4115, "theater/plays", Kickstarter!D2:D4115, "&gt;=30000",Kickstarter!D2:D4115,"&lt;=34999", Kickstarter!F2:F4115, "successful")</f>
        <v>3</v>
      </c>
      <c r="C9">
        <f>COUNTIFS(Kickstarter!P2:P4115, "theater/plays", Kickstarter!D2:D4115, "&gt;=30000",Kickstarter!D2:D4115, "&lt;=34999", Kickstarter!F2:F4115, "failed")</f>
        <v>8</v>
      </c>
      <c r="D9">
        <f>COUNTIFS(Kickstarter!P2:P4115, "theater/plays", Kickstarter!D2:D4115, "&gt;=30000",Kickstarter!D2:D4115, "&lt;=34999", Kickstarter!F2:F4115, "cancelled")</f>
        <v>0</v>
      </c>
      <c r="E9">
        <f t="shared" si="0"/>
        <v>11</v>
      </c>
      <c r="F9" s="12">
        <f t="shared" si="1"/>
        <v>0.27272727272727271</v>
      </c>
      <c r="G9" s="12">
        <f t="shared" si="2"/>
        <v>0.72727272727272729</v>
      </c>
      <c r="H9" s="12">
        <f t="shared" si="3"/>
        <v>0</v>
      </c>
    </row>
    <row r="10" spans="1:8" x14ac:dyDescent="0.2">
      <c r="A10" t="s">
        <v>8323</v>
      </c>
      <c r="B10">
        <f>COUNTIFS(Kickstarter!P2:P4115, "theater/plays", Kickstarter!D2:D4115, "&gt;=35000",Kickstarter!D2:D4115,"&lt;=39999", Kickstarter!F2:F4115, "successful")</f>
        <v>4</v>
      </c>
      <c r="C10">
        <f>COUNTIFS(Kickstarter!P2:P4115, "theater/plays", Kickstarter!D2:D4115, "&gt;=35000",Kickstarter!D2:D4115, "&lt;=39999", Kickstarter!F2:F4115, "failed")</f>
        <v>2</v>
      </c>
      <c r="D10">
        <f>COUNTIFS(Kickstarter!P2:P4115, "theater/plays", Kickstarter!D2:D4115, "&gt;=35000",Kickstarter!D2:D4115, "&lt;=39999", Kickstarter!F2:F4115, "cancelled")</f>
        <v>0</v>
      </c>
      <c r="E10">
        <f t="shared" si="0"/>
        <v>6</v>
      </c>
      <c r="F10" s="12">
        <f t="shared" si="1"/>
        <v>0.66666666666666663</v>
      </c>
      <c r="G10" s="12">
        <f t="shared" si="2"/>
        <v>0.33333333333333331</v>
      </c>
      <c r="H10" s="12">
        <f t="shared" si="3"/>
        <v>0</v>
      </c>
    </row>
    <row r="11" spans="1:8" x14ac:dyDescent="0.2">
      <c r="A11" t="s">
        <v>8324</v>
      </c>
      <c r="B11">
        <f>COUNTIFS(Kickstarter!P2:P4115, "theater/plays", Kickstarter!D2:D4115, "&gt;=40000",Kickstarter!D2:D4115,"&lt;=44999", Kickstarter!F2:F4115, "successful")</f>
        <v>2</v>
      </c>
      <c r="C11">
        <f>COUNTIFS(Kickstarter!P2:P4115, "theater/plays", Kickstarter!D2:D4115, "&gt;=40000",Kickstarter!D2:D4115, "&lt;=44999", Kickstarter!F2:F4115, "failed")</f>
        <v>1</v>
      </c>
      <c r="D11">
        <f>COUNTIFS(Kickstarter!P2:P4115, "theater/plays", Kickstarter!D2:D4115, "&gt;=40000",Kickstarter!D2:D4115, "&lt;=44999", Kickstarter!F2:F4115, "cancelled")</f>
        <v>0</v>
      </c>
      <c r="E11">
        <f t="shared" si="0"/>
        <v>3</v>
      </c>
      <c r="F11" s="12">
        <f t="shared" si="1"/>
        <v>0.66666666666666663</v>
      </c>
      <c r="G11" s="12">
        <f t="shared" si="2"/>
        <v>0.33333333333333331</v>
      </c>
      <c r="H11" s="12">
        <f t="shared" si="3"/>
        <v>0</v>
      </c>
    </row>
    <row r="12" spans="1:8" x14ac:dyDescent="0.2">
      <c r="A12" t="s">
        <v>8325</v>
      </c>
      <c r="B12">
        <f>COUNTIFS(Kickstarter!P2:P4115, "theater/plays", Kickstarter!D2:D4115, "&gt;=45000",Kickstarter!D2:D4115,"&lt;=49999", Kickstarter!F2:F4115, "successful")</f>
        <v>0</v>
      </c>
      <c r="C12">
        <f>COUNTIFS(Kickstarter!P2:P4115, "theater/plays", Kickstarter!D2:D4115, "&gt;=45000",Kickstarter!D2:D4115, "&lt;=49999", Kickstarter!F2:F4115, "failed")</f>
        <v>1</v>
      </c>
      <c r="D12">
        <f>COUNTIFS(Kickstarter!P2:P4115, "theater/plays", Kickstarter!D2:D4115, "&gt;=45000",Kickstarter!D2:D4115, "&lt;=49999", Kickstarter!F2:F4115, "cancelled")</f>
        <v>0</v>
      </c>
      <c r="E12">
        <f t="shared" si="0"/>
        <v>1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2">
      <c r="A13" t="s">
        <v>8326</v>
      </c>
      <c r="B13">
        <f>COUNTIFS(Kickstarter!P2:P4115, "theater/plays", Kickstarter!D2:D4115, "&gt;50000", Kickstarter!F2:F4115, "successful")</f>
        <v>2</v>
      </c>
      <c r="C13">
        <f>COUNTIFS(Kickstarter!P2:P4115, "theater/plays", Kickstarter!D2:D4115, "&gt;50000", Kickstarter!F2:F4115, "failed")</f>
        <v>10</v>
      </c>
      <c r="D13">
        <f>COUNTIFS(Kickstarter!P2:P4115, "theater/plays", Kickstarter!D2:D4115, "&gt;50000", Kickstarter!F2:F4115, "cancelled")</f>
        <v>0</v>
      </c>
      <c r="E13">
        <f t="shared" si="0"/>
        <v>12</v>
      </c>
      <c r="F13" s="12">
        <f t="shared" si="1"/>
        <v>0.16666666666666666</v>
      </c>
      <c r="G13" s="12">
        <f t="shared" si="2"/>
        <v>0.83333333333333337</v>
      </c>
      <c r="H13" s="1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Suraag Achrekar</cp:lastModifiedBy>
  <dcterms:created xsi:type="dcterms:W3CDTF">2017-04-20T15:17:24Z</dcterms:created>
  <dcterms:modified xsi:type="dcterms:W3CDTF">2020-05-18T03:13:14Z</dcterms:modified>
</cp:coreProperties>
</file>