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8590" windowHeight="10420" firstSheet="1" activeTab="2"/>
  </bookViews>
  <sheets>
    <sheet name="Instruction" sheetId="28" r:id="rId1"/>
    <sheet name="Summary Report" sheetId="5" r:id="rId2"/>
    <sheet name="Rename Recharge to airtime" sheetId="29" r:id="rId3"/>
    <sheet name="Defects List" sheetId="6" r:id="rId4"/>
    <sheet name="Sheet1" sheetId="30" r:id="rId5"/>
    <sheet name="Screenshot" sheetId="27" r:id="rId6"/>
  </sheets>
  <definedNames>
    <definedName name="_xlnm._FilterDatabase" localSheetId="3" hidden="1">'Defects List'!$A$1:$K$1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9" l="1"/>
  <c r="Q4" i="29"/>
  <c r="Q5" i="29"/>
  <c r="Q6" i="29"/>
  <c r="Q7" i="29"/>
  <c r="Q8" i="29"/>
  <c r="Q9" i="29"/>
  <c r="Q10" i="29"/>
  <c r="Q11" i="29"/>
  <c r="P3" i="29"/>
  <c r="P4" i="29"/>
  <c r="P5" i="29"/>
  <c r="P6" i="29"/>
  <c r="P7" i="29"/>
  <c r="P8" i="29"/>
  <c r="P9" i="29"/>
  <c r="P10" i="29"/>
  <c r="P11" i="29"/>
  <c r="P2" i="29"/>
  <c r="Q2" i="29"/>
  <c r="I3" i="5" l="1"/>
  <c r="H3" i="5"/>
  <c r="G3" i="5"/>
  <c r="F3" i="5"/>
  <c r="E3" i="5"/>
  <c r="D3" i="5"/>
  <c r="C3" i="5"/>
  <c r="J3" i="5" l="1"/>
  <c r="I4" i="5"/>
  <c r="H4" i="5"/>
  <c r="G4" i="5"/>
  <c r="B14" i="5" s="1"/>
  <c r="F4" i="5"/>
  <c r="E4" i="5"/>
  <c r="D4" i="5"/>
  <c r="C4" i="5"/>
  <c r="J4" i="5" l="1"/>
  <c r="B21" i="5" l="1"/>
  <c r="B20" i="5"/>
  <c r="B18" i="5" l="1"/>
  <c r="B17" i="5"/>
  <c r="E8" i="5"/>
  <c r="B12" i="5"/>
</calcChain>
</file>

<file path=xl/sharedStrings.xml><?xml version="1.0" encoding="utf-8"?>
<sst xmlns="http://schemas.openxmlformats.org/spreadsheetml/2006/main" count="156" uniqueCount="114">
  <si>
    <r>
      <t xml:space="preserve">Purpose of the Template
</t>
    </r>
    <r>
      <rPr>
        <sz val="10"/>
        <rFont val="Cambria"/>
        <family val="1"/>
      </rPr>
      <t xml:space="preserve">- The purpose of the this document is to capture / write the test scripts, its description, its physical identity, owner for the script and result of the testing activity
- This document also serves as an input to the Requirement Traceability Matrix.
- This document helps in determining the overall status of the functionality
</t>
    </r>
    <r>
      <rPr>
        <b/>
        <sz val="10"/>
        <rFont val="Cambria"/>
        <family val="1"/>
      </rPr>
      <t xml:space="preserve">
</t>
    </r>
  </si>
  <si>
    <t xml:space="preserve"> </t>
  </si>
  <si>
    <t>Test Case Instructions</t>
  </si>
  <si>
    <t>Field Name</t>
  </si>
  <si>
    <t>Description/Instructions</t>
  </si>
  <si>
    <t>Test Case ID</t>
  </si>
  <si>
    <t>Name of the Test Case - Scenario Id</t>
  </si>
  <si>
    <t>Req. ID</t>
  </si>
  <si>
    <t>Short name of the Test Script Functionality</t>
  </si>
  <si>
    <t>Step Number</t>
  </si>
  <si>
    <t>Detailed description of the step, action to be performed by the tester</t>
  </si>
  <si>
    <t>Test Steps</t>
  </si>
  <si>
    <t>The result expected from the target system</t>
  </si>
  <si>
    <t>Test Data</t>
  </si>
  <si>
    <t>Actual result captured by the tester while executing the test script</t>
  </si>
  <si>
    <t>Expected Results</t>
  </si>
  <si>
    <t>Build or release in which test scripts are executed</t>
  </si>
  <si>
    <t>Actual Results</t>
  </si>
  <si>
    <t>Date on which this test script executed</t>
  </si>
  <si>
    <t>Status</t>
  </si>
  <si>
    <t>Pass / Fail status of the script along with the defect id</t>
  </si>
  <si>
    <t>Defect ID</t>
  </si>
  <si>
    <t>Defect ID after been logged on HPALM</t>
  </si>
  <si>
    <t>Date</t>
  </si>
  <si>
    <t>Tester Name</t>
  </si>
  <si>
    <t>Name of the Screen Shot</t>
  </si>
  <si>
    <t>Comments</t>
  </si>
  <si>
    <t>Any special requirements for the function or field</t>
  </si>
  <si>
    <t>Test Summary report</t>
  </si>
  <si>
    <t>Usecase</t>
  </si>
  <si>
    <t>Total test cases</t>
  </si>
  <si>
    <t>Pass</t>
  </si>
  <si>
    <t>Fail</t>
  </si>
  <si>
    <t>Blocked</t>
  </si>
  <si>
    <t>Pending</t>
  </si>
  <si>
    <t>P.I</t>
  </si>
  <si>
    <t>Not Delivered</t>
  </si>
  <si>
    <t>Percentage Completion</t>
  </si>
  <si>
    <t>Usecase A</t>
  </si>
  <si>
    <t>Total</t>
  </si>
  <si>
    <t>FTR</t>
  </si>
  <si>
    <t>FTP - Pass</t>
  </si>
  <si>
    <t>FTP -Fail</t>
  </si>
  <si>
    <t>FTP Remark</t>
  </si>
  <si>
    <t>Defect</t>
  </si>
  <si>
    <t>Total No</t>
  </si>
  <si>
    <t>Open</t>
  </si>
  <si>
    <t>Closed</t>
  </si>
  <si>
    <t>FTR - Fail</t>
  </si>
  <si>
    <t>FTR - Pass</t>
  </si>
  <si>
    <t>Defect - Open</t>
  </si>
  <si>
    <t>Defect - Closed</t>
  </si>
  <si>
    <t>Id</t>
  </si>
  <si>
    <t>ReQ ID</t>
  </si>
  <si>
    <t>Req Description</t>
  </si>
  <si>
    <t>Test Scenerios</t>
  </si>
  <si>
    <t>Test Case Description</t>
  </si>
  <si>
    <t>Pre-condition</t>
  </si>
  <si>
    <t>/+ ve</t>
  </si>
  <si>
    <t>Expected Result</t>
  </si>
  <si>
    <t xml:space="preserve">Actual Result </t>
  </si>
  <si>
    <t>FTR.C</t>
  </si>
  <si>
    <t>FTP</t>
  </si>
  <si>
    <t>FTP Status</t>
  </si>
  <si>
    <t>TC_1</t>
  </si>
  <si>
    <t>TC_2</t>
  </si>
  <si>
    <t>TC_3</t>
  </si>
  <si>
    <t xml:space="preserve">  </t>
  </si>
  <si>
    <t>Usecase/Test Case</t>
  </si>
  <si>
    <t>Issue</t>
  </si>
  <si>
    <t>Detected by</t>
  </si>
  <si>
    <t>Detected On Date</t>
  </si>
  <si>
    <t>Severity</t>
  </si>
  <si>
    <t>Owner</t>
  </si>
  <si>
    <t>Closed date</t>
  </si>
  <si>
    <t>Aging</t>
  </si>
  <si>
    <t>TC_4</t>
  </si>
  <si>
    <t>TC_5</t>
  </si>
  <si>
    <t>EM-1411</t>
  </si>
  <si>
    <t>As a System Admin (NIUM), I want to be able to manage user roles, incidents, documents, and system reports, So that I can effectively administer the system, ensure proper user management, and maintain operational oversight.</t>
  </si>
  <si>
    <t>Create Agent IDs</t>
  </si>
  <si>
    <t>Validate that a System Admin can create a new Agent ID successfully.</t>
  </si>
  <si>
    <t>1.Log in as System Admin.
2.Navigate to "Create Agent ID."
3.Enter valid details (e.g., name, email, role).
4.Click "Submit."</t>
  </si>
  <si>
    <t>PTC</t>
  </si>
  <si>
    <t>1.Log in as System Admin.
2.Navigate to "Create Agent ID."
3.Leave one or more required fields empty.
4.Click "Submit."</t>
  </si>
  <si>
    <t xml:space="preserve">Validate that the asterisk (*) is displayed next to Required Fields for Agent ID Creation </t>
  </si>
  <si>
    <t>Validate that all required fields must be filled out to create an Agent ID if not error message should be displayed.</t>
  </si>
  <si>
    <t>NTC</t>
  </si>
  <si>
    <t>1.Open the new agent creation form.
2.Check all fields on the form.</t>
  </si>
  <si>
    <t>It is expected that an error message is displayed indicating which fields are required.</t>
  </si>
  <si>
    <t xml:space="preserve">It is expected that asterisk (*) is displayed next to Required Fields for Agent ID Creation </t>
  </si>
  <si>
    <t>Create Internal Auditor IDs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</si>
  <si>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</si>
  <si>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</si>
  <si>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</si>
  <si>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</si>
  <si>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</si>
  <si>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</si>
  <si>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</si>
  <si>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</si>
  <si>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</si>
  <si>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</si>
  <si>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1.Log in as System Admin.
2.Navigate to "Create Internal Auditor ID."
3.Enter valid details (e.g., name, email, role).
4.Click "Submit."</t>
  </si>
  <si>
    <t>Validate that a System Admin can create a new Internal Auditor ID successfully.</t>
  </si>
  <si>
    <t>Validate Success Message After Successfully Creating an Agent ID</t>
  </si>
  <si>
    <t xml:space="preserve">It is expected that Success Message should be displayed After Successfully Creating an Agent ID </t>
  </si>
  <si>
    <t>It is expected that the new Agent ID is created successfully.</t>
  </si>
  <si>
    <t>It is expected that a System Admin should be able to create a new Internal Auditor ID successfully.</t>
  </si>
  <si>
    <t xml:space="preserve">It is expected that Success Message should be displayed After Successfully Creating an Internal Auditor ID </t>
  </si>
  <si>
    <t>Validate Success Message After Successfully Creating an Internal Auditor ID</t>
  </si>
  <si>
    <t xml:space="preserve">Validate that the asterisk (*) is displayed next to Required Fields for Internal Auditor ID Creation </t>
  </si>
  <si>
    <t>1.Open the Internal Auditor ID creation form.
2.Check all fields on the form.</t>
  </si>
  <si>
    <t xml:space="preserve">It is expected that asterisk (*) is displayed next to Required Fields for Internal Auditor ID Creation </t>
  </si>
  <si>
    <t>1.Log in as System Admin.
2.Navigate to "Create Internal Auditor ID"
3.Leave one or more required fields empty.
4.Click "Submit."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</si>
</sst>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TN Brighter Sans"/>
      <family val="3"/>
    </font>
    <font>
      <sz val="11"/>
      <color theme="1"/>
      <name val="MTN Brighter Sans"/>
      <family val="3"/>
    </font>
    <font>
      <sz val="10"/>
      <color rgb="FF000000"/>
      <name val="MTN Brighter Sans"/>
      <family val="3"/>
    </font>
    <font>
      <b/>
      <sz val="9"/>
      <color rgb="FF000000"/>
      <name val="Cambria"/>
      <family val="1"/>
    </font>
    <font>
      <sz val="11"/>
      <color theme="1"/>
      <name val="Cambria"/>
      <family val="1"/>
    </font>
    <font>
      <b/>
      <sz val="11"/>
      <color theme="1"/>
      <name val="MTN Brighter Sans"/>
    </font>
    <font>
      <b/>
      <sz val="11"/>
      <color theme="1"/>
      <name val="Cambria"/>
      <family val="1"/>
    </font>
    <font>
      <sz val="11"/>
      <color rgb="FF000000"/>
      <name val="Cambria"/>
      <family val="1"/>
    </font>
    <font>
      <sz val="11"/>
      <color rgb="FF000000"/>
      <name val="MTN Brighter Sans"/>
      <family val="3"/>
    </font>
    <font>
      <b/>
      <sz val="9"/>
      <color rgb="FF000000"/>
      <name val="MTN Brighter Sans"/>
    </font>
    <font>
      <b/>
      <sz val="10"/>
      <name val="Cambria"/>
      <family val="1"/>
    </font>
    <font>
      <sz val="10"/>
      <name val="Cambria"/>
      <family val="1"/>
    </font>
    <font>
      <b/>
      <u/>
      <sz val="10"/>
      <name val="Cambria"/>
      <family val="1"/>
    </font>
    <font>
      <sz val="10"/>
      <color indexed="8"/>
      <name val="Cambria"/>
      <family val="1"/>
    </font>
    <font>
      <sz val="11"/>
      <color theme="1"/>
      <name val="MTN Brighter Sans"/>
    </font>
    <font>
      <sz val="10"/>
      <color rgb="FF000000"/>
      <name val="MTN Brighter Sans"/>
    </font>
    <font>
      <sz val="12"/>
      <color rgb="FF374151"/>
      <name val="Segoe UI"/>
      <family val="2"/>
    </font>
    <font>
      <sz val="11"/>
      <color rgb="FF172B4D"/>
      <name val="Segoe UI"/>
      <family val="2"/>
    </font>
    <font>
      <sz val="11"/>
      <color rgb="FF172B4D"/>
      <name val="Segoe UI"/>
      <family val="2"/>
    </font>
    <font>
      <sz val="11"/>
      <color rgb="FF172B4D"/>
      <name val="Segoe UI"/>
      <family val="2"/>
    </font>
    <font>
      <sz val="11"/>
      <color rgb="FF374151"/>
      <name val="Segoe UI"/>
      <family val="2"/>
    </font>
    <font>
      <sz val="11"/>
      <name val="Calibri"/>
      <family val="2"/>
      <scheme val="minor"/>
    </font>
    <font>
      <sz val="7"/>
      <color rgb="FF172B4D"/>
      <name val="Segoe UI"/>
      <family val="2"/>
    </font>
    <font>
      <sz val="11"/>
      <color theme="0"/>
      <name val="MTN Brighter Sans"/>
      <family val="3"/>
    </font>
    <font>
      <sz val="12"/>
      <color rgb="FF172B4D"/>
      <name val="Segoe UI"/>
      <family val="2"/>
    </font>
    <font>
      <sz val="11"/>
      <color rgb="FF0D0D0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3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6" fillId="8" borderId="1" xfId="0" applyFont="1" applyFill="1" applyBorder="1" applyAlignment="1">
      <alignment horizontal="right"/>
    </xf>
    <xf numFmtId="0" fontId="16" fillId="8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5" fillId="0" borderId="1" xfId="0" applyFont="1" applyBorder="1"/>
    <xf numFmtId="0" fontId="17" fillId="0" borderId="1" xfId="0" applyFont="1" applyBorder="1" applyAlignment="1">
      <alignment horizontal="left" wrapText="1"/>
    </xf>
    <xf numFmtId="0" fontId="15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0" fillId="0" borderId="1" xfId="0" applyFont="1" applyBorder="1" applyAlignment="1">
      <alignment wrapText="1"/>
    </xf>
    <xf numFmtId="0" fontId="18" fillId="3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wrapText="1"/>
    </xf>
    <xf numFmtId="0" fontId="2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/>
    </xf>
    <xf numFmtId="0" fontId="14" fillId="7" borderId="5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wrapText="1"/>
    </xf>
    <xf numFmtId="0" fontId="28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9" fillId="0" borderId="1" xfId="0" applyFont="1" applyBorder="1" applyAlignment="1">
      <alignment wrapText="1"/>
    </xf>
    <xf numFmtId="0" fontId="26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vertical="center" wrapText="1"/>
    </xf>
    <xf numFmtId="0" fontId="20" fillId="0" borderId="1" xfId="0" applyFont="1" applyBorder="1"/>
    <xf numFmtId="0" fontId="0" fillId="0" borderId="1" xfId="0" applyBorder="1" applyAlignment="1">
      <alignment horizontal="center" vertical="center" wrapText="1"/>
    </xf>
  </cellXfs>
  <cellStyles count="6">
    <cellStyle name="Normal" xfId="0" builtinId="0"/>
    <cellStyle name="Normal 2" xfId="3"/>
    <cellStyle name="Normal 3" xfId="4"/>
    <cellStyle name="Normal 4" xfId="2"/>
    <cellStyle name="Normal 6" xfId="5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</a:t>
            </a:r>
            <a:r>
              <a:rPr lang="en-US" baseline="0"/>
              <a:t> financing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8D-4472-83A6-AFA06FCD44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8D-4472-83A6-AFA06FCD44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8D-4472-83A6-AFA06FCD4432}"/>
              </c:ext>
            </c:extLst>
          </c:dPt>
          <c:dLbls>
            <c:numFmt formatCode="General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'Summary Report'!$A$12:$A$14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</c:strCache>
            </c:strRef>
          </c:cat>
          <c:val>
            <c:numRef>
              <c:f>'Summary Report'!$B$12:$B$14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F-4877-B431-D45AB3B768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93-4869-9D99-F2F36CB49E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93-4869-9D99-F2F36CB49E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93-4869-9D99-F2F36CB49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'Summary Report'!$A$17:$A$18</c:f>
              <c:strCache>
                <c:ptCount val="2"/>
                <c:pt idx="0">
                  <c:v>FTR - Fail</c:v>
                </c:pt>
                <c:pt idx="1">
                  <c:v>FTR - Pass</c:v>
                </c:pt>
              </c:strCache>
            </c:strRef>
          </c:cat>
          <c:val>
            <c:numRef>
              <c:f>'Summary Report'!$B$17:$B$18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EA-4A86-B557-FAD3224714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Management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6B9-49BF-B542-595D2ADC27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6B9-49BF-B542-595D2ADC275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'Summary Report'!$A$20:$A$21</c:f>
              <c:strCache>
                <c:ptCount val="2"/>
                <c:pt idx="0">
                  <c:v>Defect - Open</c:v>
                </c:pt>
                <c:pt idx="1">
                  <c:v>Defect - Closed</c:v>
                </c:pt>
              </c:strCache>
            </c:strRef>
          </c:cat>
          <c:val>
            <c:numRef>
              <c:f>'Summary Report'!$B$20:$B$21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FC-46FF-907D-0ADF6B77D5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11</xdr:row>
      <xdr:rowOff>9524</xdr:rowOff>
    </xdr:from>
    <xdr:to>
      <xdr:col>6</xdr:col>
      <xdr:colOff>390524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E3ABA8E-FE5C-4561-BECC-516FAF077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10</xdr:row>
      <xdr:rowOff>180976</xdr:rowOff>
    </xdr:from>
    <xdr:to>
      <xdr:col>10</xdr:col>
      <xdr:colOff>180976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AC836AB-E212-42C9-B5E6-E60556A13739}"/>
            </a:ext>
            <a:ext uri="{147F2762-F138-4A5C-976F-8EAC2B608ADB}">
              <a16:predDERef xmlns:a16="http://schemas.microsoft.com/office/drawing/2014/main" xmlns="" pred="{BE3ABA8E-FE5C-4561-BECC-516FAF077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11</xdr:row>
      <xdr:rowOff>1</xdr:rowOff>
    </xdr:from>
    <xdr:to>
      <xdr:col>15</xdr:col>
      <xdr:colOff>314325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8549ED1-2241-4ADC-9AC7-3010F8848F47}"/>
            </a:ext>
            <a:ext uri="{147F2762-F138-4A5C-976F-8EAC2B608ADB}">
              <a16:predDERef xmlns:a16="http://schemas.microsoft.com/office/drawing/2014/main" xmlns="" pred="{5AC836AB-E212-42C9-B5E6-E60556A1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300131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xmlns="" id="{7D3AF695-1992-4295-A76A-DC5E40DB047D}"/>
            </a:ext>
          </a:extLst>
        </xdr:cNvPr>
        <xdr:cNvSpPr>
          <a:spLocks noChangeAspect="1" noChangeArrowheads="1"/>
        </xdr:cNvSpPr>
      </xdr:nvSpPr>
      <xdr:spPr bwMode="auto">
        <a:xfrm>
          <a:off x="1536700" y="16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590550</xdr:colOff>
      <xdr:row>20</xdr:row>
      <xdr:rowOff>57342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5FF942A-454A-4319-BFF6-0C8167FBA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67350" cy="3740342"/>
        </a:xfrm>
        <a:prstGeom prst="rect">
          <a:avLst/>
        </a:prstGeom>
      </xdr:spPr>
    </xdr:pic>
    <xdr:clientData/>
  </xdr:twoCellAnchor>
  <xdr:twoCellAnchor editAs="oneCell">
    <xdr:from>
      <xdr:col>9</xdr:col>
      <xdr:colOff>520701</xdr:colOff>
      <xdr:row>5</xdr:row>
      <xdr:rowOff>107951</xdr:rowOff>
    </xdr:from>
    <xdr:to>
      <xdr:col>17</xdr:col>
      <xdr:colOff>127000</xdr:colOff>
      <xdr:row>21</xdr:row>
      <xdr:rowOff>6351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4C72D61-6BA5-44BC-B3B1-220F0D0F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101" y="1028701"/>
          <a:ext cx="4483099" cy="2844800"/>
        </a:xfrm>
        <a:prstGeom prst="rect">
          <a:avLst/>
        </a:prstGeom>
      </xdr:spPr>
    </xdr:pic>
    <xdr:clientData/>
  </xdr:twoCellAnchor>
  <xdr:twoCellAnchor editAs="oneCell">
    <xdr:from>
      <xdr:col>2</xdr:col>
      <xdr:colOff>387350</xdr:colOff>
      <xdr:row>12</xdr:row>
      <xdr:rowOff>139700</xdr:rowOff>
    </xdr:from>
    <xdr:to>
      <xdr:col>9</xdr:col>
      <xdr:colOff>488950</xdr:colOff>
      <xdr:row>29</xdr:row>
      <xdr:rowOff>158912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8B20544-ACE3-4DF6-A546-E08C36BA5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550" y="2349500"/>
          <a:ext cx="4368800" cy="3149762"/>
        </a:xfrm>
        <a:prstGeom prst="rect">
          <a:avLst/>
        </a:prstGeom>
      </xdr:spPr>
    </xdr:pic>
    <xdr:clientData/>
  </xdr:twoCellAnchor>
  <xdr:twoCellAnchor editAs="oneCell">
    <xdr:from>
      <xdr:col>8</xdr:col>
      <xdr:colOff>546099</xdr:colOff>
      <xdr:row>13</xdr:row>
      <xdr:rowOff>146050</xdr:rowOff>
    </xdr:from>
    <xdr:to>
      <xdr:col>16</xdr:col>
      <xdr:colOff>508000</xdr:colOff>
      <xdr:row>26</xdr:row>
      <xdr:rowOff>114459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484F02A1-28F9-4F08-88AE-750599715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2899" y="2540000"/>
          <a:ext cx="4838701" cy="2362359"/>
        </a:xfrm>
        <a:prstGeom prst="rect">
          <a:avLst/>
        </a:prstGeom>
      </xdr:spPr>
    </xdr:pic>
    <xdr:clientData/>
  </xdr:twoCellAnchor>
  <xdr:twoCellAnchor editAs="oneCell">
    <xdr:from>
      <xdr:col>1</xdr:col>
      <xdr:colOff>311151</xdr:colOff>
      <xdr:row>17</xdr:row>
      <xdr:rowOff>19050</xdr:rowOff>
    </xdr:from>
    <xdr:to>
      <xdr:col>7</xdr:col>
      <xdr:colOff>292101</xdr:colOff>
      <xdr:row>30</xdr:row>
      <xdr:rowOff>38224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795BE113-5F4E-4F7D-9762-FF060ADE4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0751" y="3149600"/>
          <a:ext cx="3638550" cy="2413124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25</xdr:row>
      <xdr:rowOff>120650</xdr:rowOff>
    </xdr:from>
    <xdr:to>
      <xdr:col>17</xdr:col>
      <xdr:colOff>273558</xdr:colOff>
      <xdr:row>39</xdr:row>
      <xdr:rowOff>44619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CF5D3EAC-6540-4B6E-9FAA-23962C8DA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38700" y="4724400"/>
          <a:ext cx="5798058" cy="2502069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22</xdr:row>
      <xdr:rowOff>63500</xdr:rowOff>
    </xdr:from>
    <xdr:to>
      <xdr:col>12</xdr:col>
      <xdr:colOff>438478</xdr:colOff>
      <xdr:row>34</xdr:row>
      <xdr:rowOff>127117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9547CF93-A012-4C4E-8628-A2D1D9336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3000" y="4114800"/>
          <a:ext cx="5340678" cy="2273417"/>
        </a:xfrm>
        <a:prstGeom prst="rect">
          <a:avLst/>
        </a:prstGeom>
      </xdr:spPr>
    </xdr:pic>
    <xdr:clientData/>
  </xdr:twoCellAnchor>
  <xdr:twoCellAnchor editAs="oneCell">
    <xdr:from>
      <xdr:col>1</xdr:col>
      <xdr:colOff>50799</xdr:colOff>
      <xdr:row>26</xdr:row>
      <xdr:rowOff>50800</xdr:rowOff>
    </xdr:from>
    <xdr:to>
      <xdr:col>7</xdr:col>
      <xdr:colOff>488950</xdr:colOff>
      <xdr:row>46</xdr:row>
      <xdr:rowOff>171717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86007172-81C0-4504-B8C5-BDC4795A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0399" y="4838700"/>
          <a:ext cx="4095751" cy="38039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19</xdr:col>
      <xdr:colOff>266933</xdr:colOff>
      <xdr:row>64</xdr:row>
      <xdr:rowOff>101813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A8927C4-F39C-4A2B-9229-C7DED1F7B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7734300"/>
          <a:ext cx="4534133" cy="4153113"/>
        </a:xfrm>
        <a:prstGeom prst="rect">
          <a:avLst/>
        </a:prstGeom>
      </xdr:spPr>
    </xdr:pic>
    <xdr:clientData/>
  </xdr:twoCellAnchor>
  <xdr:twoCellAnchor editAs="oneCell">
    <xdr:from>
      <xdr:col>3</xdr:col>
      <xdr:colOff>482600</xdr:colOff>
      <xdr:row>41</xdr:row>
      <xdr:rowOff>127000</xdr:rowOff>
    </xdr:from>
    <xdr:to>
      <xdr:col>12</xdr:col>
      <xdr:colOff>349250</xdr:colOff>
      <xdr:row>50</xdr:row>
      <xdr:rowOff>82855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AB95204B-D398-44ED-B09E-B87C29B3F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11400" y="7677150"/>
          <a:ext cx="5353050" cy="161320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48</xdr:row>
      <xdr:rowOff>19050</xdr:rowOff>
    </xdr:from>
    <xdr:to>
      <xdr:col>10</xdr:col>
      <xdr:colOff>387350</xdr:colOff>
      <xdr:row>59</xdr:row>
      <xdr:rowOff>177981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10EAD8E2-FD9F-4C19-99F0-8FF75747D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7100" y="8858250"/>
          <a:ext cx="5556250" cy="218458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58</xdr:row>
      <xdr:rowOff>31750</xdr:rowOff>
    </xdr:from>
    <xdr:to>
      <xdr:col>12</xdr:col>
      <xdr:colOff>190500</xdr:colOff>
      <xdr:row>64</xdr:row>
      <xdr:rowOff>44737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E5DF7C9B-ABD2-4668-BD6F-1ACB1FBE6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0" y="10712450"/>
          <a:ext cx="5219700" cy="1117887"/>
        </a:xfrm>
        <a:prstGeom prst="rect">
          <a:avLst/>
        </a:prstGeom>
      </xdr:spPr>
    </xdr:pic>
    <xdr:clientData/>
  </xdr:twoCellAnchor>
  <xdr:twoCellAnchor editAs="oneCell">
    <xdr:from>
      <xdr:col>1</xdr:col>
      <xdr:colOff>577850</xdr:colOff>
      <xdr:row>67</xdr:row>
      <xdr:rowOff>19049</xdr:rowOff>
    </xdr:from>
    <xdr:to>
      <xdr:col>12</xdr:col>
      <xdr:colOff>501650</xdr:colOff>
      <xdr:row>87</xdr:row>
      <xdr:rowOff>31750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6782B797-C733-44DA-86B4-8AA0065AC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87450" y="12357099"/>
          <a:ext cx="6629400" cy="3695701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361949</xdr:colOff>
      <xdr:row>61</xdr:row>
      <xdr:rowOff>133350</xdr:rowOff>
    </xdr:from>
    <xdr:to>
      <xdr:col>19</xdr:col>
      <xdr:colOff>190500</xdr:colOff>
      <xdr:row>75</xdr:row>
      <xdr:rowOff>19276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C9FCDF19-0EB2-473B-804C-9851824C6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286749" y="11366500"/>
          <a:ext cx="3486151" cy="246402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62</xdr:row>
      <xdr:rowOff>165100</xdr:rowOff>
    </xdr:from>
    <xdr:to>
      <xdr:col>11</xdr:col>
      <xdr:colOff>247650</xdr:colOff>
      <xdr:row>75</xdr:row>
      <xdr:rowOff>139822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CE03E44B-7566-452C-A3B7-99BFDB63F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85950" y="11582400"/>
          <a:ext cx="5067300" cy="2368672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177800</xdr:colOff>
      <xdr:row>73</xdr:row>
      <xdr:rowOff>114300</xdr:rowOff>
    </xdr:from>
    <xdr:to>
      <xdr:col>18</xdr:col>
      <xdr:colOff>69850</xdr:colOff>
      <xdr:row>89</xdr:row>
      <xdr:rowOff>146203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CAFC1E11-29CE-402B-93F7-495152A4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64200" y="13557250"/>
          <a:ext cx="5378450" cy="2978303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77</xdr:row>
      <xdr:rowOff>44450</xdr:rowOff>
    </xdr:from>
    <xdr:to>
      <xdr:col>9</xdr:col>
      <xdr:colOff>514579</xdr:colOff>
      <xdr:row>91</xdr:row>
      <xdr:rowOff>133487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CC6DEB72-1F87-46E8-8487-C1AF8689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43050" y="14224000"/>
          <a:ext cx="4457929" cy="2667137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457200</xdr:colOff>
      <xdr:row>93</xdr:row>
      <xdr:rowOff>177801</xdr:rowOff>
    </xdr:from>
    <xdr:to>
      <xdr:col>18</xdr:col>
      <xdr:colOff>222250</xdr:colOff>
      <xdr:row>106</xdr:row>
      <xdr:rowOff>114301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C8084744-81CC-4BCF-890C-9C28E1451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943600" y="17303751"/>
          <a:ext cx="5251450" cy="233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69851</xdr:rowOff>
    </xdr:from>
    <xdr:to>
      <xdr:col>9</xdr:col>
      <xdr:colOff>273050</xdr:colOff>
      <xdr:row>107</xdr:row>
      <xdr:rowOff>6351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956F1532-84D8-4E6B-9864-C52283707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7195801"/>
          <a:ext cx="5759450" cy="251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opLeftCell="A19" workbookViewId="0">
      <selection activeCell="G2" sqref="G2"/>
    </sheetView>
  </sheetViews>
  <sheetFormatPr defaultColWidth="11.453125" defaultRowHeight="12.5"/>
  <cols>
    <col min="1" max="1" width="11.453125" style="31"/>
    <col min="2" max="2" width="25" style="37" customWidth="1"/>
    <col min="3" max="3" width="75.81640625" style="31" customWidth="1"/>
    <col min="4" max="257" width="8.81640625" style="31" customWidth="1"/>
    <col min="258" max="16384" width="11.453125" style="31"/>
  </cols>
  <sheetData>
    <row r="1" spans="2:7" ht="13" thickBot="1">
      <c r="B1" s="30"/>
    </row>
    <row r="2" spans="2:7" ht="135" customHeight="1" thickBot="1">
      <c r="B2" s="54" t="s">
        <v>0</v>
      </c>
      <c r="C2" s="55"/>
      <c r="G2" s="31" t="s">
        <v>1</v>
      </c>
    </row>
    <row r="3" spans="2:7">
      <c r="B3" s="56"/>
      <c r="C3" s="56"/>
    </row>
    <row r="4" spans="2:7">
      <c r="B4" s="57" t="s">
        <v>2</v>
      </c>
      <c r="C4" s="58"/>
    </row>
    <row r="5" spans="2:7">
      <c r="B5" s="32" t="s">
        <v>3</v>
      </c>
      <c r="C5" s="33" t="s">
        <v>4</v>
      </c>
    </row>
    <row r="6" spans="2:7">
      <c r="B6" s="34" t="s">
        <v>5</v>
      </c>
      <c r="C6" s="35" t="s">
        <v>6</v>
      </c>
    </row>
    <row r="7" spans="2:7">
      <c r="B7" s="34" t="s">
        <v>7</v>
      </c>
      <c r="C7" s="35" t="s">
        <v>8</v>
      </c>
    </row>
    <row r="8" spans="2:7">
      <c r="B8" s="34" t="s">
        <v>9</v>
      </c>
      <c r="C8" s="35" t="s">
        <v>10</v>
      </c>
    </row>
    <row r="9" spans="2:7">
      <c r="B9" s="34" t="s">
        <v>11</v>
      </c>
      <c r="C9" s="35" t="s">
        <v>12</v>
      </c>
    </row>
    <row r="10" spans="2:7">
      <c r="B10" s="34" t="s">
        <v>13</v>
      </c>
      <c r="C10" s="35" t="s">
        <v>14</v>
      </c>
    </row>
    <row r="11" spans="2:7">
      <c r="B11" s="34" t="s">
        <v>15</v>
      </c>
      <c r="C11" s="35" t="s">
        <v>16</v>
      </c>
    </row>
    <row r="12" spans="2:7">
      <c r="B12" s="34" t="s">
        <v>17</v>
      </c>
      <c r="C12" s="35" t="s">
        <v>18</v>
      </c>
    </row>
    <row r="13" spans="2:7">
      <c r="B13" s="34" t="s">
        <v>19</v>
      </c>
      <c r="C13" s="35" t="s">
        <v>20</v>
      </c>
    </row>
    <row r="14" spans="2:7">
      <c r="B14" s="34" t="s">
        <v>21</v>
      </c>
      <c r="C14" s="35" t="s">
        <v>22</v>
      </c>
    </row>
    <row r="15" spans="2:7">
      <c r="B15" s="34" t="s">
        <v>23</v>
      </c>
      <c r="C15" s="35" t="s">
        <v>18</v>
      </c>
    </row>
    <row r="16" spans="2:7">
      <c r="B16" s="34" t="s">
        <v>24</v>
      </c>
      <c r="C16" s="35" t="s">
        <v>25</v>
      </c>
    </row>
    <row r="17" spans="2:3">
      <c r="B17" s="34" t="s">
        <v>26</v>
      </c>
      <c r="C17" s="36" t="s">
        <v>27</v>
      </c>
    </row>
  </sheetData>
  <mergeCells count="3">
    <mergeCell ref="B2:C2"/>
    <mergeCell ref="B3:C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07" workbookViewId="0">
      <selection activeCell="B5" sqref="B5"/>
    </sheetView>
  </sheetViews>
  <sheetFormatPr defaultColWidth="8.81640625" defaultRowHeight="14"/>
  <cols>
    <col min="1" max="1" width="23.453125" style="6" customWidth="1"/>
    <col min="2" max="2" width="47.81640625" style="6" customWidth="1"/>
    <col min="3" max="5" width="10.81640625" style="6"/>
    <col min="6" max="6" width="10.81640625" style="6" customWidth="1"/>
    <col min="7" max="7" width="9.1796875" style="6" customWidth="1"/>
    <col min="8" max="8" width="13.1796875" style="6" bestFit="1" customWidth="1"/>
    <col min="9" max="9" width="11.453125" style="6" customWidth="1"/>
    <col min="10" max="10" width="13.453125" style="6" customWidth="1"/>
    <col min="11" max="16384" width="8.81640625" style="6"/>
  </cols>
  <sheetData>
    <row r="1" spans="1:10">
      <c r="A1" s="59" t="s">
        <v>28</v>
      </c>
      <c r="B1" s="59"/>
      <c r="C1" s="59"/>
      <c r="D1" s="59"/>
      <c r="E1" s="59"/>
      <c r="F1" s="59"/>
      <c r="G1" s="59"/>
      <c r="H1" s="59"/>
      <c r="I1" s="59"/>
    </row>
    <row r="2" spans="1:10" ht="23"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</row>
    <row r="3" spans="1:10" ht="18.75" customHeight="1">
      <c r="B3" s="8"/>
      <c r="C3" s="9">
        <f>ROWS('Rename Recharge to airtime'!A2:A11)</f>
        <v>10</v>
      </c>
      <c r="D3" s="9">
        <f>COUNTIF('Rename Recharge to airtime'!M2:M11, "Pass")</f>
        <v>0</v>
      </c>
      <c r="E3" s="9">
        <f>COUNTIF('Rename Recharge to airtime'!M2:M11, "Fail")</f>
        <v>0</v>
      </c>
      <c r="F3" s="9">
        <f>COUNTIF('Rename Recharge to airtime'!M2:M11, "Blocked")</f>
        <v>0</v>
      </c>
      <c r="G3" s="9">
        <f>COUNTIF('Rename Recharge to airtime'!M2:M11, "Pending")</f>
        <v>10</v>
      </c>
      <c r="H3" s="9">
        <f>COUNTIF('Rename Recharge to airtime'!M2:M11, "P.I")</f>
        <v>0</v>
      </c>
      <c r="I3" s="9">
        <f>COUNTIF('Rename Recharge to airtime'!R2:R11, "ND")</f>
        <v>0</v>
      </c>
      <c r="J3" s="10">
        <f t="shared" ref="J3" si="0">D3/(C3-H3-I3)</f>
        <v>0</v>
      </c>
    </row>
    <row r="4" spans="1:10" s="14" customFormat="1" ht="22.5" customHeight="1">
      <c r="B4" s="12" t="s">
        <v>39</v>
      </c>
      <c r="C4" s="13">
        <f t="shared" ref="C4:I4" si="1">SUM(C3:C3)</f>
        <v>10</v>
      </c>
      <c r="D4" s="13">
        <f t="shared" si="1"/>
        <v>0</v>
      </c>
      <c r="E4" s="13">
        <f t="shared" si="1"/>
        <v>0</v>
      </c>
      <c r="F4" s="13">
        <f t="shared" si="1"/>
        <v>0</v>
      </c>
      <c r="G4" s="13">
        <f t="shared" si="1"/>
        <v>10</v>
      </c>
      <c r="H4" s="13">
        <f t="shared" si="1"/>
        <v>0</v>
      </c>
      <c r="I4" s="13">
        <f t="shared" si="1"/>
        <v>0</v>
      </c>
      <c r="J4" s="10">
        <f>D4/C4</f>
        <v>0</v>
      </c>
    </row>
    <row r="7" spans="1:10" ht="18.75" customHeight="1">
      <c r="B7" s="7" t="s">
        <v>40</v>
      </c>
      <c r="C7" s="7" t="s">
        <v>41</v>
      </c>
      <c r="D7" s="7" t="s">
        <v>42</v>
      </c>
      <c r="E7" s="7" t="s">
        <v>43</v>
      </c>
      <c r="G7" s="7" t="s">
        <v>44</v>
      </c>
      <c r="H7" s="7" t="s">
        <v>45</v>
      </c>
      <c r="I7" s="7" t="s">
        <v>46</v>
      </c>
      <c r="J7" s="7" t="s">
        <v>47</v>
      </c>
    </row>
    <row r="8" spans="1:10" ht="20.25" customHeight="1">
      <c r="B8" s="25" t="s">
        <v>38</v>
      </c>
      <c r="C8" s="9">
        <v>0</v>
      </c>
      <c r="D8" s="9">
        <v>0</v>
      </c>
      <c r="E8" s="10">
        <f>C8/C4</f>
        <v>0</v>
      </c>
      <c r="G8" s="25" t="s">
        <v>38</v>
      </c>
      <c r="H8" s="9">
        <v>0</v>
      </c>
      <c r="I8" s="9">
        <v>0</v>
      </c>
      <c r="J8" s="9">
        <v>0</v>
      </c>
    </row>
    <row r="9" spans="1:10" ht="14.5">
      <c r="F9" s="11"/>
      <c r="G9"/>
      <c r="H9"/>
    </row>
    <row r="10" spans="1:10" ht="15" customHeight="1">
      <c r="E10" s="27"/>
      <c r="H10"/>
    </row>
    <row r="11" spans="1:10" ht="15" customHeight="1">
      <c r="E11" s="27"/>
      <c r="H11"/>
    </row>
    <row r="12" spans="1:10" ht="15" customHeight="1">
      <c r="A12" s="26" t="s">
        <v>31</v>
      </c>
      <c r="B12" s="9">
        <f>D4</f>
        <v>0</v>
      </c>
      <c r="E12" s="27"/>
      <c r="F12" s="27"/>
      <c r="G12" s="27"/>
      <c r="H12"/>
    </row>
    <row r="13" spans="1:10" ht="15" customHeight="1">
      <c r="A13" s="26" t="s">
        <v>32</v>
      </c>
      <c r="B13" s="9">
        <v>0</v>
      </c>
      <c r="F13" s="11"/>
      <c r="G13"/>
      <c r="H13"/>
    </row>
    <row r="14" spans="1:10" ht="15" customHeight="1">
      <c r="A14" s="26" t="s">
        <v>34</v>
      </c>
      <c r="B14" s="9">
        <f>G4</f>
        <v>10</v>
      </c>
      <c r="F14" s="11"/>
      <c r="G14"/>
      <c r="H14"/>
    </row>
    <row r="15" spans="1:10" ht="15" customHeight="1">
      <c r="F15" s="11"/>
      <c r="G15"/>
      <c r="H15"/>
    </row>
    <row r="16" spans="1:10" ht="15" customHeight="1">
      <c r="F16" s="11"/>
      <c r="G16"/>
      <c r="H16"/>
    </row>
    <row r="17" spans="1:8" ht="15" customHeight="1">
      <c r="A17" s="28" t="s">
        <v>48</v>
      </c>
      <c r="B17" s="29">
        <f>D8</f>
        <v>0</v>
      </c>
      <c r="F17" s="11"/>
      <c r="G17"/>
      <c r="H17"/>
    </row>
    <row r="18" spans="1:8" ht="15" customHeight="1">
      <c r="A18" s="28" t="s">
        <v>49</v>
      </c>
      <c r="B18" s="29">
        <f>C8</f>
        <v>0</v>
      </c>
      <c r="F18" s="11"/>
      <c r="G18"/>
      <c r="H18"/>
    </row>
    <row r="19" spans="1:8" ht="15" customHeight="1">
      <c r="F19" s="11"/>
      <c r="G19"/>
      <c r="H19"/>
    </row>
    <row r="20" spans="1:8" ht="15" customHeight="1">
      <c r="A20" s="28" t="s">
        <v>50</v>
      </c>
      <c r="B20" s="29">
        <f>I8</f>
        <v>0</v>
      </c>
      <c r="F20" s="11"/>
      <c r="G20"/>
      <c r="H20"/>
    </row>
    <row r="21" spans="1:8" ht="14.5">
      <c r="A21" s="28" t="s">
        <v>51</v>
      </c>
      <c r="B21" s="29">
        <f>J8</f>
        <v>0</v>
      </c>
    </row>
  </sheetData>
  <mergeCells count="1">
    <mergeCell ref="A1:I1"/>
  </mergeCells>
  <conditionalFormatting sqref="E8">
    <cfRule type="cellIs" dxfId="16" priority="8" operator="lessThan">
      <formula>0.7</formula>
    </cfRule>
    <cfRule type="cellIs" dxfId="15" priority="9" operator="greaterThan">
      <formula>0.7</formula>
    </cfRule>
    <cfRule type="cellIs" dxfId="14" priority="10" operator="greaterThan">
      <formula>0.7</formula>
    </cfRule>
    <cfRule type="cellIs" dxfId="13" priority="11" operator="greaterThan">
      <formula>70</formula>
    </cfRule>
    <cfRule type="cellIs" dxfId="12" priority="12" operator="greaterThan">
      <formula>0.7</formula>
    </cfRule>
    <cfRule type="cellIs" dxfId="11" priority="13" operator="greaterThan">
      <formula>50</formula>
    </cfRule>
    <cfRule type="cellIs" dxfId="10" priority="14" operator="lessThan">
      <formula>50</formula>
    </cfRule>
  </conditionalFormatting>
  <pageMargins left="0.7" right="0.7" top="0.75" bottom="0.75" header="0.3" footer="0.3"/>
  <pageSetup orientation="portrait" r:id="rId1"/>
  <headerFooter>
    <oddFooter>&amp;L&amp;1#&amp;"Calibri"&amp;8&amp;K000000Sensitivity: MTN Group -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D5" zoomScale="55" zoomScaleNormal="55" workbookViewId="0">
      <selection activeCell="R6" sqref="R6"/>
    </sheetView>
  </sheetViews>
  <sheetFormatPr defaultColWidth="9.1796875" defaultRowHeight="14.5"/>
  <cols>
    <col min="1" max="1" width="7.1796875" style="24" customWidth="1"/>
    <col min="2" max="2" width="14.81640625" style="24" customWidth="1"/>
    <col min="3" max="3" width="50.36328125" style="24" bestFit="1" customWidth="1"/>
    <col min="4" max="4" width="23.1796875" style="15" customWidth="1"/>
    <col min="5" max="5" width="11.453125" style="24" customWidth="1"/>
    <col min="6" max="6" width="24.453125" style="15" customWidth="1"/>
    <col min="7" max="7" width="33.54296875" style="15" customWidth="1"/>
    <col min="8" max="8" width="32.1796875" style="15" customWidth="1"/>
    <col min="9" max="9" width="21.453125" style="15" customWidth="1"/>
    <col min="10" max="10" width="8" style="15" customWidth="1"/>
    <col min="11" max="11" width="32.1796875" style="15" customWidth="1"/>
    <col min="12" max="12" width="25.1796875" style="15" customWidth="1"/>
    <col min="13" max="13" width="17.81640625" style="15" customWidth="1"/>
    <col min="14" max="14" width="8" style="15" hidden="1" customWidth="1"/>
    <col min="15" max="15" width="18.453125" style="15" customWidth="1"/>
    <col min="16" max="16" width="10.81640625" style="24" customWidth="1"/>
    <col min="17" max="17" width="12.81640625" style="15" customWidth="1"/>
    <col min="18" max="16384" width="9.1796875" style="15"/>
  </cols>
  <sheetData>
    <row r="1" spans="1:17" s="24" customFormat="1" ht="29.15" customHeight="1">
      <c r="A1" s="52" t="s">
        <v>52</v>
      </c>
      <c r="B1" s="52" t="s">
        <v>53</v>
      </c>
      <c r="C1" s="52" t="s">
        <v>54</v>
      </c>
      <c r="D1" s="52" t="s">
        <v>55</v>
      </c>
      <c r="E1" s="52" t="s">
        <v>5</v>
      </c>
      <c r="F1" s="52" t="s">
        <v>56</v>
      </c>
      <c r="G1" s="52" t="s">
        <v>57</v>
      </c>
      <c r="H1" s="52" t="s">
        <v>11</v>
      </c>
      <c r="I1" s="52" t="s">
        <v>13</v>
      </c>
      <c r="J1" s="52" t="s">
        <v>58</v>
      </c>
      <c r="K1" s="52" t="s">
        <v>59</v>
      </c>
      <c r="L1" s="52" t="s">
        <v>60</v>
      </c>
      <c r="M1" s="52" t="s">
        <v>19</v>
      </c>
      <c r="N1" s="42"/>
      <c r="O1" s="5" t="s">
        <v>61</v>
      </c>
      <c r="P1" s="5" t="s">
        <v>62</v>
      </c>
      <c r="Q1" s="5" t="s">
        <v>63</v>
      </c>
    </row>
    <row r="2" spans="1:17" ht="98" customHeight="1">
      <c r="A2" s="38"/>
      <c r="B2" s="53" t="s">
        <v>78</v>
      </c>
      <c r="C2" s="60" t="s">
        <v>79</v>
      </c>
      <c r="D2" s="29" t="s">
        <v>80</v>
      </c>
      <c r="E2" s="38" t="s">
        <v>64</v>
      </c>
      <c r="F2" s="45" t="s">
        <v>81</v>
      </c>
      <c r="G2" s="62"/>
      <c r="H2" s="48" t="s">
        <v>82</v>
      </c>
      <c r="I2" s="48"/>
      <c r="J2" s="49" t="s">
        <v>83</v>
      </c>
      <c r="K2" s="43" t="s">
        <v>106</v>
      </c>
      <c r="L2" s="50"/>
      <c r="M2" s="49" t="s">
        <v>34</v>
      </c>
      <c r="N2" s="42"/>
      <c r="O2" s="4">
        <v>0</v>
      </c>
      <c r="P2" s="1" t="str">
        <f>IF(O2&lt;&gt;1,"No","Yes")</f>
        <v>No</v>
      </c>
      <c r="Q2" s="4" t="str">
        <f>IF(O2&lt;&gt;1,"Fail","Pass")</f>
        <v>Fail</v>
      </c>
    </row>
    <row r="3" spans="1:17" ht="72.5">
      <c r="A3" s="38"/>
      <c r="B3" s="53"/>
      <c r="C3" s="63"/>
      <c r="D3" s="47"/>
      <c r="E3" s="38" t="s">
        <v>65</v>
      </c>
      <c r="F3" s="61" t="s">
        <v>104</v>
      </c>
      <c r="G3" s="48"/>
      <c r="H3" s="48" t="s">
        <v>82</v>
      </c>
      <c r="I3" s="48"/>
      <c r="J3" s="49" t="s">
        <v>83</v>
      </c>
      <c r="K3" s="61" t="s">
        <v>105</v>
      </c>
      <c r="L3" s="50"/>
      <c r="M3" s="49" t="s">
        <v>34</v>
      </c>
      <c r="N3" s="42"/>
      <c r="O3" s="4">
        <v>0</v>
      </c>
      <c r="P3" s="1" t="str">
        <f t="shared" ref="P3:P11" si="0">IF(O3&lt;&gt;1,"No","Yes")</f>
        <v>No</v>
      </c>
      <c r="Q3" s="4" t="str">
        <f t="shared" ref="Q3:Q11" si="1">IF(O3&lt;&gt;1,"Fail","Pass")</f>
        <v>Fail</v>
      </c>
    </row>
    <row r="4" spans="1:17" ht="66">
      <c r="A4" s="51"/>
      <c r="B4" s="53"/>
      <c r="C4" s="47"/>
      <c r="D4" s="47"/>
      <c r="E4" s="38" t="s">
        <v>66</v>
      </c>
      <c r="F4" s="43" t="s">
        <v>85</v>
      </c>
      <c r="G4" s="48"/>
      <c r="H4" s="48" t="s">
        <v>88</v>
      </c>
      <c r="I4" s="48"/>
      <c r="J4" s="49" t="s">
        <v>83</v>
      </c>
      <c r="K4" s="43" t="s">
        <v>90</v>
      </c>
      <c r="L4" s="48"/>
      <c r="M4" s="49" t="s">
        <v>34</v>
      </c>
      <c r="N4" s="45"/>
      <c r="O4" s="69">
        <v>0</v>
      </c>
      <c r="P4" s="1" t="str">
        <f t="shared" si="0"/>
        <v>No</v>
      </c>
      <c r="Q4" s="4" t="str">
        <f t="shared" si="1"/>
        <v>Fail</v>
      </c>
    </row>
    <row r="5" spans="1:17" ht="98" customHeight="1">
      <c r="A5" s="38"/>
      <c r="B5" s="53"/>
      <c r="C5" s="60"/>
      <c r="D5" s="64"/>
      <c r="E5" s="38" t="s">
        <v>76</v>
      </c>
      <c r="F5" s="15" t="s">
        <v>86</v>
      </c>
      <c r="G5" s="62"/>
      <c r="H5" s="48" t="s">
        <v>84</v>
      </c>
      <c r="I5" s="48"/>
      <c r="J5" s="49" t="s">
        <v>87</v>
      </c>
      <c r="K5" s="43" t="s">
        <v>89</v>
      </c>
      <c r="L5" s="50"/>
      <c r="M5" s="49" t="s">
        <v>34</v>
      </c>
      <c r="N5" s="42"/>
      <c r="O5" s="4">
        <v>0</v>
      </c>
      <c r="P5" s="1" t="str">
        <f t="shared" si="0"/>
        <v>No</v>
      </c>
      <c r="Q5" s="4" t="str">
        <f t="shared" si="1"/>
        <v>Fail</v>
      </c>
    </row>
    <row r="6" spans="1:17" ht="88">
      <c r="A6" s="38"/>
      <c r="B6" s="53"/>
      <c r="C6" s="47"/>
      <c r="D6" s="47" t="s">
        <v>91</v>
      </c>
      <c r="E6" s="38" t="s">
        <v>77</v>
      </c>
      <c r="F6" s="39" t="s">
        <v>103</v>
      </c>
      <c r="G6" s="44"/>
      <c r="H6" s="48" t="s">
        <v>102</v>
      </c>
      <c r="I6" s="48"/>
      <c r="J6" s="49" t="s">
        <v>83</v>
      </c>
      <c r="K6" s="39" t="s">
        <v>107</v>
      </c>
      <c r="L6" s="50"/>
      <c r="M6" s="49" t="s">
        <v>34</v>
      </c>
      <c r="N6" s="42"/>
      <c r="O6" s="4">
        <v>0</v>
      </c>
      <c r="P6" s="1" t="str">
        <f t="shared" si="0"/>
        <v>No</v>
      </c>
      <c r="Q6" s="4" t="str">
        <f t="shared" si="1"/>
        <v>Fail</v>
      </c>
    </row>
    <row r="7" spans="1:17" ht="88">
      <c r="A7" s="38"/>
      <c r="B7" s="53"/>
      <c r="C7" s="47"/>
      <c r="D7" s="47"/>
      <c r="E7" s="38" t="s">
        <v>92</v>
      </c>
      <c r="F7" s="39" t="s">
        <v>109</v>
      </c>
      <c r="G7" s="44"/>
      <c r="H7" s="48" t="s">
        <v>102</v>
      </c>
      <c r="I7" s="48"/>
      <c r="J7" s="49" t="s">
        <v>83</v>
      </c>
      <c r="K7" s="39" t="s">
        <v>108</v>
      </c>
      <c r="L7" s="50"/>
      <c r="M7" s="49" t="s">
        <v>34</v>
      </c>
      <c r="N7" s="42"/>
      <c r="O7" s="4">
        <v>0</v>
      </c>
      <c r="P7" s="1" t="str">
        <f t="shared" si="0"/>
        <v>No</v>
      </c>
      <c r="Q7" s="4" t="str">
        <f t="shared" si="1"/>
        <v>Fail</v>
      </c>
    </row>
    <row r="8" spans="1:17" ht="82.5">
      <c r="A8" s="51"/>
      <c r="B8" s="51"/>
      <c r="C8" s="51"/>
      <c r="D8" s="48"/>
      <c r="E8" s="38" t="s">
        <v>93</v>
      </c>
      <c r="F8" s="43" t="s">
        <v>110</v>
      </c>
      <c r="G8" s="44"/>
      <c r="H8" s="48" t="s">
        <v>111</v>
      </c>
      <c r="I8" s="48"/>
      <c r="J8" s="49" t="s">
        <v>83</v>
      </c>
      <c r="K8" s="43" t="s">
        <v>112</v>
      </c>
      <c r="L8" s="48"/>
      <c r="M8" s="49" t="s">
        <v>34</v>
      </c>
      <c r="N8" s="45"/>
      <c r="O8" s="4">
        <v>0</v>
      </c>
      <c r="P8" s="1" t="str">
        <f t="shared" si="0"/>
        <v>No</v>
      </c>
      <c r="Q8" s="4" t="str">
        <f t="shared" si="1"/>
        <v>Fail</v>
      </c>
    </row>
    <row r="9" spans="1:17" ht="88">
      <c r="A9" s="51"/>
      <c r="B9" s="51"/>
      <c r="C9" s="51"/>
      <c r="D9" s="48"/>
      <c r="E9" s="38" t="s">
        <v>94</v>
      </c>
      <c r="F9" s="43" t="s">
        <v>86</v>
      </c>
      <c r="G9" s="44"/>
      <c r="H9" s="48" t="s">
        <v>113</v>
      </c>
      <c r="I9" s="48"/>
      <c r="J9" s="49" t="s">
        <v>87</v>
      </c>
      <c r="K9" s="43" t="s">
        <v>89</v>
      </c>
      <c r="L9" s="48"/>
      <c r="M9" s="49" t="s">
        <v>34</v>
      </c>
      <c r="N9" s="45"/>
      <c r="O9" s="4">
        <v>0</v>
      </c>
      <c r="P9" s="1" t="str">
        <f t="shared" si="0"/>
        <v>No</v>
      </c>
      <c r="Q9" s="4" t="str">
        <f t="shared" si="1"/>
        <v>Fail</v>
      </c>
    </row>
    <row r="10" spans="1:17" ht="16.5">
      <c r="A10" s="51"/>
      <c r="B10" s="51"/>
      <c r="C10" s="51"/>
      <c r="D10" s="48"/>
      <c r="E10" s="38" t="s">
        <v>95</v>
      </c>
      <c r="F10" s="43"/>
      <c r="G10" s="44"/>
      <c r="H10" s="48"/>
      <c r="I10" s="48"/>
      <c r="J10" s="49"/>
      <c r="K10" s="43"/>
      <c r="L10" s="48"/>
      <c r="M10" s="49" t="s">
        <v>34</v>
      </c>
      <c r="N10" s="45"/>
      <c r="O10" s="4">
        <v>0</v>
      </c>
      <c r="P10" s="1" t="str">
        <f t="shared" si="0"/>
        <v>No</v>
      </c>
      <c r="Q10" s="4" t="str">
        <f t="shared" si="1"/>
        <v>Fail</v>
      </c>
    </row>
    <row r="11" spans="1:17" ht="16.5">
      <c r="A11" s="51"/>
      <c r="B11" s="51"/>
      <c r="C11" s="51"/>
      <c r="D11" s="48"/>
      <c r="E11" s="38" t="s">
        <v>96</v>
      </c>
      <c r="F11" s="43"/>
      <c r="G11" s="44"/>
      <c r="H11" s="48"/>
      <c r="I11" s="48"/>
      <c r="J11" s="49"/>
      <c r="K11" s="43"/>
      <c r="L11" s="48"/>
      <c r="M11" s="49" t="s">
        <v>34</v>
      </c>
      <c r="N11" s="45"/>
      <c r="O11" s="4">
        <v>0</v>
      </c>
      <c r="P11" s="1" t="str">
        <f t="shared" si="0"/>
        <v>No</v>
      </c>
      <c r="Q11" s="4" t="str">
        <f t="shared" si="1"/>
        <v>Fail</v>
      </c>
    </row>
    <row r="12" spans="1:17" ht="17.5">
      <c r="A12" s="65"/>
      <c r="B12" s="65"/>
      <c r="C12" s="65"/>
      <c r="D12" s="45"/>
      <c r="E12" s="38" t="s">
        <v>97</v>
      </c>
      <c r="F12" s="41"/>
      <c r="G12" s="46"/>
      <c r="H12" s="45"/>
      <c r="I12" s="45"/>
      <c r="J12" s="4"/>
      <c r="K12" s="41"/>
      <c r="L12" s="45"/>
      <c r="M12" s="40"/>
      <c r="N12" s="45"/>
      <c r="O12" s="45"/>
      <c r="P12" s="65"/>
      <c r="Q12" s="40"/>
    </row>
    <row r="13" spans="1:17" ht="17.5">
      <c r="A13" s="65"/>
      <c r="B13" s="65"/>
      <c r="C13" s="65"/>
      <c r="D13" s="45"/>
      <c r="E13" s="38" t="s">
        <v>98</v>
      </c>
      <c r="F13" s="41"/>
      <c r="G13" s="46"/>
      <c r="H13" s="45"/>
      <c r="I13" s="45"/>
      <c r="J13" s="4"/>
      <c r="K13" s="41"/>
      <c r="L13" s="45"/>
      <c r="M13" s="40"/>
      <c r="N13" s="45"/>
      <c r="O13" s="45"/>
      <c r="P13" s="65"/>
      <c r="Q13" s="40"/>
    </row>
    <row r="14" spans="1:17" ht="17.5">
      <c r="A14" s="65"/>
      <c r="B14" s="65"/>
      <c r="C14" s="65"/>
      <c r="D14" s="45"/>
      <c r="E14" s="38" t="s">
        <v>99</v>
      </c>
      <c r="F14" s="41"/>
      <c r="G14" s="46"/>
      <c r="H14" s="45"/>
      <c r="I14" s="45"/>
      <c r="J14" s="4"/>
      <c r="K14" s="41"/>
      <c r="L14" s="45"/>
      <c r="M14" s="40"/>
      <c r="N14" s="45"/>
      <c r="O14" s="45"/>
      <c r="P14" s="65"/>
      <c r="Q14" s="40"/>
    </row>
    <row r="15" spans="1:17" ht="17.5">
      <c r="A15" s="65"/>
      <c r="B15" s="65"/>
      <c r="C15" s="65"/>
      <c r="D15" s="45"/>
      <c r="E15" s="38" t="s">
        <v>100</v>
      </c>
      <c r="F15" s="41"/>
      <c r="G15" s="46"/>
      <c r="H15" s="45"/>
      <c r="I15" s="45"/>
      <c r="J15" s="4"/>
      <c r="K15" s="41"/>
      <c r="L15" s="45"/>
      <c r="M15" s="40"/>
      <c r="N15" s="45"/>
      <c r="O15" s="45"/>
      <c r="P15" s="65"/>
      <c r="Q15" s="40"/>
    </row>
    <row r="16" spans="1:17" ht="17.5">
      <c r="A16" s="65"/>
      <c r="B16" s="65"/>
      <c r="C16" s="65"/>
      <c r="D16" s="45"/>
      <c r="E16" s="38" t="s">
        <v>101</v>
      </c>
      <c r="F16" s="41"/>
      <c r="G16" s="46"/>
      <c r="H16" s="45"/>
      <c r="I16" s="45"/>
      <c r="J16" s="4"/>
      <c r="K16" s="41"/>
      <c r="L16" s="45"/>
      <c r="M16" s="40"/>
      <c r="N16" s="45"/>
      <c r="O16" s="45"/>
      <c r="P16" s="65"/>
      <c r="Q16" s="40"/>
    </row>
    <row r="17" spans="1:17" ht="17.5">
      <c r="A17" s="65"/>
      <c r="B17" s="65"/>
      <c r="C17" s="65"/>
      <c r="D17" s="45"/>
      <c r="E17" s="38"/>
      <c r="F17" s="41"/>
      <c r="G17" s="46"/>
      <c r="H17" s="45"/>
      <c r="I17" s="45"/>
      <c r="J17" s="4"/>
      <c r="K17" s="41"/>
      <c r="L17" s="45"/>
      <c r="M17" s="40"/>
      <c r="N17" s="45"/>
      <c r="O17" s="45"/>
      <c r="P17" s="65"/>
      <c r="Q17" s="40"/>
    </row>
    <row r="18" spans="1:17" ht="17.5">
      <c r="A18" s="65"/>
      <c r="B18" s="65"/>
      <c r="C18" s="65"/>
      <c r="D18" s="45"/>
      <c r="E18" s="38"/>
      <c r="F18" s="41"/>
      <c r="G18" s="46"/>
      <c r="H18" s="45"/>
      <c r="I18" s="45"/>
      <c r="J18" s="4"/>
      <c r="K18" s="41"/>
      <c r="L18" s="45"/>
      <c r="M18" s="40"/>
      <c r="N18" s="45"/>
      <c r="O18" s="45"/>
      <c r="P18" s="65"/>
      <c r="Q18" s="40"/>
    </row>
    <row r="19" spans="1:17">
      <c r="A19" s="65"/>
      <c r="B19" s="65"/>
      <c r="C19" s="65"/>
      <c r="D19" s="45"/>
      <c r="E19" s="38"/>
      <c r="F19" s="41"/>
      <c r="G19" s="45"/>
      <c r="H19" s="45"/>
      <c r="I19" s="45"/>
      <c r="J19" s="4"/>
      <c r="K19" s="41"/>
      <c r="L19" s="45"/>
      <c r="M19" s="40"/>
      <c r="N19" s="45"/>
      <c r="O19" s="45"/>
      <c r="P19" s="65"/>
      <c r="Q19" s="40"/>
    </row>
    <row r="20" spans="1:17" ht="17.5">
      <c r="A20" s="65"/>
      <c r="B20" s="65"/>
      <c r="C20" s="65"/>
      <c r="D20" s="45"/>
      <c r="E20" s="38"/>
      <c r="F20" s="41"/>
      <c r="G20" s="46"/>
      <c r="H20" s="45"/>
      <c r="I20" s="45"/>
      <c r="J20" s="4"/>
      <c r="K20" s="41"/>
      <c r="L20" s="45"/>
      <c r="M20" s="40"/>
      <c r="N20" s="45"/>
      <c r="O20" s="45"/>
      <c r="P20" s="65"/>
      <c r="Q20" s="40"/>
    </row>
    <row r="21" spans="1:17">
      <c r="A21" s="65"/>
      <c r="B21" s="65"/>
      <c r="C21" s="65"/>
      <c r="D21" s="45"/>
      <c r="E21" s="38"/>
      <c r="F21" s="41"/>
      <c r="G21" s="45"/>
      <c r="H21" s="45"/>
      <c r="I21" s="45"/>
      <c r="J21" s="4"/>
      <c r="K21" s="41"/>
      <c r="L21" s="45"/>
      <c r="M21" s="40"/>
      <c r="N21" s="45"/>
      <c r="O21" s="45"/>
      <c r="P21" s="65"/>
      <c r="Q21" s="40"/>
    </row>
    <row r="22" spans="1:17">
      <c r="A22" s="65"/>
      <c r="B22" s="65"/>
      <c r="C22" s="65"/>
      <c r="D22" s="45"/>
      <c r="E22" s="38"/>
      <c r="F22" s="41"/>
      <c r="G22" s="45"/>
      <c r="H22" s="45"/>
      <c r="I22" s="45"/>
      <c r="J22" s="4"/>
      <c r="K22" s="41"/>
      <c r="L22" s="45"/>
      <c r="M22" s="40"/>
      <c r="N22" s="45"/>
      <c r="O22" s="45"/>
      <c r="P22" s="65"/>
      <c r="Q22" s="40"/>
    </row>
    <row r="23" spans="1:17" ht="17.5">
      <c r="A23" s="65"/>
      <c r="B23" s="65"/>
      <c r="C23" s="65"/>
      <c r="D23" s="66"/>
      <c r="E23" s="38"/>
      <c r="F23" s="66"/>
      <c r="G23" s="46"/>
      <c r="H23" s="45"/>
      <c r="I23" s="45"/>
      <c r="J23" s="4"/>
      <c r="K23" s="66"/>
      <c r="L23" s="45"/>
      <c r="M23" s="40"/>
      <c r="N23" s="45"/>
      <c r="O23" s="45"/>
      <c r="P23" s="65"/>
      <c r="Q23" s="40"/>
    </row>
    <row r="24" spans="1:17" ht="17.5">
      <c r="A24" s="65"/>
      <c r="B24" s="65"/>
      <c r="C24" s="65"/>
      <c r="D24" s="45"/>
      <c r="E24" s="38"/>
      <c r="F24" s="66"/>
      <c r="G24" s="46"/>
      <c r="H24" s="45"/>
      <c r="I24" s="45"/>
      <c r="J24" s="4"/>
      <c r="K24" s="66"/>
      <c r="L24" s="45"/>
      <c r="M24" s="40"/>
      <c r="N24" s="45"/>
      <c r="O24" s="45"/>
      <c r="P24" s="65"/>
      <c r="Q24" s="40"/>
    </row>
    <row r="25" spans="1:17" ht="17.5">
      <c r="A25" s="65"/>
      <c r="B25" s="65"/>
      <c r="C25" s="65"/>
      <c r="D25" s="45"/>
      <c r="E25" s="38"/>
      <c r="F25" s="66"/>
      <c r="G25" s="46"/>
      <c r="H25" s="45"/>
      <c r="I25" s="45"/>
      <c r="J25" s="4"/>
      <c r="K25" s="66"/>
      <c r="L25" s="45"/>
      <c r="M25" s="40"/>
      <c r="N25" s="45"/>
      <c r="O25" s="45"/>
      <c r="P25" s="65"/>
      <c r="Q25" s="40"/>
    </row>
    <row r="26" spans="1:17" ht="17.5">
      <c r="A26" s="65"/>
      <c r="B26" s="65"/>
      <c r="C26" s="65"/>
      <c r="D26" s="45"/>
      <c r="E26" s="38"/>
      <c r="F26" s="66"/>
      <c r="G26" s="46"/>
      <c r="H26" s="46"/>
      <c r="I26" s="45"/>
      <c r="J26" s="4"/>
      <c r="K26" s="66"/>
      <c r="L26" s="45"/>
      <c r="M26" s="40"/>
      <c r="N26" s="45"/>
      <c r="O26" s="45"/>
      <c r="P26" s="65"/>
      <c r="Q26" s="40"/>
    </row>
    <row r="27" spans="1:17" ht="17.5">
      <c r="A27" s="65"/>
      <c r="B27" s="65"/>
      <c r="C27" s="67"/>
      <c r="D27" s="67"/>
      <c r="E27" s="38"/>
      <c r="F27" s="43"/>
      <c r="G27" s="46"/>
      <c r="H27" s="45"/>
      <c r="I27" s="45"/>
      <c r="J27" s="4"/>
      <c r="K27" s="43"/>
      <c r="L27" s="45"/>
      <c r="M27" s="40"/>
      <c r="N27" s="45"/>
      <c r="O27" s="45"/>
      <c r="P27" s="65"/>
      <c r="Q27" s="40"/>
    </row>
    <row r="28" spans="1:17" ht="17.5">
      <c r="A28" s="65"/>
      <c r="B28" s="65"/>
      <c r="C28" s="65"/>
      <c r="D28" s="45"/>
      <c r="E28" s="38"/>
      <c r="F28" s="45"/>
      <c r="G28" s="46"/>
      <c r="H28" s="46"/>
      <c r="I28" s="45"/>
      <c r="J28" s="4"/>
      <c r="K28" s="45"/>
      <c r="L28" s="45"/>
      <c r="M28" s="40"/>
      <c r="N28" s="45"/>
      <c r="O28" s="45"/>
      <c r="P28" s="65"/>
      <c r="Q28" s="40"/>
    </row>
    <row r="29" spans="1:17" ht="17.5">
      <c r="A29" s="65"/>
      <c r="B29" s="65"/>
      <c r="C29" s="65"/>
      <c r="D29" s="45"/>
      <c r="E29" s="38"/>
      <c r="F29" s="43"/>
      <c r="G29" s="46"/>
      <c r="H29" s="46"/>
      <c r="I29" s="45"/>
      <c r="J29" s="4"/>
      <c r="K29" s="43"/>
      <c r="L29" s="45"/>
      <c r="M29" s="40"/>
      <c r="N29" s="45"/>
      <c r="O29" s="45"/>
      <c r="P29" s="65"/>
      <c r="Q29" s="40"/>
    </row>
    <row r="30" spans="1:17" ht="17.5">
      <c r="A30" s="65"/>
      <c r="B30" s="65"/>
      <c r="C30" s="65"/>
      <c r="D30" s="45"/>
      <c r="E30" s="38"/>
      <c r="F30" s="43"/>
      <c r="G30" s="68"/>
      <c r="H30" s="45"/>
      <c r="I30" s="45"/>
      <c r="J30" s="4"/>
      <c r="K30" s="43"/>
      <c r="L30" s="45"/>
      <c r="M30" s="40"/>
      <c r="N30" s="45"/>
      <c r="O30" s="45"/>
      <c r="P30" s="65"/>
      <c r="Q30" s="40"/>
    </row>
    <row r="31" spans="1:17" ht="17.5">
      <c r="A31" s="65"/>
      <c r="B31" s="65"/>
      <c r="C31" s="67"/>
      <c r="D31" s="67"/>
      <c r="E31" s="38"/>
      <c r="F31" s="43"/>
      <c r="G31" s="46"/>
      <c r="H31" s="45"/>
      <c r="I31" s="45"/>
      <c r="J31" s="4"/>
      <c r="K31" s="43"/>
      <c r="L31" s="45"/>
      <c r="M31" s="40"/>
      <c r="N31" s="45"/>
      <c r="O31" s="45"/>
      <c r="P31" s="65"/>
      <c r="Q31" s="40"/>
    </row>
    <row r="32" spans="1:17" ht="17.5">
      <c r="A32" s="65"/>
      <c r="B32" s="65"/>
      <c r="C32" s="65"/>
      <c r="D32" s="45"/>
      <c r="E32" s="38"/>
      <c r="F32" s="43"/>
      <c r="G32" s="46"/>
      <c r="H32" s="46"/>
      <c r="I32" s="45"/>
      <c r="J32" s="4"/>
      <c r="K32" s="43"/>
      <c r="L32" s="45"/>
      <c r="M32" s="40"/>
      <c r="N32" s="45"/>
      <c r="O32" s="45"/>
      <c r="P32" s="65"/>
      <c r="Q32" s="40"/>
    </row>
    <row r="33" spans="1:17" ht="16.5">
      <c r="A33" s="65"/>
      <c r="B33" s="65"/>
      <c r="C33" s="65"/>
      <c r="D33" s="45"/>
      <c r="E33" s="38"/>
      <c r="F33" s="43"/>
      <c r="G33" s="43"/>
      <c r="H33" s="45"/>
      <c r="I33" s="45"/>
      <c r="J33" s="4"/>
      <c r="K33" s="43"/>
      <c r="L33" s="45"/>
      <c r="M33" s="40"/>
      <c r="N33" s="45"/>
      <c r="O33" s="45"/>
      <c r="P33" s="65"/>
      <c r="Q33" s="40"/>
    </row>
  </sheetData>
  <phoneticPr fontId="2" type="noConversion"/>
  <conditionalFormatting sqref="Q2:Q33">
    <cfRule type="containsText" dxfId="9" priority="11" operator="containsText" text="Pass">
      <formula>NOT(ISERROR(SEARCH("Pass",Q2)))</formula>
    </cfRule>
    <cfRule type="containsText" dxfId="8" priority="12" operator="containsText" text="Fail">
      <formula>NOT(ISERROR(SEARCH("Fail",Q2)))</formula>
    </cfRule>
  </conditionalFormatting>
  <dataValidations count="3">
    <dataValidation type="list" allowBlank="1" showInputMessage="1" showErrorMessage="1" sqref="P1 P12:P1048576">
      <formula1>"Yes, No"</formula1>
    </dataValidation>
    <dataValidation type="list" allowBlank="1" showInputMessage="1" showErrorMessage="1" sqref="M2:M33">
      <formula1>"Pass,Fail,Pending,Blocked,ND,PI"</formula1>
    </dataValidation>
    <dataValidation type="list" allowBlank="1" showInputMessage="1" showErrorMessage="1" sqref="J2:J33">
      <formula1>"PTC,NTC, EDGE,CE"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E1" zoomScale="80" zoomScaleNormal="80" workbookViewId="0">
      <selection activeCell="I16" sqref="I16"/>
    </sheetView>
  </sheetViews>
  <sheetFormatPr defaultColWidth="8.81640625" defaultRowHeight="14.5"/>
  <cols>
    <col min="1" max="1" width="7.1796875" style="3" customWidth="1"/>
    <col min="2" max="2" width="19.81640625" style="3" customWidth="1"/>
    <col min="3" max="3" width="43.453125" style="22" customWidth="1"/>
    <col min="4" max="4" width="46.453125" style="22" customWidth="1"/>
    <col min="5" max="5" width="18" style="3" customWidth="1"/>
    <col min="6" max="6" width="16.81640625" style="3" customWidth="1"/>
    <col min="7" max="7" width="16.1796875" style="3" customWidth="1"/>
    <col min="8" max="9" width="15.453125" style="3" bestFit="1" customWidth="1"/>
    <col min="10" max="10" width="38.1796875" style="21" customWidth="1"/>
    <col min="11" max="11" width="19.81640625" style="3" customWidth="1"/>
    <col min="12" max="16384" width="8.81640625" style="3"/>
  </cols>
  <sheetData>
    <row r="1" spans="1:12" s="20" customFormat="1" ht="27" customHeight="1">
      <c r="A1" s="19" t="s">
        <v>67</v>
      </c>
      <c r="B1" s="19" t="s">
        <v>68</v>
      </c>
      <c r="C1" s="23" t="s">
        <v>29</v>
      </c>
      <c r="D1" s="19" t="s">
        <v>69</v>
      </c>
      <c r="E1" s="19" t="s">
        <v>70</v>
      </c>
      <c r="F1" s="19" t="s">
        <v>71</v>
      </c>
      <c r="G1" s="19" t="s">
        <v>19</v>
      </c>
      <c r="H1" s="19" t="s">
        <v>72</v>
      </c>
      <c r="I1" s="19" t="s">
        <v>73</v>
      </c>
      <c r="J1" s="19" t="s">
        <v>26</v>
      </c>
      <c r="K1" s="19" t="s">
        <v>74</v>
      </c>
      <c r="L1" s="19" t="s">
        <v>75</v>
      </c>
    </row>
    <row r="2" spans="1:12">
      <c r="A2" s="2">
        <v>1</v>
      </c>
      <c r="B2" s="2"/>
      <c r="C2" s="18"/>
      <c r="D2" s="16"/>
      <c r="E2" s="2"/>
      <c r="F2" s="17"/>
      <c r="G2" s="2" t="s">
        <v>47</v>
      </c>
      <c r="H2" s="2"/>
      <c r="I2" s="2"/>
      <c r="J2" s="1"/>
      <c r="K2" s="17"/>
      <c r="L2" s="2"/>
    </row>
    <row r="3" spans="1:12">
      <c r="A3" s="2">
        <v>2</v>
      </c>
      <c r="B3" s="1"/>
      <c r="C3" s="18"/>
      <c r="D3" s="16"/>
      <c r="E3" s="2"/>
      <c r="F3" s="17"/>
      <c r="G3" s="2" t="s">
        <v>47</v>
      </c>
      <c r="H3" s="2"/>
      <c r="I3" s="2"/>
      <c r="J3" s="16"/>
      <c r="K3" s="17"/>
      <c r="L3" s="2"/>
    </row>
    <row r="4" spans="1:12">
      <c r="A4" s="2">
        <v>3</v>
      </c>
      <c r="B4" s="1"/>
      <c r="C4" s="16"/>
      <c r="D4" s="16"/>
      <c r="E4" s="2"/>
      <c r="F4" s="17"/>
      <c r="G4" s="2" t="s">
        <v>47</v>
      </c>
      <c r="H4" s="2"/>
      <c r="I4" s="2"/>
      <c r="J4" s="16"/>
      <c r="K4" s="17"/>
      <c r="L4" s="2"/>
    </row>
    <row r="5" spans="1:12">
      <c r="A5" s="2">
        <v>4</v>
      </c>
      <c r="B5" s="2"/>
      <c r="C5" s="16"/>
      <c r="D5" s="16"/>
      <c r="E5" s="2"/>
      <c r="F5" s="17"/>
      <c r="G5" s="2" t="s">
        <v>47</v>
      </c>
      <c r="H5" s="2"/>
      <c r="I5" s="1"/>
      <c r="J5" s="16"/>
      <c r="K5" s="2"/>
      <c r="L5" s="2"/>
    </row>
    <row r="6" spans="1:12">
      <c r="A6" s="2">
        <v>5</v>
      </c>
      <c r="B6" s="2"/>
      <c r="C6" s="16"/>
      <c r="D6" s="16"/>
      <c r="E6" s="2"/>
      <c r="F6" s="17"/>
      <c r="G6" s="2" t="s">
        <v>47</v>
      </c>
      <c r="H6" s="2"/>
      <c r="I6" s="2"/>
      <c r="K6" s="17"/>
      <c r="L6" s="2"/>
    </row>
    <row r="7" spans="1:12">
      <c r="A7" s="2">
        <v>6</v>
      </c>
      <c r="B7" s="2"/>
      <c r="C7" s="16"/>
      <c r="D7" s="16"/>
      <c r="E7" s="2"/>
      <c r="F7" s="17"/>
      <c r="G7" s="2" t="s">
        <v>47</v>
      </c>
      <c r="H7" s="2"/>
      <c r="I7" s="2"/>
      <c r="J7" s="1"/>
      <c r="K7" s="2"/>
      <c r="L7" s="2"/>
    </row>
    <row r="8" spans="1:12">
      <c r="A8" s="2">
        <v>7</v>
      </c>
      <c r="B8" s="1"/>
      <c r="C8" s="16"/>
      <c r="D8" s="16"/>
      <c r="E8" s="2"/>
      <c r="F8" s="17"/>
      <c r="G8" s="2" t="s">
        <v>47</v>
      </c>
      <c r="H8" s="2"/>
      <c r="I8" s="2"/>
      <c r="J8" s="1"/>
      <c r="K8" s="2"/>
      <c r="L8" s="2"/>
    </row>
    <row r="9" spans="1:12">
      <c r="A9" s="2">
        <v>8</v>
      </c>
      <c r="B9" s="2"/>
      <c r="C9" s="16"/>
      <c r="D9" s="16"/>
      <c r="E9" s="2"/>
      <c r="F9" s="2"/>
      <c r="G9" s="2" t="s">
        <v>47</v>
      </c>
      <c r="H9" s="2"/>
      <c r="I9" s="2"/>
      <c r="J9" s="1"/>
      <c r="K9" s="2"/>
      <c r="L9" s="2"/>
    </row>
    <row r="10" spans="1:12">
      <c r="A10" s="2">
        <v>9</v>
      </c>
      <c r="B10" s="2"/>
      <c r="C10" s="16"/>
      <c r="D10" s="16"/>
      <c r="E10" s="2"/>
      <c r="F10" s="2"/>
      <c r="G10" s="2" t="s">
        <v>47</v>
      </c>
      <c r="H10" s="2"/>
      <c r="I10" s="2"/>
      <c r="J10" s="1"/>
      <c r="K10" s="2"/>
      <c r="L10" s="2"/>
    </row>
    <row r="11" spans="1:12">
      <c r="A11" s="2">
        <v>10</v>
      </c>
      <c r="B11" s="2"/>
      <c r="C11" s="16"/>
      <c r="D11" s="16"/>
      <c r="E11" s="2"/>
      <c r="F11" s="2"/>
      <c r="G11" s="2" t="s">
        <v>47</v>
      </c>
      <c r="H11" s="2"/>
      <c r="I11" s="2"/>
      <c r="J11" s="1"/>
      <c r="K11" s="2"/>
      <c r="L11" s="2"/>
    </row>
  </sheetData>
  <autoFilter ref="A1:K1"/>
  <phoneticPr fontId="2" type="noConversion"/>
  <dataValidations count="1">
    <dataValidation type="list" allowBlank="1" showInputMessage="1" showErrorMessage="1" sqref="G1:G1048576">
      <formula1>"Open,Closed"</formula1>
    </dataValidation>
  </dataValidations>
  <pageMargins left="0.7" right="0.7" top="0.75" bottom="0.75" header="0.3" footer="0.3"/>
  <pageSetup orientation="portrait" r:id="rId1"/>
  <headerFooter>
    <oddFooter>&amp;L&amp;"Calibri"&amp;11&amp;K000000_x000D_&amp;1#&amp;"Calibri"&amp;8&amp;K000000Sensitivity: MTN Group -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0" workbookViewId="0">
      <selection activeCell="L93" sqref="L93"/>
    </sheetView>
  </sheetViews>
  <sheetFormatPr defaultRowHeight="14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8" sqref="H128"/>
    </sheetView>
  </sheetViews>
  <sheetFormatPr defaultColWidth="8.81640625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a3378e-449c-4dd2-9207-504af4c935e4">
      <Terms xmlns="http://schemas.microsoft.com/office/infopath/2007/PartnerControls"/>
    </lcf76f155ced4ddcb4097134ff3c332f>
    <TaxCatchAll xmlns="3ab4e4dd-adc6-4e16-b5f4-e9ce6e87d2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38C0AF823404ABAB91668FB6F96FF" ma:contentTypeVersion="17" ma:contentTypeDescription="Create a new document." ma:contentTypeScope="" ma:versionID="991d8a927bf7874e2c2a889b93612b34">
  <xsd:schema xmlns:xsd="http://www.w3.org/2001/XMLSchema" xmlns:xs="http://www.w3.org/2001/XMLSchema" xmlns:p="http://schemas.microsoft.com/office/2006/metadata/properties" xmlns:ns2="c3a3378e-449c-4dd2-9207-504af4c935e4" xmlns:ns3="3ab4e4dd-adc6-4e16-b5f4-e9ce6e87d249" targetNamespace="http://schemas.microsoft.com/office/2006/metadata/properties" ma:root="true" ma:fieldsID="4c2e7b058a76468d12aec312e30f513e" ns2:_="" ns3:_="">
    <xsd:import namespace="c3a3378e-449c-4dd2-9207-504af4c935e4"/>
    <xsd:import namespace="3ab4e4dd-adc6-4e16-b5f4-e9ce6e87d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a3378e-449c-4dd2-9207-504af4c93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0ba8708-18ae-497f-aa7e-6cf5630312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4e4dd-adc6-4e16-b5f4-e9ce6e87d2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f52e347-b74b-4f7d-83f6-738d2f9fbacf}" ma:internalName="TaxCatchAll" ma:showField="CatchAllData" ma:web="3ab4e4dd-adc6-4e16-b5f4-e9ce6e87d2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B4F53B-4C1F-41A8-9A27-78C5DCA0B9CF}">
  <ds:schemaRefs>
    <ds:schemaRef ds:uri="http://schemas.microsoft.com/office/2006/metadata/properties"/>
    <ds:schemaRef ds:uri="http://schemas.microsoft.com/office/infopath/2007/PartnerControls"/>
    <ds:schemaRef ds:uri="c3a3378e-449c-4dd2-9207-504af4c935e4"/>
    <ds:schemaRef ds:uri="3ab4e4dd-adc6-4e16-b5f4-e9ce6e87d249"/>
  </ds:schemaRefs>
</ds:datastoreItem>
</file>

<file path=customXml/itemProps2.xml><?xml version="1.0" encoding="utf-8"?>
<ds:datastoreItem xmlns:ds="http://schemas.openxmlformats.org/officeDocument/2006/customXml" ds:itemID="{412B3DDB-1EDD-440D-AE66-DE565EBD4D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a3378e-449c-4dd2-9207-504af4c935e4"/>
    <ds:schemaRef ds:uri="3ab4e4dd-adc6-4e16-b5f4-e9ce6e87d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612CF-A956-4629-9069-082A71E8ED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Summary Report</vt:lpstr>
      <vt:lpstr>Rename Recharge to airtime</vt:lpstr>
      <vt:lpstr>Defects List</vt:lpstr>
      <vt:lpstr>Sheet1</vt:lpstr>
      <vt:lpstr>Screenshot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Abdulganiu Onawunreyi Yusuff (APMEA - iDEAS-AEM)</dc:creator>
  <cp:keywords/>
  <dc:description/>
  <cp:lastModifiedBy>USER</cp:lastModifiedBy>
  <cp:revision/>
  <dcterms:created xsi:type="dcterms:W3CDTF">2022-02-08T08:46:36Z</dcterms:created>
  <dcterms:modified xsi:type="dcterms:W3CDTF">2024-08-09T08:05:54Z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0x010100ABF38C0AF823404ABAB91668FB6F96FF</vt:lpwstr>
  </property>
  <property fmtid="{D5CDD505-2E9C-101B-9397-08002B2CF9AE}" pid="3" name="MSIP_Label_bf4c9966-fbee-4eea-85be-cefde75077eb_Enabled">
    <vt:lpwstr>true</vt:lpwstr>
  </property>
  <property fmtid="{D5CDD505-2E9C-101B-9397-08002B2CF9AE}" pid="4" name="MSIP_Label_bf4c9966-fbee-4eea-85be-cefde75077eb_SetDate">
    <vt:lpwstr>2022-08-15T07:35:33Z</vt:lpwstr>
  </property>
  <property fmtid="{D5CDD505-2E9C-101B-9397-08002B2CF9AE}" pid="5" name="MSIP_Label_bf4c9966-fbee-4eea-85be-cefde75077eb_Method">
    <vt:lpwstr>Privileged</vt:lpwstr>
  </property>
  <property fmtid="{D5CDD505-2E9C-101B-9397-08002B2CF9AE}" pid="6" name="MSIP_Label_bf4c9966-fbee-4eea-85be-cefde75077eb_Name">
    <vt:lpwstr>Public</vt:lpwstr>
  </property>
  <property fmtid="{D5CDD505-2E9C-101B-9397-08002B2CF9AE}" pid="7" name="MSIP_Label_bf4c9966-fbee-4eea-85be-cefde75077eb_SiteId">
    <vt:lpwstr>258ac4e4-146a-411e-9dc8-79a9e12fd6da</vt:lpwstr>
  </property>
  <property fmtid="{D5CDD505-2E9C-101B-9397-08002B2CF9AE}" pid="8" name="MSIP_Label_bf4c9966-fbee-4eea-85be-cefde75077eb_ActionId">
    <vt:lpwstr>371a0933-0fd2-4e02-b993-7d1da1f3d12d</vt:lpwstr>
  </property>
  <property fmtid="{D5CDD505-2E9C-101B-9397-08002B2CF9AE}" pid="9" name="MSIP_Label_bf4c9966-fbee-4eea-85be-cefde75077eb_ContentBits">
    <vt:lpwstr>2</vt:lpwstr>
  </property>
  <property fmtid="{D5CDD505-2E9C-101B-9397-08002B2CF9AE}" pid="10" name="MSIP_Label_34ed600f-8faa-4fc6-83f6-65766e528114_Enabled">
    <vt:lpwstr>true</vt:lpwstr>
  </property>
  <property fmtid="{D5CDD505-2E9C-101B-9397-08002B2CF9AE}" pid="11" name="MSIP_Label_34ed600f-8faa-4fc6-83f6-65766e528114_SetDate">
    <vt:lpwstr>2022-11-18T12:35:06Z</vt:lpwstr>
  </property>
  <property fmtid="{D5CDD505-2E9C-101B-9397-08002B2CF9AE}" pid="12" name="MSIP_Label_34ed600f-8faa-4fc6-83f6-65766e528114_Method">
    <vt:lpwstr>Privileged</vt:lpwstr>
  </property>
  <property fmtid="{D5CDD505-2E9C-101B-9397-08002B2CF9AE}" pid="13" name="MSIP_Label_34ed600f-8faa-4fc6-83f6-65766e528114_Name">
    <vt:lpwstr>MTN Group - Internal</vt:lpwstr>
  </property>
  <property fmtid="{D5CDD505-2E9C-101B-9397-08002B2CF9AE}" pid="14" name="MSIP_Label_34ed600f-8faa-4fc6-83f6-65766e528114_SiteId">
    <vt:lpwstr>c9b9cb50-3644-4db4-a267-fa84df2f4ceb</vt:lpwstr>
  </property>
  <property fmtid="{D5CDD505-2E9C-101B-9397-08002B2CF9AE}" pid="15" name="MSIP_Label_34ed600f-8faa-4fc6-83f6-65766e528114_ActionId">
    <vt:lpwstr>59ca67be-b97f-4bac-a475-3b56502600b7</vt:lpwstr>
  </property>
  <property fmtid="{D5CDD505-2E9C-101B-9397-08002B2CF9AE}" pid="16" name="MSIP_Label_34ed600f-8faa-4fc6-83f6-65766e528114_ContentBits">
    <vt:lpwstr>2</vt:lpwstr>
  </property>
  <property fmtid="{D5CDD505-2E9C-101B-9397-08002B2CF9AE}" pid="17" name="MediaServiceImageTags">
    <vt:lpwstr/>
  </property>
</Properties>
</file>