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ClgTraining\Day3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Sheet1!$B$17:$L$25</definedName>
    <definedName name="table1">Sheet1!$C$5:$C$12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L45" i="1"/>
  <c r="K43" i="1" s="1"/>
  <c r="K41" i="1" s="1"/>
  <c r="J31" i="1"/>
  <c r="J30" i="1"/>
  <c r="I33" i="1"/>
  <c r="I34" i="1"/>
  <c r="I35" i="1"/>
  <c r="I36" i="1"/>
  <c r="I37" i="1"/>
  <c r="I38" i="1"/>
  <c r="J29" i="1"/>
  <c r="K31" i="1"/>
  <c r="K30" i="1"/>
  <c r="K29" i="1"/>
  <c r="I32" i="1"/>
  <c r="I31" i="1"/>
  <c r="I30" i="1"/>
  <c r="I29" i="1"/>
  <c r="E29" i="1"/>
  <c r="B30" i="1"/>
  <c r="B31" i="1"/>
  <c r="H24" i="1"/>
  <c r="H25" i="1"/>
  <c r="H18" i="1"/>
  <c r="H19" i="1"/>
  <c r="H20" i="1"/>
  <c r="H21" i="1"/>
  <c r="H22" i="1"/>
  <c r="H23" i="1"/>
  <c r="B29" i="1"/>
  <c r="K5" i="1"/>
  <c r="K6" i="1"/>
  <c r="K7" i="1"/>
  <c r="K8" i="1"/>
  <c r="K9" i="1"/>
  <c r="K10" i="1"/>
  <c r="K11" i="1"/>
  <c r="K12" i="1"/>
  <c r="H12" i="1"/>
  <c r="H11" i="1"/>
  <c r="H10" i="1"/>
  <c r="H9" i="1"/>
  <c r="H8" i="1"/>
  <c r="H7" i="1"/>
  <c r="H6" i="1"/>
  <c r="H5" i="1"/>
  <c r="B33" i="1" l="1"/>
  <c r="B35" i="1"/>
  <c r="B34" i="1"/>
  <c r="B38" i="1" l="1"/>
</calcChain>
</file>

<file path=xl/sharedStrings.xml><?xml version="1.0" encoding="utf-8"?>
<sst xmlns="http://schemas.openxmlformats.org/spreadsheetml/2006/main" count="105" uniqueCount="63">
  <si>
    <t>tushar</t>
  </si>
  <si>
    <t>rakshit</t>
  </si>
  <si>
    <t>shivam</t>
  </si>
  <si>
    <t>ankit</t>
  </si>
  <si>
    <t>manish</t>
  </si>
  <si>
    <t>ram</t>
  </si>
  <si>
    <t>shyam</t>
  </si>
  <si>
    <t>mohit</t>
  </si>
  <si>
    <t>NAME</t>
  </si>
  <si>
    <t>MARKS</t>
  </si>
  <si>
    <t>SUM</t>
  </si>
  <si>
    <t>Maximum</t>
  </si>
  <si>
    <t>Minimum</t>
  </si>
  <si>
    <t>count</t>
  </si>
  <si>
    <t>counta</t>
  </si>
  <si>
    <t>countblank</t>
  </si>
  <si>
    <t>small</t>
  </si>
  <si>
    <t>large</t>
  </si>
  <si>
    <t>Functions for the Numeric Data</t>
  </si>
  <si>
    <t>FUNCTIONS</t>
  </si>
  <si>
    <t>RESULTS</t>
  </si>
  <si>
    <t>RANDOM</t>
  </si>
  <si>
    <t>RANDOMBETWEEN</t>
  </si>
  <si>
    <t>DATA</t>
  </si>
  <si>
    <t>TUSHAR</t>
  </si>
  <si>
    <t>RAKSHIT</t>
  </si>
  <si>
    <t>SHIVAM</t>
  </si>
  <si>
    <t>ANKIT</t>
  </si>
  <si>
    <t>MANISH</t>
  </si>
  <si>
    <t>RAM</t>
  </si>
  <si>
    <t>SHYAM</t>
  </si>
  <si>
    <t>MOHIT</t>
  </si>
  <si>
    <t>APPLE</t>
  </si>
  <si>
    <t>PEAR</t>
  </si>
  <si>
    <t>GUAVA</t>
  </si>
  <si>
    <t>BANANA</t>
  </si>
  <si>
    <t>PEACH</t>
  </si>
  <si>
    <t>MANGO</t>
  </si>
  <si>
    <t>PINEAPPLE</t>
  </si>
  <si>
    <t>Product ID</t>
  </si>
  <si>
    <t>Product Name</t>
  </si>
  <si>
    <t>Category</t>
  </si>
  <si>
    <t>Units in Stock</t>
  </si>
  <si>
    <t>Units Sold</t>
  </si>
  <si>
    <t>Unit Price</t>
  </si>
  <si>
    <t>Total Sales</t>
  </si>
  <si>
    <t>Month</t>
  </si>
  <si>
    <t>P001</t>
  </si>
  <si>
    <t>Mobile</t>
  </si>
  <si>
    <t>January</t>
  </si>
  <si>
    <t>P002</t>
  </si>
  <si>
    <t>P003</t>
  </si>
  <si>
    <t>Laptop</t>
  </si>
  <si>
    <t>February</t>
  </si>
  <si>
    <t>P004</t>
  </si>
  <si>
    <t>P005</t>
  </si>
  <si>
    <t>Printer</t>
  </si>
  <si>
    <t>March</t>
  </si>
  <si>
    <t>Electronics</t>
  </si>
  <si>
    <t>clothing</t>
  </si>
  <si>
    <t>furniture</t>
  </si>
  <si>
    <t>cloting</t>
  </si>
  <si>
    <t>IMPLEMENTATION OF THE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</si>
</sst>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3" fontId="0" fillId="3" borderId="0" xfId="0" applyNumberFormat="1" applyFill="1" applyAlignment="1">
      <alignment vertical="center" wrapText="1"/>
    </xf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workbookViewId="0">
      <selection activeCell="G5" sqref="G5"/>
    </sheetView>
  </sheetViews>
  <sheetFormatPr defaultRowHeight="14.5" x14ac:dyDescent="0.35"/>
  <cols>
    <col min="2" max="2" width="10.54296875" customWidth="1"/>
    <col min="3" max="3" width="14.1796875" customWidth="1"/>
    <col min="4" max="4" width="8.26953125" bestFit="1" customWidth="1"/>
    <col min="7" max="7" width="10.453125" bestFit="1" customWidth="1"/>
    <col min="8" max="8" width="7.81640625" bestFit="1" customWidth="1"/>
    <col min="9" max="9" width="9.54296875" bestFit="1" customWidth="1"/>
    <col min="11" max="11" width="17.08984375" bestFit="1" customWidth="1"/>
    <col min="12" max="12" width="11.81640625" bestFit="1" customWidth="1"/>
  </cols>
  <sheetData>
    <row r="2" spans="2:12" x14ac:dyDescent="0.35">
      <c r="B2" s="3" t="s">
        <v>18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x14ac:dyDescent="0.35">
      <c r="B4" s="5" t="s">
        <v>8</v>
      </c>
      <c r="C4" s="5" t="s">
        <v>9</v>
      </c>
      <c r="D4" s="5"/>
      <c r="E4" s="5"/>
      <c r="F4" s="5"/>
      <c r="G4" s="5"/>
      <c r="H4" s="5"/>
      <c r="I4" s="5"/>
      <c r="J4" s="5"/>
      <c r="K4" s="5"/>
      <c r="L4" s="5"/>
    </row>
    <row r="5" spans="2:12" x14ac:dyDescent="0.35">
      <c r="B5" s="5" t="s">
        <v>0</v>
      </c>
      <c r="C5" s="5">
        <v>78</v>
      </c>
      <c r="D5" s="5"/>
      <c r="E5" s="5"/>
      <c r="F5" s="5"/>
      <c r="G5" s="5" t="s">
        <v>10</v>
      </c>
      <c r="H5" s="5">
        <f>SUM(C5:C12)</f>
        <v>652</v>
      </c>
      <c r="I5" s="5"/>
      <c r="J5" s="5">
        <v>70</v>
      </c>
      <c r="K5" s="5">
        <f ca="1">RANDBETWEEN(400, 700)</f>
        <v>678</v>
      </c>
      <c r="L5" s="5">
        <v>57.066646311014736</v>
      </c>
    </row>
    <row r="6" spans="2:12" x14ac:dyDescent="0.35">
      <c r="B6" s="5" t="s">
        <v>1</v>
      </c>
      <c r="C6" s="5">
        <v>79</v>
      </c>
      <c r="D6" s="5"/>
      <c r="E6" s="5"/>
      <c r="F6" s="5"/>
      <c r="G6" s="5" t="s">
        <v>12</v>
      </c>
      <c r="H6" s="5">
        <f>MIN(table1)</f>
        <v>78</v>
      </c>
      <c r="I6" s="5"/>
      <c r="J6" s="5">
        <v>70</v>
      </c>
      <c r="K6" s="5">
        <f t="shared" ref="K6:K12" ca="1" si="0">RANDBETWEEN(400, 700)</f>
        <v>672</v>
      </c>
      <c r="L6" s="5">
        <v>97.075072731088994</v>
      </c>
    </row>
    <row r="7" spans="2:12" x14ac:dyDescent="0.35">
      <c r="B7" s="5" t="s">
        <v>2</v>
      </c>
      <c r="C7" s="5">
        <v>80</v>
      </c>
      <c r="D7" s="5"/>
      <c r="E7" s="5"/>
      <c r="F7" s="5"/>
      <c r="G7" s="5" t="s">
        <v>11</v>
      </c>
      <c r="H7" s="5">
        <f>MAX(table1)</f>
        <v>85</v>
      </c>
      <c r="I7" s="5"/>
      <c r="J7" s="5">
        <v>70</v>
      </c>
      <c r="K7" s="5">
        <f t="shared" ca="1" si="0"/>
        <v>680</v>
      </c>
      <c r="L7" s="5">
        <v>28.246570980656173</v>
      </c>
    </row>
    <row r="8" spans="2:12" x14ac:dyDescent="0.35">
      <c r="B8" s="5" t="s">
        <v>3</v>
      </c>
      <c r="C8" s="5">
        <v>81</v>
      </c>
      <c r="D8" s="5"/>
      <c r="E8" s="5"/>
      <c r="F8" s="5"/>
      <c r="G8" s="5" t="s">
        <v>13</v>
      </c>
      <c r="H8" s="5">
        <f>COUNT(table1)</f>
        <v>8</v>
      </c>
      <c r="I8" s="5"/>
      <c r="J8" s="5">
        <v>70</v>
      </c>
      <c r="K8" s="5">
        <f t="shared" ca="1" si="0"/>
        <v>416</v>
      </c>
      <c r="L8" s="5">
        <v>62.736952322146863</v>
      </c>
    </row>
    <row r="9" spans="2:12" x14ac:dyDescent="0.35">
      <c r="B9" s="5" t="s">
        <v>4</v>
      </c>
      <c r="C9" s="5">
        <v>82</v>
      </c>
      <c r="D9" s="5"/>
      <c r="E9" s="5"/>
      <c r="F9" s="5"/>
      <c r="G9" s="5" t="s">
        <v>14</v>
      </c>
      <c r="H9" s="5">
        <f>COUNTA(table1)</f>
        <v>8</v>
      </c>
      <c r="I9" s="5"/>
      <c r="J9" s="5">
        <v>70</v>
      </c>
      <c r="K9" s="5">
        <f t="shared" ca="1" si="0"/>
        <v>551</v>
      </c>
      <c r="L9" s="5">
        <v>63.340467428898883</v>
      </c>
    </row>
    <row r="10" spans="2:12" x14ac:dyDescent="0.35">
      <c r="B10" s="5" t="s">
        <v>5</v>
      </c>
      <c r="C10" s="5">
        <v>83</v>
      </c>
      <c r="D10" s="5"/>
      <c r="E10" s="5"/>
      <c r="F10" s="5"/>
      <c r="G10" s="5" t="s">
        <v>15</v>
      </c>
      <c r="H10" s="5">
        <f>COUNTBLANK(table1)</f>
        <v>0</v>
      </c>
      <c r="I10" s="5"/>
      <c r="J10" s="5">
        <v>70</v>
      </c>
      <c r="K10" s="5">
        <f t="shared" ca="1" si="0"/>
        <v>511</v>
      </c>
      <c r="L10" s="5">
        <v>80.825047653065738</v>
      </c>
    </row>
    <row r="11" spans="2:12" x14ac:dyDescent="0.35">
      <c r="B11" s="5" t="s">
        <v>6</v>
      </c>
      <c r="C11" s="5">
        <v>84</v>
      </c>
      <c r="D11" s="5"/>
      <c r="E11" s="5"/>
      <c r="F11" s="5"/>
      <c r="G11" s="5" t="s">
        <v>16</v>
      </c>
      <c r="H11" s="5">
        <f>SMALL(table1,3)</f>
        <v>80</v>
      </c>
      <c r="I11" s="5"/>
      <c r="J11" s="5">
        <v>70</v>
      </c>
      <c r="K11" s="5">
        <f t="shared" ca="1" si="0"/>
        <v>678</v>
      </c>
      <c r="L11" s="5">
        <v>25.474530277587061</v>
      </c>
    </row>
    <row r="12" spans="2:12" x14ac:dyDescent="0.35">
      <c r="B12" s="5" t="s">
        <v>7</v>
      </c>
      <c r="C12" s="5">
        <v>85</v>
      </c>
      <c r="D12" s="5"/>
      <c r="E12" s="5"/>
      <c r="F12" s="5"/>
      <c r="G12" s="5" t="s">
        <v>17</v>
      </c>
      <c r="H12" s="5">
        <f>LARGE(table1,3)</f>
        <v>83</v>
      </c>
      <c r="I12" s="5"/>
      <c r="J12" s="5">
        <v>70</v>
      </c>
      <c r="K12" s="5">
        <f t="shared" ca="1" si="0"/>
        <v>613</v>
      </c>
      <c r="L12" s="5">
        <v>4.1550080230632336</v>
      </c>
    </row>
    <row r="15" spans="2:12" ht="14.5" customHeight="1" x14ac:dyDescent="0.35">
      <c r="B15" s="3" t="s">
        <v>18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35">
      <c r="B17" s="5" t="s">
        <v>8</v>
      </c>
      <c r="C17" s="5" t="s">
        <v>9</v>
      </c>
      <c r="D17" s="5"/>
      <c r="E17" s="5"/>
      <c r="F17" s="5"/>
      <c r="G17" s="5" t="s">
        <v>19</v>
      </c>
      <c r="H17" s="5" t="s">
        <v>20</v>
      </c>
      <c r="I17" s="5"/>
      <c r="J17" s="5" t="s">
        <v>21</v>
      </c>
      <c r="K17" s="5" t="s">
        <v>22</v>
      </c>
      <c r="L17" s="5" t="s">
        <v>21</v>
      </c>
    </row>
    <row r="18" spans="2:12" x14ac:dyDescent="0.35">
      <c r="B18" s="5" t="s">
        <v>0</v>
      </c>
      <c r="C18" s="5">
        <v>78</v>
      </c>
      <c r="D18" s="5"/>
      <c r="E18" s="5"/>
      <c r="F18" s="5"/>
      <c r="G18" s="5" t="s">
        <v>10</v>
      </c>
      <c r="H18" s="5">
        <f>SUM(C18:C25)</f>
        <v>652</v>
      </c>
      <c r="I18" s="5"/>
      <c r="J18" s="5">
        <v>70</v>
      </c>
      <c r="K18" s="5">
        <v>517</v>
      </c>
      <c r="L18" s="5">
        <v>57.066646311014736</v>
      </c>
    </row>
    <row r="19" spans="2:12" x14ac:dyDescent="0.35">
      <c r="B19" s="5" t="s">
        <v>2</v>
      </c>
      <c r="C19" s="5">
        <v>80</v>
      </c>
      <c r="D19" s="5"/>
      <c r="E19" s="5">
        <v>34</v>
      </c>
      <c r="F19" s="5"/>
      <c r="G19" s="5" t="s">
        <v>11</v>
      </c>
      <c r="H19" s="5">
        <f>MAX(table1)</f>
        <v>85</v>
      </c>
      <c r="I19" s="5"/>
      <c r="J19" s="5">
        <v>90</v>
      </c>
      <c r="K19" s="5">
        <v>425</v>
      </c>
      <c r="L19" s="5">
        <v>28.246570980656173</v>
      </c>
    </row>
    <row r="20" spans="2:12" x14ac:dyDescent="0.35">
      <c r="B20" s="5" t="s">
        <v>3</v>
      </c>
      <c r="C20" s="5">
        <v>81</v>
      </c>
      <c r="D20" s="5"/>
      <c r="E20" s="5">
        <v>34</v>
      </c>
      <c r="F20" s="5"/>
      <c r="G20" s="5" t="s">
        <v>13</v>
      </c>
      <c r="H20" s="5">
        <f>COUNT(table1)</f>
        <v>8</v>
      </c>
      <c r="I20" s="5"/>
      <c r="J20" s="5">
        <v>87</v>
      </c>
      <c r="K20" s="5">
        <v>529</v>
      </c>
      <c r="L20" s="5">
        <v>62.736952322146863</v>
      </c>
    </row>
    <row r="21" spans="2:12" x14ac:dyDescent="0.35">
      <c r="B21" s="5" t="s">
        <v>4</v>
      </c>
      <c r="C21" s="5">
        <v>82</v>
      </c>
      <c r="D21" s="5"/>
      <c r="E21" s="5"/>
      <c r="F21" s="5"/>
      <c r="G21" s="5" t="s">
        <v>14</v>
      </c>
      <c r="H21" s="5">
        <f>COUNTA(table1)</f>
        <v>8</v>
      </c>
      <c r="I21" s="5"/>
      <c r="J21" s="5">
        <v>70</v>
      </c>
      <c r="K21" s="5">
        <v>672</v>
      </c>
      <c r="L21" s="5">
        <v>63.340467428898883</v>
      </c>
    </row>
    <row r="22" spans="2:12" x14ac:dyDescent="0.35">
      <c r="B22" s="5" t="s">
        <v>6</v>
      </c>
      <c r="C22" s="5">
        <v>84</v>
      </c>
      <c r="D22" s="5"/>
      <c r="E22" s="5">
        <v>45</v>
      </c>
      <c r="F22" s="5"/>
      <c r="G22" s="5" t="s">
        <v>16</v>
      </c>
      <c r="H22" s="5">
        <f>SMALL(table1,3)</f>
        <v>80</v>
      </c>
      <c r="I22" s="5"/>
      <c r="J22" s="5">
        <v>70</v>
      </c>
      <c r="K22" s="5">
        <v>601</v>
      </c>
      <c r="L22" s="5">
        <v>25.474530277587061</v>
      </c>
    </row>
    <row r="23" spans="2:12" x14ac:dyDescent="0.35">
      <c r="B23" s="5" t="s">
        <v>7</v>
      </c>
      <c r="C23" s="5">
        <v>85</v>
      </c>
      <c r="D23" s="5"/>
      <c r="E23" s="5">
        <v>35</v>
      </c>
      <c r="F23" s="5"/>
      <c r="G23" s="5" t="s">
        <v>17</v>
      </c>
      <c r="H23" s="5">
        <f>LARGE(table1,3)</f>
        <v>83</v>
      </c>
      <c r="I23" s="5"/>
      <c r="J23" s="5">
        <v>12</v>
      </c>
      <c r="K23" s="5">
        <v>650</v>
      </c>
      <c r="L23" s="5">
        <v>4.1550080230632336</v>
      </c>
    </row>
    <row r="24" spans="2:12" x14ac:dyDescent="0.35">
      <c r="B24" s="5" t="s">
        <v>1</v>
      </c>
      <c r="C24" s="5">
        <v>79</v>
      </c>
      <c r="D24" s="5"/>
      <c r="E24" s="5" t="s">
        <v>23</v>
      </c>
      <c r="F24" s="5"/>
      <c r="G24" s="5" t="s">
        <v>12</v>
      </c>
      <c r="H24" s="5">
        <f>MIN(table1)</f>
        <v>78</v>
      </c>
      <c r="I24" s="5"/>
      <c r="J24" s="5">
        <v>70</v>
      </c>
      <c r="K24" s="5">
        <v>657</v>
      </c>
      <c r="L24" s="5">
        <v>97.075072731088994</v>
      </c>
    </row>
    <row r="25" spans="2:12" x14ac:dyDescent="0.35">
      <c r="B25" s="5" t="s">
        <v>5</v>
      </c>
      <c r="C25" s="5">
        <v>83</v>
      </c>
      <c r="D25" s="5"/>
      <c r="E25" s="5">
        <v>784</v>
      </c>
      <c r="F25" s="5"/>
      <c r="G25" s="5" t="s">
        <v>15</v>
      </c>
      <c r="H25" s="5">
        <f>COUNTBLANK(table1)</f>
        <v>0</v>
      </c>
      <c r="I25" s="5"/>
      <c r="J25" s="5">
        <v>45</v>
      </c>
      <c r="K25" s="5">
        <v>448</v>
      </c>
      <c r="L25" s="5">
        <v>80.825047653065738</v>
      </c>
    </row>
    <row r="28" spans="2:12" x14ac:dyDescent="0.35">
      <c r="B28" s="1" t="s">
        <v>62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35">
      <c r="B29" s="4">
        <f>SUM(K18:K25)</f>
        <v>4499</v>
      </c>
      <c r="C29" s="4">
        <v>87</v>
      </c>
      <c r="D29" s="4" t="s">
        <v>24</v>
      </c>
      <c r="E29" s="4">
        <f>COUNTA(D29:D36)</f>
        <v>8</v>
      </c>
      <c r="F29" s="4" t="s">
        <v>32</v>
      </c>
      <c r="G29" s="4"/>
      <c r="H29" s="4">
        <v>12</v>
      </c>
      <c r="I29" s="4">
        <f>COUNTIF(F29:F38, "AP*")</f>
        <v>3</v>
      </c>
      <c r="J29" s="4">
        <f>SUMIF(F29:F38, "PE*", H29:H38)</f>
        <v>111</v>
      </c>
      <c r="K29" s="4">
        <f>SUMIF(H29:H36, "&gt;12")</f>
        <v>239</v>
      </c>
      <c r="L29" s="4"/>
    </row>
    <row r="30" spans="2:12" x14ac:dyDescent="0.35">
      <c r="B30" s="4">
        <f>SUM(K19:K26)</f>
        <v>3982</v>
      </c>
      <c r="C30" s="4">
        <v>67</v>
      </c>
      <c r="D30" s="4" t="s">
        <v>25</v>
      </c>
      <c r="E30" s="4"/>
      <c r="F30" s="4" t="s">
        <v>33</v>
      </c>
      <c r="G30" s="4"/>
      <c r="H30" s="4">
        <v>10</v>
      </c>
      <c r="I30" s="4">
        <f>COUNTIF(H29:H36, "&lt;15")</f>
        <v>2</v>
      </c>
      <c r="J30" s="4">
        <f>SUMIF(F29:F38, "PEAR",H29:H38)</f>
        <v>88</v>
      </c>
      <c r="K30" s="4">
        <f>SUMIF(F30, "")</f>
        <v>0</v>
      </c>
      <c r="L30" s="4"/>
    </row>
    <row r="31" spans="2:12" x14ac:dyDescent="0.35">
      <c r="B31" s="4">
        <f>SUM(K20:K27)</f>
        <v>3557</v>
      </c>
      <c r="C31" s="4">
        <v>767</v>
      </c>
      <c r="D31" s="4" t="s">
        <v>26</v>
      </c>
      <c r="E31" s="4"/>
      <c r="F31" s="4" t="s">
        <v>32</v>
      </c>
      <c r="G31" s="4"/>
      <c r="H31" s="4">
        <v>45</v>
      </c>
      <c r="I31" s="4">
        <f>COUNTIFS(H29:H36, "&gt;=10", H29:H36, "&lt;=40")</f>
        <v>5</v>
      </c>
      <c r="J31" s="4">
        <f>COUNTIF(H29:H38, "&gt;=10")</f>
        <v>10</v>
      </c>
      <c r="K31" s="4">
        <f ca="1">SUMIF(F29:F38, "APPLE", H29:H36)</f>
        <v>124</v>
      </c>
      <c r="L31" s="4"/>
    </row>
    <row r="32" spans="2:12" x14ac:dyDescent="0.35">
      <c r="B32" s="4"/>
      <c r="C32" s="4">
        <v>87</v>
      </c>
      <c r="D32" s="4" t="s">
        <v>27</v>
      </c>
      <c r="E32" s="4"/>
      <c r="F32" s="4" t="s">
        <v>35</v>
      </c>
      <c r="G32" s="4"/>
      <c r="H32" s="4">
        <v>34</v>
      </c>
      <c r="I32" s="4">
        <f>COUNTIF(H29:H36, "&gt;=10") - COUNTIF(H29:H36, "&lt;=45")</f>
        <v>2</v>
      </c>
      <c r="J32" s="4"/>
      <c r="K32" s="4"/>
      <c r="L32" s="4"/>
    </row>
    <row r="33" spans="2:12" x14ac:dyDescent="0.35">
      <c r="B33" s="4">
        <f>SUM(K22:K30)</f>
        <v>2595</v>
      </c>
      <c r="C33" s="4"/>
      <c r="D33" s="4" t="s">
        <v>28</v>
      </c>
      <c r="E33" s="4"/>
      <c r="F33" s="4" t="s">
        <v>36</v>
      </c>
      <c r="G33" s="4"/>
      <c r="H33" s="4">
        <v>23</v>
      </c>
      <c r="I33" s="4">
        <f>COUNTIF(F33:F41, "AP*")</f>
        <v>1</v>
      </c>
      <c r="J33" s="4"/>
      <c r="K33" s="4"/>
      <c r="L33" s="4"/>
    </row>
    <row r="34" spans="2:12" x14ac:dyDescent="0.35">
      <c r="B34" s="4">
        <f ca="1">SUM(K23:K31)</f>
        <v>2118</v>
      </c>
      <c r="C34" s="4">
        <v>756</v>
      </c>
      <c r="D34" s="4" t="s">
        <v>29</v>
      </c>
      <c r="E34" s="4"/>
      <c r="F34" s="4" t="s">
        <v>37</v>
      </c>
      <c r="G34" s="4"/>
      <c r="H34" s="4">
        <v>24</v>
      </c>
      <c r="I34" s="4">
        <f>COUNTIF(H33:H39, "&lt;15")</f>
        <v>0</v>
      </c>
      <c r="J34" s="4"/>
      <c r="K34" s="4"/>
      <c r="L34" s="4"/>
    </row>
    <row r="35" spans="2:12" x14ac:dyDescent="0.35">
      <c r="B35" s="4">
        <f ca="1">SUM(K24:K32)</f>
        <v>1468</v>
      </c>
      <c r="C35" s="4">
        <v>57</v>
      </c>
      <c r="D35" s="4" t="s">
        <v>30</v>
      </c>
      <c r="E35" s="4"/>
      <c r="F35" s="4" t="s">
        <v>38</v>
      </c>
      <c r="G35" s="4"/>
      <c r="H35" s="4">
        <v>46</v>
      </c>
      <c r="I35" s="4">
        <f>COUNTIFS(H33:H39, "&gt;=10", H33:H39, "&lt;=40")</f>
        <v>3</v>
      </c>
      <c r="J35" s="4"/>
      <c r="K35" s="4"/>
      <c r="L35" s="4"/>
    </row>
    <row r="36" spans="2:12" x14ac:dyDescent="0.35">
      <c r="B36" s="4"/>
      <c r="C36" s="4"/>
      <c r="D36" s="4" t="s">
        <v>31</v>
      </c>
      <c r="E36" s="4"/>
      <c r="F36" s="4" t="s">
        <v>32</v>
      </c>
      <c r="G36" s="4"/>
      <c r="H36" s="4">
        <v>67</v>
      </c>
      <c r="I36" s="4">
        <f>COUNTIF(H33:H39, "&gt;=10") - COUNTIF(H33:H39, "&lt;=45")</f>
        <v>3</v>
      </c>
      <c r="J36" s="4"/>
      <c r="K36" s="4"/>
      <c r="L36" s="4"/>
    </row>
    <row r="37" spans="2:12" x14ac:dyDescent="0.35">
      <c r="B37" s="4"/>
      <c r="C37" s="4"/>
      <c r="D37" s="4"/>
      <c r="E37" s="4"/>
      <c r="F37" s="4" t="s">
        <v>33</v>
      </c>
      <c r="G37" s="4"/>
      <c r="H37" s="4">
        <v>78</v>
      </c>
      <c r="I37" s="4">
        <f>COUNTIF(F37:F45, "AP*")</f>
        <v>0</v>
      </c>
      <c r="J37" s="4"/>
      <c r="K37" s="4"/>
      <c r="L37" s="4"/>
    </row>
    <row r="38" spans="2:12" x14ac:dyDescent="0.35">
      <c r="B38" s="4">
        <f ca="1">COUNT(B29:D36)</f>
        <v>12</v>
      </c>
      <c r="C38" s="4"/>
      <c r="D38" s="4"/>
      <c r="E38" s="4"/>
      <c r="F38" s="4" t="s">
        <v>34</v>
      </c>
      <c r="G38" s="4"/>
      <c r="H38" s="4">
        <v>34</v>
      </c>
      <c r="I38" s="4">
        <f>COUNTIF(H37:H43, "&lt;15")</f>
        <v>0</v>
      </c>
      <c r="J38" s="4"/>
      <c r="K38" s="4"/>
      <c r="L38" s="4"/>
    </row>
    <row r="40" spans="2:12" x14ac:dyDescent="0.35">
      <c r="B40" s="1" t="s">
        <v>62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ht="29" x14ac:dyDescent="0.35">
      <c r="B41" s="8" t="s">
        <v>39</v>
      </c>
      <c r="C41" s="8" t="s">
        <v>40</v>
      </c>
      <c r="D41" s="8" t="s">
        <v>41</v>
      </c>
      <c r="E41" s="8" t="s">
        <v>42</v>
      </c>
      <c r="F41" s="8" t="s">
        <v>43</v>
      </c>
      <c r="G41" s="8" t="s">
        <v>44</v>
      </c>
      <c r="H41" s="8" t="s">
        <v>45</v>
      </c>
      <c r="I41" s="8" t="s">
        <v>46</v>
      </c>
      <c r="J41" s="4"/>
      <c r="K41" s="4" t="b">
        <f>K43=SUMIF(D42:D49, "Mobile", E42:E49)</f>
        <v>0</v>
      </c>
      <c r="L41" s="4"/>
    </row>
    <row r="42" spans="2:12" x14ac:dyDescent="0.35">
      <c r="B42" s="9" t="s">
        <v>47</v>
      </c>
      <c r="C42" s="9" t="s">
        <v>60</v>
      </c>
      <c r="D42" s="9" t="s">
        <v>48</v>
      </c>
      <c r="E42" s="9">
        <v>50</v>
      </c>
      <c r="F42" s="9">
        <v>30</v>
      </c>
      <c r="G42" s="9">
        <v>800</v>
      </c>
      <c r="H42" s="10">
        <v>24000</v>
      </c>
      <c r="I42" s="9" t="s">
        <v>49</v>
      </c>
      <c r="J42" s="4"/>
      <c r="K42" s="4">
        <f>SUMIF(C42:C49, LEN(C42) &gt; 10, G42:G49)</f>
        <v>0</v>
      </c>
      <c r="L42" s="4"/>
    </row>
    <row r="43" spans="2:12" x14ac:dyDescent="0.35">
      <c r="B43" s="9" t="s">
        <v>50</v>
      </c>
      <c r="C43" s="9" t="s">
        <v>58</v>
      </c>
      <c r="D43" s="9" t="s">
        <v>48</v>
      </c>
      <c r="E43" s="9">
        <v>40</v>
      </c>
      <c r="F43" s="9">
        <v>25</v>
      </c>
      <c r="G43" s="9">
        <v>750</v>
      </c>
      <c r="H43" s="10">
        <v>18750</v>
      </c>
      <c r="I43" s="9" t="s">
        <v>49</v>
      </c>
      <c r="J43" s="4"/>
      <c r="K43" s="4" t="b">
        <f>L45=SUMIF(D42:D49, "Mobile", E42:E49)</f>
        <v>0</v>
      </c>
      <c r="L43" s="4"/>
    </row>
    <row r="44" spans="2:12" x14ac:dyDescent="0.35">
      <c r="B44" s="9" t="s">
        <v>47</v>
      </c>
      <c r="C44" s="9" t="s">
        <v>59</v>
      </c>
      <c r="D44" s="9" t="s">
        <v>48</v>
      </c>
      <c r="E44" s="9">
        <v>50</v>
      </c>
      <c r="F44" s="9">
        <v>30</v>
      </c>
      <c r="G44" s="9">
        <v>800</v>
      </c>
      <c r="H44" s="10">
        <v>24000</v>
      </c>
      <c r="I44" s="9" t="s">
        <v>49</v>
      </c>
      <c r="J44" s="4"/>
      <c r="K44" s="4"/>
      <c r="L44" s="4"/>
    </row>
    <row r="45" spans="2:12" x14ac:dyDescent="0.35">
      <c r="B45" s="9" t="s">
        <v>51</v>
      </c>
      <c r="C45" s="9" t="s">
        <v>58</v>
      </c>
      <c r="D45" s="9" t="s">
        <v>52</v>
      </c>
      <c r="E45" s="9">
        <v>20</v>
      </c>
      <c r="F45" s="9">
        <v>10</v>
      </c>
      <c r="G45" s="9">
        <v>1500</v>
      </c>
      <c r="H45" s="10">
        <v>15000</v>
      </c>
      <c r="I45" s="9" t="s">
        <v>53</v>
      </c>
      <c r="J45" s="4"/>
      <c r="K45" s="4" t="s">
        <v>59</v>
      </c>
      <c r="L45" s="4">
        <f>SUMIF(C42:C49, K45, G42:G49)</f>
        <v>800</v>
      </c>
    </row>
    <row r="46" spans="2:12" x14ac:dyDescent="0.35">
      <c r="B46" s="9" t="s">
        <v>51</v>
      </c>
      <c r="C46" s="9" t="s">
        <v>60</v>
      </c>
      <c r="D46" s="9" t="s">
        <v>52</v>
      </c>
      <c r="E46" s="9">
        <v>20</v>
      </c>
      <c r="F46" s="9">
        <v>10</v>
      </c>
      <c r="G46" s="9">
        <v>1500</v>
      </c>
      <c r="H46" s="10">
        <v>15000</v>
      </c>
      <c r="I46" s="9" t="s">
        <v>53</v>
      </c>
      <c r="J46" s="4"/>
      <c r="K46" s="4"/>
      <c r="L46" s="4"/>
    </row>
    <row r="47" spans="2:12" x14ac:dyDescent="0.35">
      <c r="B47" s="9" t="s">
        <v>54</v>
      </c>
      <c r="C47" s="9" t="s">
        <v>58</v>
      </c>
      <c r="D47" s="9" t="s">
        <v>52</v>
      </c>
      <c r="E47" s="9">
        <v>25</v>
      </c>
      <c r="F47" s="9">
        <v>12</v>
      </c>
      <c r="G47" s="9">
        <v>1200</v>
      </c>
      <c r="H47" s="10">
        <v>14400</v>
      </c>
      <c r="I47" s="9" t="s">
        <v>53</v>
      </c>
      <c r="J47" s="4"/>
      <c r="K47" s="4"/>
      <c r="L47" s="4"/>
    </row>
    <row r="48" spans="2:12" x14ac:dyDescent="0.35">
      <c r="B48" s="9" t="s">
        <v>55</v>
      </c>
      <c r="C48" s="9" t="s">
        <v>61</v>
      </c>
      <c r="D48" s="9" t="s">
        <v>56</v>
      </c>
      <c r="E48" s="9">
        <v>60</v>
      </c>
      <c r="F48" s="9">
        <v>35</v>
      </c>
      <c r="G48" s="9">
        <v>200</v>
      </c>
      <c r="H48" s="10">
        <v>7000</v>
      </c>
      <c r="I48" s="9" t="s">
        <v>57</v>
      </c>
      <c r="J48" s="4"/>
      <c r="K48" s="4"/>
      <c r="L48" s="4"/>
    </row>
    <row r="49" spans="2:12" x14ac:dyDescent="0.35">
      <c r="B49" s="9" t="s">
        <v>55</v>
      </c>
      <c r="C49" s="9" t="s">
        <v>58</v>
      </c>
      <c r="D49" s="9" t="s">
        <v>56</v>
      </c>
      <c r="E49" s="9">
        <v>60</v>
      </c>
      <c r="F49" s="9">
        <v>35</v>
      </c>
      <c r="G49" s="9">
        <v>200</v>
      </c>
      <c r="H49" s="10">
        <v>7000</v>
      </c>
      <c r="I49" s="9" t="s">
        <v>57</v>
      </c>
      <c r="J49" s="4"/>
      <c r="K49" s="4"/>
      <c r="L49" s="4"/>
    </row>
    <row r="50" spans="2:12" x14ac:dyDescent="0.35">
      <c r="B50" s="9"/>
      <c r="C50" s="9"/>
      <c r="D50" s="9"/>
      <c r="E50" s="9"/>
      <c r="F50" s="9"/>
      <c r="G50" s="9"/>
      <c r="H50" s="10"/>
      <c r="I50" s="9"/>
      <c r="J50" s="4"/>
      <c r="K50" s="4"/>
      <c r="L50" s="4"/>
    </row>
    <row r="51" spans="2:12" x14ac:dyDescent="0.35">
      <c r="B51" s="6"/>
      <c r="C51" s="6"/>
      <c r="D51" s="6"/>
      <c r="E51" s="6"/>
      <c r="F51" s="6"/>
      <c r="G51" s="6"/>
      <c r="H51" s="7"/>
      <c r="I51" s="6"/>
    </row>
    <row r="52" spans="2:12" x14ac:dyDescent="0.35">
      <c r="B52" s="6"/>
      <c r="C52" s="6"/>
      <c r="D52" s="6"/>
      <c r="E52" s="6"/>
      <c r="F52" s="6"/>
      <c r="G52" s="6"/>
      <c r="H52" s="7"/>
      <c r="I52" s="6"/>
    </row>
    <row r="53" spans="2:12" x14ac:dyDescent="0.35">
      <c r="B53" s="6"/>
      <c r="C53" s="6"/>
      <c r="D53" s="6"/>
      <c r="E53" s="6"/>
      <c r="F53" s="6"/>
      <c r="G53" s="6"/>
      <c r="H53" s="7"/>
      <c r="I53" s="6"/>
    </row>
    <row r="54" spans="2:12" x14ac:dyDescent="0.35">
      <c r="B54" s="6"/>
    </row>
    <row r="55" spans="2:12" x14ac:dyDescent="0.35">
      <c r="B55" s="6"/>
    </row>
  </sheetData>
  <autoFilter ref="B17:L25">
    <sortState ref="B18:L25">
      <sortCondition sortBy="cellColor" ref="K17:K25" dxfId="4"/>
    </sortState>
  </autoFilter>
  <mergeCells count="4">
    <mergeCell ref="B2:L3"/>
    <mergeCell ref="B15:L16"/>
    <mergeCell ref="B40:L40"/>
    <mergeCell ref="B28:L28"/>
  </mergeCells>
  <conditionalFormatting sqref="H18:H25">
    <cfRule type="cellIs" dxfId="3" priority="4" operator="greaterThan">
      <formula>80</formula>
    </cfRule>
  </conditionalFormatting>
  <conditionalFormatting sqref="J18:J25">
    <cfRule type="cellIs" dxfId="2" priority="3" operator="between">
      <formula>70</formula>
      <formula>80</formula>
    </cfRule>
  </conditionalFormatting>
  <conditionalFormatting sqref="K18:L25 C33:C35">
    <cfRule type="cellIs" dxfId="1" priority="1" operator="between">
      <formula>100</formula>
      <formula>500</formula>
    </cfRule>
    <cfRule type="cellIs" dxfId="0" priority="2" operator="between">
      <formula>67</formula>
      <formula>400</formula>
    </cfRule>
  </conditionalFormatting>
  <dataValidations count="1">
    <dataValidation type="list" allowBlank="1" showInputMessage="1" showErrorMessage="1" sqref="K45">
      <formula1>$B$52:$B$55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2024-10-07T05:27:19Z</dcterms:created>
  <dcterms:modified xsi:type="dcterms:W3CDTF">2024-10-07T14:05:36Z</dcterms:modified>
</cp:coreProperties>
</file>