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readings sem 4\DS PROJECT\"/>
    </mc:Choice>
  </mc:AlternateContent>
  <bookViews>
    <workbookView xWindow="0" yWindow="0" windowWidth="19180" windowHeight="6680"/>
  </bookViews>
  <sheets>
    <sheet name="Form Responses 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AE7" i="1" l="1"/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" i="1"/>
  <c r="AE3" i="1"/>
  <c r="AE4" i="1"/>
  <c r="AE5" i="1"/>
  <c r="AE6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3" i="1"/>
  <c r="AC2" i="1"/>
  <c r="AB3" i="1"/>
  <c r="AB2" i="1"/>
  <c r="AB4" i="1"/>
  <c r="AB5" i="1"/>
</calcChain>
</file>

<file path=xl/sharedStrings.xml><?xml version="1.0" encoding="utf-8"?>
<sst xmlns="http://schemas.openxmlformats.org/spreadsheetml/2006/main" count="391" uniqueCount="96">
  <si>
    <t>Timestamp</t>
  </si>
  <si>
    <t>Roll Number</t>
  </si>
  <si>
    <t>Your participation level in the class</t>
  </si>
  <si>
    <t xml:space="preserve">How often do you ask questions in the class </t>
  </si>
  <si>
    <t>How often do you participate in extracurricular activities</t>
  </si>
  <si>
    <t>Given that there is no attendance criteria, how often would you miss the class</t>
  </si>
  <si>
    <t xml:space="preserve">How important are your grades for you </t>
  </si>
  <si>
    <t>What kind of subjects are you more comfortable with</t>
  </si>
  <si>
    <t>Given that you are attending an hour and a half lecture (sorry that you have to!), on an average how long is your attention span</t>
  </si>
  <si>
    <t>When do you  usually start working on your class assignments</t>
  </si>
  <si>
    <t>What do you prioritise</t>
  </si>
  <si>
    <t>What majorly makes you disinterested in studying</t>
  </si>
  <si>
    <t>How often do you ask your peers for help</t>
  </si>
  <si>
    <t>How often do you interact with faculty members after the class hours</t>
  </si>
  <si>
    <t xml:space="preserve">Where do you prefer studying </t>
  </si>
  <si>
    <t xml:space="preserve"> Your parent’s maximum education level </t>
  </si>
  <si>
    <t xml:space="preserve">How do you cope up with complex coursework- </t>
  </si>
  <si>
    <t xml:space="preserve">What class size are you comfortable in </t>
  </si>
  <si>
    <t>Your stress level before an exam</t>
  </si>
  <si>
    <t>How comfortable are you with public speaking</t>
  </si>
  <si>
    <t>Your family’s income class can be considered to be?</t>
  </si>
  <si>
    <t>Does your institute have good learning facilities ( libraries and reading rooms)</t>
  </si>
  <si>
    <t>How much effort do you need to put in to understand a concept compared to your peers</t>
  </si>
  <si>
    <t>How many hours in a day do you spend on social media</t>
  </si>
  <si>
    <t xml:space="preserve">How well knit is your peer group ( classmates)- </t>
  </si>
  <si>
    <t>How happy are you with your peer group</t>
  </si>
  <si>
    <t>If you live with your peers, how conducive do you think that environment is for you</t>
  </si>
  <si>
    <t>your gpa in smester 1</t>
  </si>
  <si>
    <t>Your gpa in semester 2</t>
  </si>
  <si>
    <t>Your gpa in semester 3</t>
  </si>
  <si>
    <t>2018DM01</t>
  </si>
  <si>
    <t>Once in a blue moon</t>
  </si>
  <si>
    <t>only when necessary</t>
  </si>
  <si>
    <t>Both</t>
  </si>
  <si>
    <t>45 mins</t>
  </si>
  <si>
    <t>I don’t bother until the last minute</t>
  </si>
  <si>
    <t>doing a little bit of both</t>
  </si>
  <si>
    <t>the faculty</t>
  </si>
  <si>
    <t>My place/ Room</t>
  </si>
  <si>
    <t>post grad</t>
  </si>
  <si>
    <t>rely on online and offline (books) platforms</t>
  </si>
  <si>
    <t>average</t>
  </si>
  <si>
    <t>upper middle class</t>
  </si>
  <si>
    <t>Yes</t>
  </si>
  <si>
    <t>maybe more than necessary</t>
  </si>
  <si>
    <t>2018DM12</t>
  </si>
  <si>
    <t>you would never find me in the college</t>
  </si>
  <si>
    <t>about an hour</t>
  </si>
  <si>
    <t>doing the smart work and getting grades</t>
  </si>
  <si>
    <t>I ask for help</t>
  </si>
  <si>
    <t>average number of hours</t>
  </si>
  <si>
    <t>2018DM13</t>
  </si>
  <si>
    <t>Theorotical</t>
  </si>
  <si>
    <t>I believe in doing a little every day</t>
  </si>
  <si>
    <t>The nature of the coursework (the complexity)</t>
  </si>
  <si>
    <t>large</t>
  </si>
  <si>
    <t>middle class</t>
  </si>
  <si>
    <t>2018DM14</t>
  </si>
  <si>
    <t>Count me in!</t>
  </si>
  <si>
    <t>Library</t>
  </si>
  <si>
    <t>under grad</t>
  </si>
  <si>
    <t>2018DM16</t>
  </si>
  <si>
    <t>not very active on social media</t>
  </si>
  <si>
    <t>the minute I get one</t>
  </si>
  <si>
    <t>2018DM17</t>
  </si>
  <si>
    <t>A combination of option 1 and 2</t>
  </si>
  <si>
    <t>2018DM27</t>
  </si>
  <si>
    <t>Indifferent</t>
  </si>
  <si>
    <t>high school</t>
  </si>
  <si>
    <t>Difference Between Largest Single Digit Prime Number and the Smallest Single Prime Number</t>
  </si>
  <si>
    <t>small</t>
  </si>
  <si>
    <t>2018DM07</t>
  </si>
  <si>
    <t>I would never bunk a lecture</t>
  </si>
  <si>
    <t>2018DM06</t>
  </si>
  <si>
    <t>Quantitative</t>
  </si>
  <si>
    <t>I wouldn’t even bother</t>
  </si>
  <si>
    <t>2018DM26</t>
  </si>
  <si>
    <t>2018DM02</t>
  </si>
  <si>
    <t>Both, always.</t>
  </si>
  <si>
    <t>2018DM11</t>
  </si>
  <si>
    <t>2018DM19</t>
  </si>
  <si>
    <t>Sanjeev</t>
  </si>
  <si>
    <t>No</t>
  </si>
  <si>
    <t>2018DM03</t>
  </si>
  <si>
    <t>I prefer not to</t>
  </si>
  <si>
    <t>2018DM10</t>
  </si>
  <si>
    <t>slogging my a** off and understanding the concept completely</t>
  </si>
  <si>
    <t>Kumar Abhinandan</t>
  </si>
  <si>
    <t>2018DM23</t>
  </si>
  <si>
    <t>all the way through!</t>
  </si>
  <si>
    <t>2018DM15</t>
  </si>
  <si>
    <t>2018DM20</t>
  </si>
  <si>
    <t>2018DM25</t>
  </si>
  <si>
    <t>2018DM04</t>
  </si>
  <si>
    <t>MARKS</t>
  </si>
  <si>
    <t xml:space="preserve">TOTAL MARKS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</si>
</sst>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25"/>
  <sheetViews>
    <sheetView tabSelected="1" workbookViewId="0">
      <pane ySplit="1" topLeftCell="A2" activePane="bottomLeft" state="frozen"/>
      <selection pane="bottomLeft" activeCell="A8" sqref="A8"/>
    </sheetView>
  </sheetViews>
  <sheetFormatPr defaultColWidth="14.453125" defaultRowHeight="15.75" customHeight="1" x14ac:dyDescent="0.25"/>
  <cols>
    <col min="1" max="38" width="21.54296875" customWidth="1"/>
  </cols>
  <sheetData>
    <row r="1" spans="1:3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94</v>
      </c>
      <c r="AD1" s="1" t="s">
        <v>28</v>
      </c>
      <c r="AE1" s="1"/>
      <c r="AF1" s="1" t="s">
        <v>29</v>
      </c>
      <c r="AH1" s="3" t="s">
        <v>95</v>
      </c>
    </row>
    <row r="2" spans="1:34" ht="15.75" customHeight="1" x14ac:dyDescent="0.25">
      <c r="A2" s="2">
        <v>43813.839655914351</v>
      </c>
      <c r="B2" s="3" t="s">
        <v>30</v>
      </c>
      <c r="C2" s="3">
        <v>2</v>
      </c>
      <c r="D2" s="3">
        <v>2</v>
      </c>
      <c r="E2" s="3" t="s">
        <v>31</v>
      </c>
      <c r="F2" s="3" t="s">
        <v>32</v>
      </c>
      <c r="G2" s="3">
        <v>4</v>
      </c>
      <c r="H2" s="3" t="s">
        <v>33</v>
      </c>
      <c r="I2" s="3" t="s">
        <v>34</v>
      </c>
      <c r="J2" s="3" t="s">
        <v>35</v>
      </c>
      <c r="K2" s="3" t="s">
        <v>36</v>
      </c>
      <c r="L2" s="3" t="s">
        <v>37</v>
      </c>
      <c r="M2" s="3">
        <v>5</v>
      </c>
      <c r="N2" s="3">
        <v>2</v>
      </c>
      <c r="O2" s="3" t="s">
        <v>38</v>
      </c>
      <c r="P2" s="3" t="s">
        <v>39</v>
      </c>
      <c r="Q2" s="3" t="s">
        <v>40</v>
      </c>
      <c r="R2" s="3" t="s">
        <v>41</v>
      </c>
      <c r="S2" s="3">
        <v>5</v>
      </c>
      <c r="T2" s="3">
        <v>3</v>
      </c>
      <c r="U2" s="3" t="s">
        <v>42</v>
      </c>
      <c r="V2" s="3" t="s">
        <v>43</v>
      </c>
      <c r="W2" s="3">
        <v>2</v>
      </c>
      <c r="X2" s="3" t="s">
        <v>44</v>
      </c>
      <c r="Y2" s="3">
        <v>4</v>
      </c>
      <c r="Z2" s="3">
        <v>3</v>
      </c>
      <c r="AA2" s="3">
        <v>4</v>
      </c>
      <c r="AB2" s="3">
        <f>7.5</f>
        <v>7.5</v>
      </c>
      <c r="AC2" s="3">
        <f>AB2*9.5/85.5*100</f>
        <v>83.333333333333343</v>
      </c>
      <c r="AD2" s="3">
        <v>8</v>
      </c>
      <c r="AE2" s="3">
        <f>AD2*9.5/82.365*100</f>
        <v>92.272202998846609</v>
      </c>
      <c r="AF2" s="3">
        <v>8</v>
      </c>
      <c r="AG2">
        <f>AF2*9.5/87.115*100</f>
        <v>87.241003271537636</v>
      </c>
      <c r="AH2">
        <f>SUM(AC2,AE2,AG2)/300*100</f>
        <v>87.615513201239196</v>
      </c>
    </row>
    <row r="3" spans="1:34" ht="15.75" customHeight="1" x14ac:dyDescent="0.25">
      <c r="A3" s="2">
        <v>43813.848876192133</v>
      </c>
      <c r="B3" s="3" t="s">
        <v>45</v>
      </c>
      <c r="C3" s="3">
        <v>1</v>
      </c>
      <c r="D3" s="3">
        <v>1</v>
      </c>
      <c r="E3" s="3" t="s">
        <v>31</v>
      </c>
      <c r="F3" s="3" t="s">
        <v>46</v>
      </c>
      <c r="G3" s="3">
        <v>3</v>
      </c>
      <c r="H3" s="3" t="s">
        <v>33</v>
      </c>
      <c r="I3" s="3" t="s">
        <v>47</v>
      </c>
      <c r="J3" s="3" t="s">
        <v>35</v>
      </c>
      <c r="K3" s="3" t="s">
        <v>48</v>
      </c>
      <c r="L3" s="3" t="s">
        <v>37</v>
      </c>
      <c r="M3" s="3">
        <v>5</v>
      </c>
      <c r="N3" s="3">
        <v>3</v>
      </c>
      <c r="O3" s="3" t="s">
        <v>38</v>
      </c>
      <c r="P3" s="3" t="s">
        <v>39</v>
      </c>
      <c r="Q3" s="3" t="s">
        <v>49</v>
      </c>
      <c r="R3" s="3" t="s">
        <v>41</v>
      </c>
      <c r="S3" s="3">
        <v>1</v>
      </c>
      <c r="T3" s="3">
        <v>4</v>
      </c>
      <c r="U3" s="3" t="s">
        <v>42</v>
      </c>
      <c r="V3" s="3" t="s">
        <v>43</v>
      </c>
      <c r="W3" s="3">
        <v>2</v>
      </c>
      <c r="X3" s="3" t="s">
        <v>50</v>
      </c>
      <c r="Y3" s="3">
        <v>5</v>
      </c>
      <c r="Z3" s="3">
        <v>3</v>
      </c>
      <c r="AA3" s="3">
        <v>1</v>
      </c>
      <c r="AB3" s="3">
        <f>6.33</f>
        <v>6.33</v>
      </c>
      <c r="AC3" s="3">
        <f>AB3*9.5/85.5*100</f>
        <v>70.333333333333329</v>
      </c>
      <c r="AD3" s="3">
        <v>6.83</v>
      </c>
      <c r="AE3" s="3">
        <f t="shared" ref="AE3:AE25" si="0">AD3*9.5/82.365*100</f>
        <v>78.777393310265296</v>
      </c>
      <c r="AF3" s="3">
        <v>6.67</v>
      </c>
      <c r="AG3">
        <f t="shared" ref="AG3:AG25" si="1">AF3*9.5/87.115*100</f>
        <v>72.737186477644499</v>
      </c>
      <c r="AH3">
        <f t="shared" ref="AH3:AH25" si="2">SUM(AC3,AE3,AG3)/300*100</f>
        <v>73.949304373747708</v>
      </c>
    </row>
    <row r="4" spans="1:34" ht="15.75" customHeight="1" x14ac:dyDescent="0.25">
      <c r="A4" s="2">
        <v>43813.854803391208</v>
      </c>
      <c r="B4" s="3" t="s">
        <v>51</v>
      </c>
      <c r="C4" s="3">
        <v>2</v>
      </c>
      <c r="D4" s="3">
        <v>1</v>
      </c>
      <c r="E4" s="3" t="s">
        <v>31</v>
      </c>
      <c r="F4" s="3" t="s">
        <v>32</v>
      </c>
      <c r="G4" s="3">
        <v>4</v>
      </c>
      <c r="H4" s="3" t="s">
        <v>52</v>
      </c>
      <c r="I4" s="3" t="s">
        <v>34</v>
      </c>
      <c r="J4" s="3" t="s">
        <v>53</v>
      </c>
      <c r="K4" s="3" t="s">
        <v>36</v>
      </c>
      <c r="L4" s="3" t="s">
        <v>54</v>
      </c>
      <c r="M4" s="3">
        <v>3</v>
      </c>
      <c r="N4" s="3">
        <v>1</v>
      </c>
      <c r="O4" s="3" t="s">
        <v>38</v>
      </c>
      <c r="P4" s="3" t="s">
        <v>39</v>
      </c>
      <c r="Q4" s="3" t="s">
        <v>49</v>
      </c>
      <c r="R4" s="3" t="s">
        <v>55</v>
      </c>
      <c r="S4" s="3">
        <v>3</v>
      </c>
      <c r="T4" s="3">
        <v>3</v>
      </c>
      <c r="U4" s="3" t="s">
        <v>56</v>
      </c>
      <c r="V4" s="3" t="s">
        <v>43</v>
      </c>
      <c r="W4" s="3">
        <v>3</v>
      </c>
      <c r="X4" s="3" t="s">
        <v>44</v>
      </c>
      <c r="Y4" s="3">
        <v>4</v>
      </c>
      <c r="Z4" s="3">
        <v>5</v>
      </c>
      <c r="AA4" s="3">
        <v>4</v>
      </c>
      <c r="AB4" s="3">
        <f>5.67</f>
        <v>5.67</v>
      </c>
      <c r="AC4" s="3">
        <f t="shared" ref="AC4:AC25" si="3">AB4*9.5/85.5*100</f>
        <v>63</v>
      </c>
      <c r="AD4" s="3">
        <v>6.33</v>
      </c>
      <c r="AE4" s="3">
        <f t="shared" si="0"/>
        <v>73.010380622837374</v>
      </c>
      <c r="AF4" s="3">
        <v>7</v>
      </c>
      <c r="AG4">
        <f t="shared" si="1"/>
        <v>76.335877862595424</v>
      </c>
      <c r="AH4">
        <f t="shared" si="2"/>
        <v>70.782086161810938</v>
      </c>
    </row>
    <row r="5" spans="1:34" ht="15.75" customHeight="1" x14ac:dyDescent="0.25">
      <c r="A5" s="2">
        <v>43813.874532326387</v>
      </c>
      <c r="B5" s="3" t="s">
        <v>57</v>
      </c>
      <c r="C5" s="3">
        <v>2</v>
      </c>
      <c r="D5" s="3">
        <v>1</v>
      </c>
      <c r="E5" s="3" t="s">
        <v>58</v>
      </c>
      <c r="F5" s="3" t="s">
        <v>32</v>
      </c>
      <c r="G5" s="3">
        <v>3</v>
      </c>
      <c r="H5" s="3" t="s">
        <v>52</v>
      </c>
      <c r="I5" s="3" t="s">
        <v>34</v>
      </c>
      <c r="J5" s="3" t="s">
        <v>53</v>
      </c>
      <c r="K5" s="3" t="s">
        <v>36</v>
      </c>
      <c r="L5" s="3" t="s">
        <v>37</v>
      </c>
      <c r="M5" s="3">
        <v>5</v>
      </c>
      <c r="N5" s="3">
        <v>2</v>
      </c>
      <c r="O5" s="3" t="s">
        <v>59</v>
      </c>
      <c r="P5" s="3" t="s">
        <v>60</v>
      </c>
      <c r="Q5" s="3" t="s">
        <v>49</v>
      </c>
      <c r="R5" s="3" t="s">
        <v>55</v>
      </c>
      <c r="S5" s="3">
        <v>3</v>
      </c>
      <c r="T5" s="3">
        <v>3</v>
      </c>
      <c r="U5" s="3" t="s">
        <v>42</v>
      </c>
      <c r="V5" s="3" t="s">
        <v>43</v>
      </c>
      <c r="W5" s="3">
        <v>3</v>
      </c>
      <c r="X5" s="3" t="s">
        <v>50</v>
      </c>
      <c r="Y5" s="3">
        <v>5</v>
      </c>
      <c r="Z5" s="3">
        <v>5</v>
      </c>
      <c r="AA5" s="3">
        <v>3</v>
      </c>
      <c r="AB5" s="3">
        <f>6.67</f>
        <v>6.67</v>
      </c>
      <c r="AC5" s="3">
        <f t="shared" si="3"/>
        <v>74.111111111111114</v>
      </c>
      <c r="AD5" s="3">
        <v>7.17</v>
      </c>
      <c r="AE5" s="3">
        <f t="shared" si="0"/>
        <v>82.698961937716263</v>
      </c>
      <c r="AF5" s="3">
        <v>6.83</v>
      </c>
      <c r="AG5">
        <f t="shared" si="1"/>
        <v>74.482006543075258</v>
      </c>
      <c r="AH5">
        <f t="shared" si="2"/>
        <v>77.09735986396754</v>
      </c>
    </row>
    <row r="6" spans="1:34" ht="15.75" customHeight="1" x14ac:dyDescent="0.25">
      <c r="A6" s="2">
        <v>43813.875667997687</v>
      </c>
      <c r="B6" s="3" t="s">
        <v>61</v>
      </c>
      <c r="C6" s="3">
        <v>3</v>
      </c>
      <c r="D6" s="3">
        <v>3</v>
      </c>
      <c r="E6" s="3" t="s">
        <v>58</v>
      </c>
      <c r="F6" s="3" t="s">
        <v>32</v>
      </c>
      <c r="G6" s="3">
        <v>4</v>
      </c>
      <c r="H6" s="3" t="s">
        <v>52</v>
      </c>
      <c r="I6" s="3" t="s">
        <v>34</v>
      </c>
      <c r="J6" s="3" t="s">
        <v>35</v>
      </c>
      <c r="K6" s="3" t="s">
        <v>36</v>
      </c>
      <c r="L6" s="3" t="s">
        <v>54</v>
      </c>
      <c r="M6" s="3">
        <v>4</v>
      </c>
      <c r="N6" s="3">
        <v>1</v>
      </c>
      <c r="O6" s="3" t="s">
        <v>59</v>
      </c>
      <c r="P6" s="3" t="s">
        <v>39</v>
      </c>
      <c r="Q6" s="3" t="s">
        <v>49</v>
      </c>
      <c r="R6" s="3" t="s">
        <v>41</v>
      </c>
      <c r="S6" s="3">
        <v>3</v>
      </c>
      <c r="T6" s="3">
        <v>4</v>
      </c>
      <c r="U6" s="3" t="s">
        <v>42</v>
      </c>
      <c r="V6" s="3" t="s">
        <v>43</v>
      </c>
      <c r="W6" s="3">
        <v>3</v>
      </c>
      <c r="X6" s="3" t="s">
        <v>62</v>
      </c>
      <c r="Y6" s="3">
        <v>3</v>
      </c>
      <c r="Z6" s="3">
        <v>4</v>
      </c>
      <c r="AA6" s="3">
        <v>3</v>
      </c>
      <c r="AB6" s="3">
        <v>7.17</v>
      </c>
      <c r="AC6" s="3">
        <f t="shared" si="3"/>
        <v>79.666666666666657</v>
      </c>
      <c r="AD6" s="3">
        <v>8</v>
      </c>
      <c r="AE6" s="3">
        <f t="shared" si="0"/>
        <v>92.272202998846609</v>
      </c>
      <c r="AF6" s="3">
        <v>7.56</v>
      </c>
      <c r="AG6">
        <f t="shared" si="1"/>
        <v>82.44274809160305</v>
      </c>
      <c r="AH6">
        <f t="shared" si="2"/>
        <v>84.793872585705444</v>
      </c>
    </row>
    <row r="7" spans="1:34" ht="15.75" customHeight="1" x14ac:dyDescent="0.25">
      <c r="A7" s="2">
        <v>43813.882869560184</v>
      </c>
      <c r="B7" s="3">
        <v>22</v>
      </c>
      <c r="C7" s="3">
        <v>3</v>
      </c>
      <c r="D7" s="3">
        <v>2</v>
      </c>
      <c r="E7" s="3" t="s">
        <v>58</v>
      </c>
      <c r="F7" s="3" t="s">
        <v>32</v>
      </c>
      <c r="G7" s="3">
        <v>4</v>
      </c>
      <c r="H7" s="3" t="s">
        <v>33</v>
      </c>
      <c r="I7" s="3" t="s">
        <v>34</v>
      </c>
      <c r="J7" s="3" t="s">
        <v>63</v>
      </c>
      <c r="K7" s="3" t="s">
        <v>36</v>
      </c>
      <c r="L7" s="3" t="s">
        <v>37</v>
      </c>
      <c r="M7" s="3">
        <v>3</v>
      </c>
      <c r="N7" s="3">
        <v>1</v>
      </c>
      <c r="O7" s="3" t="s">
        <v>38</v>
      </c>
      <c r="P7" s="3" t="s">
        <v>39</v>
      </c>
      <c r="Q7" s="3" t="s">
        <v>40</v>
      </c>
      <c r="R7" s="3" t="s">
        <v>55</v>
      </c>
      <c r="S7" s="3">
        <v>2</v>
      </c>
      <c r="T7" s="3">
        <v>3</v>
      </c>
      <c r="U7" s="3" t="s">
        <v>42</v>
      </c>
      <c r="V7" s="3" t="s">
        <v>43</v>
      </c>
      <c r="W7" s="3">
        <v>3</v>
      </c>
      <c r="X7" s="3" t="s">
        <v>44</v>
      </c>
      <c r="Y7" s="3">
        <v>3</v>
      </c>
      <c r="Z7" s="3">
        <v>3</v>
      </c>
      <c r="AA7" s="3">
        <v>3</v>
      </c>
      <c r="AB7" s="3">
        <v>6.8</v>
      </c>
      <c r="AC7" s="3">
        <f t="shared" si="3"/>
        <v>75.555555555555557</v>
      </c>
      <c r="AD7" s="3">
        <v>7.5</v>
      </c>
      <c r="AE7" s="3">
        <f>AD7*9.5/82.365*100</f>
        <v>86.505190311418687</v>
      </c>
      <c r="AG7">
        <f t="shared" si="1"/>
        <v>0</v>
      </c>
      <c r="AH7">
        <f t="shared" si="2"/>
        <v>54.020248622324743</v>
      </c>
    </row>
    <row r="8" spans="1:34" ht="15.75" customHeight="1" x14ac:dyDescent="0.25">
      <c r="A8" s="2">
        <v>43813.885652905097</v>
      </c>
      <c r="B8" s="3" t="s">
        <v>64</v>
      </c>
      <c r="C8" s="3">
        <v>4</v>
      </c>
      <c r="D8" s="3">
        <v>1</v>
      </c>
      <c r="E8" s="3" t="s">
        <v>58</v>
      </c>
      <c r="F8" s="3" t="s">
        <v>32</v>
      </c>
      <c r="G8" s="3">
        <v>4</v>
      </c>
      <c r="H8" s="3" t="s">
        <v>33</v>
      </c>
      <c r="I8" s="3" t="s">
        <v>47</v>
      </c>
      <c r="J8" s="3" t="s">
        <v>53</v>
      </c>
      <c r="K8" s="3" t="s">
        <v>36</v>
      </c>
      <c r="L8" s="3" t="s">
        <v>37</v>
      </c>
      <c r="M8" s="3">
        <v>4</v>
      </c>
      <c r="N8" s="3">
        <v>2</v>
      </c>
      <c r="O8" s="3" t="s">
        <v>38</v>
      </c>
      <c r="P8" s="3" t="s">
        <v>60</v>
      </c>
      <c r="Q8" s="3" t="s">
        <v>65</v>
      </c>
      <c r="R8" s="3" t="s">
        <v>41</v>
      </c>
      <c r="S8" s="3">
        <v>3</v>
      </c>
      <c r="T8" s="3">
        <v>4</v>
      </c>
      <c r="U8" s="3" t="s">
        <v>42</v>
      </c>
      <c r="V8" s="3" t="s">
        <v>43</v>
      </c>
      <c r="W8" s="3">
        <v>3</v>
      </c>
      <c r="X8" s="3" t="s">
        <v>50</v>
      </c>
      <c r="Y8" s="3">
        <v>3</v>
      </c>
      <c r="Z8" s="3">
        <v>4</v>
      </c>
      <c r="AA8" s="3">
        <v>2</v>
      </c>
      <c r="AB8" s="3">
        <v>8</v>
      </c>
      <c r="AC8" s="3">
        <f t="shared" si="3"/>
        <v>88.888888888888886</v>
      </c>
      <c r="AD8" s="3">
        <v>8.17</v>
      </c>
      <c r="AE8" s="3">
        <f t="shared" si="0"/>
        <v>94.232987312572092</v>
      </c>
      <c r="AF8" s="3">
        <v>9.17</v>
      </c>
      <c r="AG8">
        <f t="shared" si="1"/>
        <v>100</v>
      </c>
      <c r="AH8">
        <f t="shared" si="2"/>
        <v>94.373958733820317</v>
      </c>
    </row>
    <row r="9" spans="1:34" ht="15.75" customHeight="1" x14ac:dyDescent="0.25">
      <c r="A9" s="2">
        <v>43813.890412245368</v>
      </c>
      <c r="B9" s="3" t="s">
        <v>66</v>
      </c>
      <c r="C9" s="3">
        <v>3</v>
      </c>
      <c r="D9" s="3">
        <v>3</v>
      </c>
      <c r="E9" s="3" t="s">
        <v>31</v>
      </c>
      <c r="F9" s="3" t="s">
        <v>32</v>
      </c>
      <c r="G9" s="3">
        <v>5</v>
      </c>
      <c r="H9" s="3" t="s">
        <v>33</v>
      </c>
      <c r="I9" s="3" t="s">
        <v>47</v>
      </c>
      <c r="J9" s="3" t="s">
        <v>53</v>
      </c>
      <c r="K9" s="3" t="s">
        <v>36</v>
      </c>
      <c r="L9" s="3" t="s">
        <v>54</v>
      </c>
      <c r="M9" s="3">
        <v>3</v>
      </c>
      <c r="N9" s="3">
        <v>3</v>
      </c>
      <c r="O9" s="3" t="s">
        <v>67</v>
      </c>
      <c r="P9" s="3" t="s">
        <v>68</v>
      </c>
      <c r="Q9" s="3" t="s">
        <v>49</v>
      </c>
      <c r="R9" s="3" t="s">
        <v>41</v>
      </c>
      <c r="S9" s="3">
        <v>3</v>
      </c>
      <c r="T9" s="3">
        <v>3</v>
      </c>
      <c r="U9" s="3" t="s">
        <v>56</v>
      </c>
      <c r="V9" s="3" t="s">
        <v>43</v>
      </c>
      <c r="W9" s="3">
        <v>3</v>
      </c>
      <c r="X9" s="3" t="s">
        <v>62</v>
      </c>
      <c r="Y9" s="3">
        <v>5</v>
      </c>
      <c r="Z9" s="3">
        <v>5</v>
      </c>
      <c r="AA9" s="3">
        <v>5</v>
      </c>
      <c r="AB9" s="3">
        <v>6.83</v>
      </c>
      <c r="AC9" s="3">
        <f t="shared" si="3"/>
        <v>75.8888888888889</v>
      </c>
      <c r="AD9" s="3">
        <v>7.5</v>
      </c>
      <c r="AE9" s="3">
        <f t="shared" si="0"/>
        <v>86.505190311418687</v>
      </c>
      <c r="AF9" s="3">
        <v>8</v>
      </c>
      <c r="AG9">
        <f t="shared" si="1"/>
        <v>87.241003271537636</v>
      </c>
      <c r="AH9">
        <f t="shared" si="2"/>
        <v>83.211694157281741</v>
      </c>
    </row>
    <row r="10" spans="1:34" ht="15.75" customHeight="1" x14ac:dyDescent="0.25">
      <c r="A10" s="2">
        <v>43813.960127199069</v>
      </c>
      <c r="B10" s="3" t="s">
        <v>69</v>
      </c>
      <c r="C10" s="3">
        <v>2</v>
      </c>
      <c r="D10" s="3">
        <v>2</v>
      </c>
      <c r="E10" s="3" t="s">
        <v>58</v>
      </c>
      <c r="F10" s="3" t="s">
        <v>32</v>
      </c>
      <c r="G10" s="3">
        <v>2</v>
      </c>
      <c r="H10" s="3" t="s">
        <v>33</v>
      </c>
      <c r="I10" s="3" t="s">
        <v>47</v>
      </c>
      <c r="J10" s="3" t="s">
        <v>53</v>
      </c>
      <c r="K10" s="3" t="s">
        <v>36</v>
      </c>
      <c r="L10" s="3" t="s">
        <v>54</v>
      </c>
      <c r="M10" s="3">
        <v>3</v>
      </c>
      <c r="N10" s="3">
        <v>1</v>
      </c>
      <c r="O10" s="3" t="s">
        <v>59</v>
      </c>
      <c r="P10" s="3" t="s">
        <v>60</v>
      </c>
      <c r="Q10" s="3" t="s">
        <v>40</v>
      </c>
      <c r="R10" s="3" t="s">
        <v>70</v>
      </c>
      <c r="S10" s="3">
        <v>1</v>
      </c>
      <c r="T10" s="3">
        <v>4</v>
      </c>
      <c r="U10" s="3" t="s">
        <v>56</v>
      </c>
      <c r="V10" s="3" t="s">
        <v>43</v>
      </c>
      <c r="W10" s="3">
        <v>4</v>
      </c>
      <c r="X10" s="3" t="s">
        <v>44</v>
      </c>
      <c r="Y10" s="3">
        <v>2</v>
      </c>
      <c r="Z10" s="3">
        <v>2</v>
      </c>
      <c r="AA10" s="3">
        <v>3</v>
      </c>
      <c r="AB10" s="3">
        <v>6.83</v>
      </c>
      <c r="AC10" s="3">
        <f t="shared" si="3"/>
        <v>75.8888888888889</v>
      </c>
      <c r="AD10" s="3">
        <v>6.77</v>
      </c>
      <c r="AE10" s="3">
        <f t="shared" si="0"/>
        <v>78.085351787773931</v>
      </c>
      <c r="AF10" s="3">
        <v>6.83</v>
      </c>
      <c r="AG10">
        <f t="shared" si="1"/>
        <v>74.482006543075258</v>
      </c>
      <c r="AH10">
        <f t="shared" si="2"/>
        <v>76.152082406579353</v>
      </c>
    </row>
    <row r="11" spans="1:34" ht="15.75" customHeight="1" x14ac:dyDescent="0.25">
      <c r="A11" s="2">
        <v>43814.132452314814</v>
      </c>
      <c r="B11" s="3" t="s">
        <v>71</v>
      </c>
      <c r="C11" s="3">
        <v>4</v>
      </c>
      <c r="D11" s="3">
        <v>4</v>
      </c>
      <c r="E11" s="3" t="s">
        <v>31</v>
      </c>
      <c r="F11" s="3" t="s">
        <v>72</v>
      </c>
      <c r="G11" s="3">
        <v>5</v>
      </c>
      <c r="H11" s="3" t="s">
        <v>33</v>
      </c>
      <c r="I11" s="3" t="s">
        <v>47</v>
      </c>
      <c r="J11" s="3" t="s">
        <v>53</v>
      </c>
      <c r="K11" s="3" t="s">
        <v>36</v>
      </c>
      <c r="L11" s="3" t="s">
        <v>37</v>
      </c>
      <c r="M11" s="3">
        <v>5</v>
      </c>
      <c r="N11" s="3">
        <v>5</v>
      </c>
      <c r="O11" s="3" t="s">
        <v>59</v>
      </c>
      <c r="P11" s="3" t="s">
        <v>39</v>
      </c>
      <c r="Q11" s="3" t="s">
        <v>49</v>
      </c>
      <c r="R11" s="3" t="s">
        <v>41</v>
      </c>
      <c r="S11" s="3">
        <v>4</v>
      </c>
      <c r="T11" s="3">
        <v>5</v>
      </c>
      <c r="U11" s="3" t="s">
        <v>42</v>
      </c>
      <c r="V11" s="3" t="s">
        <v>43</v>
      </c>
      <c r="W11" s="3">
        <v>5</v>
      </c>
      <c r="X11" s="3" t="s">
        <v>44</v>
      </c>
      <c r="Y11" s="3">
        <v>1</v>
      </c>
      <c r="Z11" s="3">
        <v>2</v>
      </c>
      <c r="AA11" s="3">
        <v>1</v>
      </c>
      <c r="AB11" s="3">
        <v>8.6300000000000008</v>
      </c>
      <c r="AC11" s="3">
        <f t="shared" si="3"/>
        <v>95.8888888888889</v>
      </c>
      <c r="AD11" s="3">
        <v>7.89</v>
      </c>
      <c r="AE11" s="3">
        <f t="shared" si="0"/>
        <v>91.003460207612463</v>
      </c>
      <c r="AF11" s="3">
        <v>8.1999999999999993</v>
      </c>
      <c r="AG11">
        <f t="shared" si="1"/>
        <v>89.422028353326056</v>
      </c>
      <c r="AH11">
        <f t="shared" si="2"/>
        <v>92.104792483275816</v>
      </c>
    </row>
    <row r="12" spans="1:34" ht="15.75" customHeight="1" x14ac:dyDescent="0.25">
      <c r="A12" s="2">
        <v>43814.938996990742</v>
      </c>
      <c r="B12" s="3" t="s">
        <v>73</v>
      </c>
      <c r="C12" s="3">
        <v>2</v>
      </c>
      <c r="D12" s="3">
        <v>2</v>
      </c>
      <c r="E12" s="3" t="s">
        <v>31</v>
      </c>
      <c r="F12" s="3" t="s">
        <v>46</v>
      </c>
      <c r="G12" s="3">
        <v>2</v>
      </c>
      <c r="H12" s="3" t="s">
        <v>74</v>
      </c>
      <c r="I12" s="3" t="s">
        <v>75</v>
      </c>
      <c r="J12" s="3" t="s">
        <v>35</v>
      </c>
      <c r="K12" s="3" t="s">
        <v>36</v>
      </c>
      <c r="L12" s="3" t="s">
        <v>54</v>
      </c>
      <c r="M12" s="3">
        <v>2</v>
      </c>
      <c r="N12" s="3">
        <v>2</v>
      </c>
      <c r="O12" s="3" t="s">
        <v>38</v>
      </c>
      <c r="P12" s="3" t="s">
        <v>60</v>
      </c>
      <c r="Q12" s="3" t="s">
        <v>40</v>
      </c>
      <c r="R12" s="3" t="s">
        <v>70</v>
      </c>
      <c r="S12" s="3">
        <v>1</v>
      </c>
      <c r="T12" s="3">
        <v>2</v>
      </c>
      <c r="U12" s="3" t="s">
        <v>56</v>
      </c>
      <c r="V12" s="3" t="s">
        <v>43</v>
      </c>
      <c r="W12" s="3">
        <v>1</v>
      </c>
      <c r="X12" s="3" t="s">
        <v>62</v>
      </c>
      <c r="Y12" s="3">
        <v>5</v>
      </c>
      <c r="Z12" s="3">
        <v>5</v>
      </c>
      <c r="AA12" s="3">
        <v>5</v>
      </c>
      <c r="AB12" s="3">
        <v>8</v>
      </c>
      <c r="AC12" s="3">
        <f t="shared" si="3"/>
        <v>88.888888888888886</v>
      </c>
      <c r="AD12" s="3">
        <v>7</v>
      </c>
      <c r="AE12" s="3">
        <f t="shared" si="0"/>
        <v>80.738177623990779</v>
      </c>
      <c r="AF12" s="3">
        <v>7.5</v>
      </c>
      <c r="AG12">
        <f t="shared" si="1"/>
        <v>81.788440567066516</v>
      </c>
      <c r="AH12">
        <f t="shared" si="2"/>
        <v>83.805169026648713</v>
      </c>
    </row>
    <row r="13" spans="1:34" ht="15.75" customHeight="1" x14ac:dyDescent="0.25">
      <c r="A13" s="2">
        <v>43815.593203055556</v>
      </c>
      <c r="B13" s="3" t="s">
        <v>76</v>
      </c>
      <c r="C13" s="3">
        <v>5</v>
      </c>
      <c r="D13" s="3">
        <v>5</v>
      </c>
      <c r="E13" s="3" t="s">
        <v>31</v>
      </c>
      <c r="F13" s="3" t="s">
        <v>72</v>
      </c>
      <c r="G13" s="3">
        <v>5</v>
      </c>
      <c r="H13" s="3" t="s">
        <v>33</v>
      </c>
      <c r="I13" s="3" t="s">
        <v>47</v>
      </c>
      <c r="J13" s="3" t="s">
        <v>53</v>
      </c>
      <c r="K13" s="3" t="s">
        <v>36</v>
      </c>
      <c r="L13" s="3" t="s">
        <v>54</v>
      </c>
      <c r="M13" s="3">
        <v>4</v>
      </c>
      <c r="N13" s="3">
        <v>4</v>
      </c>
      <c r="O13" s="3" t="s">
        <v>38</v>
      </c>
      <c r="P13" s="3" t="s">
        <v>39</v>
      </c>
      <c r="Q13" s="3" t="s">
        <v>65</v>
      </c>
      <c r="R13" s="3" t="s">
        <v>41</v>
      </c>
      <c r="S13" s="3">
        <v>3</v>
      </c>
      <c r="T13" s="3">
        <v>3</v>
      </c>
      <c r="U13" s="3" t="s">
        <v>56</v>
      </c>
      <c r="V13" s="3" t="s">
        <v>43</v>
      </c>
      <c r="W13" s="3">
        <v>5</v>
      </c>
      <c r="X13" s="3" t="s">
        <v>62</v>
      </c>
      <c r="Y13" s="3">
        <v>3</v>
      </c>
      <c r="Z13" s="3">
        <v>3</v>
      </c>
      <c r="AA13" s="3">
        <v>1</v>
      </c>
      <c r="AB13" s="3">
        <v>7.5</v>
      </c>
      <c r="AC13" s="3">
        <f t="shared" si="3"/>
        <v>83.333333333333343</v>
      </c>
      <c r="AD13" s="3">
        <v>8</v>
      </c>
      <c r="AE13" s="3">
        <f t="shared" si="0"/>
        <v>92.272202998846609</v>
      </c>
      <c r="AF13" s="3">
        <v>9</v>
      </c>
      <c r="AG13">
        <f t="shared" si="1"/>
        <v>98.146128680479833</v>
      </c>
      <c r="AH13">
        <f t="shared" si="2"/>
        <v>91.250555004219919</v>
      </c>
    </row>
    <row r="14" spans="1:34" ht="15.75" customHeight="1" x14ac:dyDescent="0.25">
      <c r="A14" s="2">
        <v>43816.685951018517</v>
      </c>
      <c r="B14" s="3" t="s">
        <v>77</v>
      </c>
      <c r="C14" s="3">
        <v>1</v>
      </c>
      <c r="D14" s="3">
        <v>1</v>
      </c>
      <c r="E14" s="3" t="s">
        <v>58</v>
      </c>
      <c r="F14" s="3" t="s">
        <v>32</v>
      </c>
      <c r="G14" s="3">
        <v>4</v>
      </c>
      <c r="H14" s="3" t="s">
        <v>52</v>
      </c>
      <c r="I14" s="3" t="s">
        <v>47</v>
      </c>
      <c r="J14" s="3" t="s">
        <v>35</v>
      </c>
      <c r="K14" s="3" t="s">
        <v>36</v>
      </c>
      <c r="L14" s="3" t="s">
        <v>78</v>
      </c>
      <c r="M14" s="3">
        <v>4</v>
      </c>
      <c r="N14" s="3">
        <v>1</v>
      </c>
      <c r="O14" s="3" t="s">
        <v>38</v>
      </c>
      <c r="P14" s="3" t="s">
        <v>39</v>
      </c>
      <c r="Q14" s="3" t="s">
        <v>40</v>
      </c>
      <c r="R14" s="3" t="s">
        <v>41</v>
      </c>
      <c r="S14" s="3">
        <v>3</v>
      </c>
      <c r="T14" s="3">
        <v>4</v>
      </c>
      <c r="U14" s="3" t="s">
        <v>42</v>
      </c>
      <c r="V14" s="3" t="s">
        <v>43</v>
      </c>
      <c r="W14" s="3">
        <v>4</v>
      </c>
      <c r="X14" s="3" t="s">
        <v>44</v>
      </c>
      <c r="Y14" s="3">
        <v>4</v>
      </c>
      <c r="Z14" s="3">
        <v>5</v>
      </c>
      <c r="AA14" s="3">
        <v>4</v>
      </c>
      <c r="AB14" s="3">
        <v>7.43</v>
      </c>
      <c r="AC14" s="3">
        <f t="shared" si="3"/>
        <v>82.555555555555543</v>
      </c>
      <c r="AD14" s="3">
        <v>7.53</v>
      </c>
      <c r="AE14" s="3">
        <f t="shared" si="0"/>
        <v>86.851211072664356</v>
      </c>
      <c r="AF14" s="3">
        <v>7.78</v>
      </c>
      <c r="AG14">
        <f t="shared" si="1"/>
        <v>84.841875681570343</v>
      </c>
      <c r="AH14">
        <f t="shared" si="2"/>
        <v>84.749547436596743</v>
      </c>
    </row>
    <row r="15" spans="1:34" ht="15.75" customHeight="1" x14ac:dyDescent="0.25">
      <c r="A15" s="2">
        <v>43816.686319803237</v>
      </c>
      <c r="B15" s="3" t="s">
        <v>79</v>
      </c>
      <c r="C15" s="3">
        <v>1</v>
      </c>
      <c r="D15" s="3">
        <v>1</v>
      </c>
      <c r="E15" s="3" t="s">
        <v>58</v>
      </c>
      <c r="F15" s="3" t="s">
        <v>46</v>
      </c>
      <c r="G15" s="3">
        <v>3</v>
      </c>
      <c r="H15" s="3" t="s">
        <v>74</v>
      </c>
      <c r="I15" s="3" t="s">
        <v>34</v>
      </c>
      <c r="J15" s="3" t="s">
        <v>35</v>
      </c>
      <c r="K15" s="3" t="s">
        <v>36</v>
      </c>
      <c r="L15" s="3" t="s">
        <v>78</v>
      </c>
      <c r="M15" s="3">
        <v>4</v>
      </c>
      <c r="N15" s="3">
        <v>1</v>
      </c>
      <c r="O15" s="3" t="s">
        <v>38</v>
      </c>
      <c r="P15" s="3" t="s">
        <v>39</v>
      </c>
      <c r="Q15" s="3" t="s">
        <v>65</v>
      </c>
      <c r="R15" s="3" t="s">
        <v>41</v>
      </c>
      <c r="S15" s="3">
        <v>2</v>
      </c>
      <c r="T15" s="3">
        <v>3</v>
      </c>
      <c r="U15" s="3" t="s">
        <v>56</v>
      </c>
      <c r="V15" s="3" t="s">
        <v>43</v>
      </c>
      <c r="W15" s="3">
        <v>3</v>
      </c>
      <c r="X15" s="3" t="s">
        <v>50</v>
      </c>
      <c r="Y15" s="3">
        <v>3</v>
      </c>
      <c r="Z15" s="3">
        <v>3</v>
      </c>
      <c r="AA15" s="3">
        <v>3</v>
      </c>
      <c r="AB15" s="3">
        <v>6.5</v>
      </c>
      <c r="AC15" s="3">
        <f t="shared" si="3"/>
        <v>72.222222222222214</v>
      </c>
      <c r="AD15" s="3">
        <v>7.17</v>
      </c>
      <c r="AE15" s="3">
        <f t="shared" si="0"/>
        <v>82.698961937716263</v>
      </c>
      <c r="AF15" s="3">
        <v>7.17</v>
      </c>
      <c r="AG15">
        <f t="shared" si="1"/>
        <v>78.189749182115591</v>
      </c>
      <c r="AH15">
        <f t="shared" si="2"/>
        <v>77.703644447351365</v>
      </c>
    </row>
    <row r="16" spans="1:34" ht="15.75" customHeight="1" x14ac:dyDescent="0.25">
      <c r="A16" s="2">
        <v>43816.712006018519</v>
      </c>
      <c r="B16" s="3" t="s">
        <v>80</v>
      </c>
      <c r="C16" s="3">
        <v>2</v>
      </c>
      <c r="D16" s="3">
        <v>1</v>
      </c>
      <c r="E16" s="3" t="s">
        <v>31</v>
      </c>
      <c r="F16" s="3" t="s">
        <v>32</v>
      </c>
      <c r="G16" s="3">
        <v>4</v>
      </c>
      <c r="H16" s="3" t="s">
        <v>52</v>
      </c>
      <c r="I16" s="3" t="s">
        <v>34</v>
      </c>
      <c r="J16" s="3" t="s">
        <v>35</v>
      </c>
      <c r="K16" s="3" t="s">
        <v>36</v>
      </c>
      <c r="L16" s="3" t="s">
        <v>78</v>
      </c>
      <c r="M16" s="3">
        <v>4</v>
      </c>
      <c r="N16" s="3">
        <v>1</v>
      </c>
      <c r="O16" s="3" t="s">
        <v>38</v>
      </c>
      <c r="P16" s="3" t="s">
        <v>60</v>
      </c>
      <c r="Q16" s="3" t="s">
        <v>40</v>
      </c>
      <c r="R16" s="3" t="s">
        <v>41</v>
      </c>
      <c r="S16" s="3">
        <v>4</v>
      </c>
      <c r="T16" s="3">
        <v>3</v>
      </c>
      <c r="U16" s="3" t="s">
        <v>56</v>
      </c>
      <c r="V16" s="3" t="s">
        <v>43</v>
      </c>
      <c r="W16" s="3">
        <v>3</v>
      </c>
      <c r="X16" s="3" t="s">
        <v>50</v>
      </c>
      <c r="Y16" s="3">
        <v>3</v>
      </c>
      <c r="Z16" s="3">
        <v>5</v>
      </c>
      <c r="AA16" s="3">
        <v>5</v>
      </c>
      <c r="AB16" s="3">
        <v>7.5</v>
      </c>
      <c r="AC16" s="3">
        <f t="shared" si="3"/>
        <v>83.333333333333343</v>
      </c>
      <c r="AD16" s="3">
        <v>7.56</v>
      </c>
      <c r="AE16" s="3">
        <f t="shared" si="0"/>
        <v>87.197231833910024</v>
      </c>
      <c r="AF16" s="3">
        <v>7.5</v>
      </c>
      <c r="AG16">
        <f t="shared" si="1"/>
        <v>81.788440567066516</v>
      </c>
      <c r="AH16">
        <f t="shared" si="2"/>
        <v>84.106335244769951</v>
      </c>
    </row>
    <row r="17" spans="1:34" ht="15.75" customHeight="1" x14ac:dyDescent="0.25">
      <c r="A17" s="2">
        <v>43816.717154722224</v>
      </c>
      <c r="B17" s="3" t="s">
        <v>81</v>
      </c>
      <c r="C17" s="3">
        <v>3</v>
      </c>
      <c r="D17" s="3">
        <v>3</v>
      </c>
      <c r="E17" s="3" t="s">
        <v>58</v>
      </c>
      <c r="F17" s="3" t="s">
        <v>32</v>
      </c>
      <c r="G17" s="3">
        <v>3</v>
      </c>
      <c r="H17" s="3" t="s">
        <v>33</v>
      </c>
      <c r="I17" s="3" t="s">
        <v>34</v>
      </c>
      <c r="J17" s="3" t="s">
        <v>35</v>
      </c>
      <c r="K17" s="3" t="s">
        <v>48</v>
      </c>
      <c r="L17" s="3" t="s">
        <v>78</v>
      </c>
      <c r="M17" s="3">
        <v>2</v>
      </c>
      <c r="N17" s="3">
        <v>3</v>
      </c>
      <c r="O17" s="3" t="s">
        <v>67</v>
      </c>
      <c r="P17" s="3" t="s">
        <v>39</v>
      </c>
      <c r="Q17" s="3" t="s">
        <v>40</v>
      </c>
      <c r="R17" s="3" t="s">
        <v>41</v>
      </c>
      <c r="S17" s="3">
        <v>1</v>
      </c>
      <c r="T17" s="3">
        <v>5</v>
      </c>
      <c r="U17" s="3" t="s">
        <v>42</v>
      </c>
      <c r="V17" s="3" t="s">
        <v>82</v>
      </c>
      <c r="W17" s="3">
        <v>1</v>
      </c>
      <c r="X17" s="3" t="s">
        <v>50</v>
      </c>
      <c r="Y17" s="3">
        <v>4</v>
      </c>
      <c r="Z17" s="3">
        <v>5</v>
      </c>
      <c r="AA17" s="3">
        <v>4</v>
      </c>
      <c r="AB17" s="3">
        <v>6.3</v>
      </c>
      <c r="AC17" s="3">
        <f t="shared" si="3"/>
        <v>70</v>
      </c>
      <c r="AD17" s="3">
        <v>6.8</v>
      </c>
      <c r="AE17" s="3">
        <f t="shared" si="0"/>
        <v>78.431372549019613</v>
      </c>
      <c r="AF17" s="3">
        <v>6.8330000000000002</v>
      </c>
      <c r="AG17">
        <f t="shared" si="1"/>
        <v>74.514721919302076</v>
      </c>
      <c r="AH17">
        <f t="shared" si="2"/>
        <v>74.315364822773901</v>
      </c>
    </row>
    <row r="18" spans="1:34" ht="15.75" customHeight="1" x14ac:dyDescent="0.25">
      <c r="A18" s="2">
        <v>43816.720095578705</v>
      </c>
      <c r="B18" s="3" t="s">
        <v>83</v>
      </c>
      <c r="C18" s="3">
        <v>2</v>
      </c>
      <c r="D18" s="3">
        <v>2</v>
      </c>
      <c r="E18" s="3" t="s">
        <v>84</v>
      </c>
      <c r="F18" s="3" t="s">
        <v>32</v>
      </c>
      <c r="G18" s="3">
        <v>4</v>
      </c>
      <c r="H18" s="3" t="s">
        <v>52</v>
      </c>
      <c r="I18" s="3" t="s">
        <v>34</v>
      </c>
      <c r="J18" s="3" t="s">
        <v>35</v>
      </c>
      <c r="K18" s="3" t="s">
        <v>36</v>
      </c>
      <c r="L18" s="3" t="s">
        <v>54</v>
      </c>
      <c r="M18" s="3">
        <v>4</v>
      </c>
      <c r="N18" s="3">
        <v>1</v>
      </c>
      <c r="O18" s="3" t="s">
        <v>67</v>
      </c>
      <c r="P18" s="3" t="s">
        <v>60</v>
      </c>
      <c r="Q18" s="3" t="s">
        <v>49</v>
      </c>
      <c r="R18" s="3" t="s">
        <v>70</v>
      </c>
      <c r="S18" s="3">
        <v>4</v>
      </c>
      <c r="T18" s="3">
        <v>1</v>
      </c>
      <c r="U18" s="3" t="s">
        <v>56</v>
      </c>
      <c r="V18" s="3" t="s">
        <v>43</v>
      </c>
      <c r="W18" s="3">
        <v>5</v>
      </c>
      <c r="X18" s="3" t="s">
        <v>50</v>
      </c>
      <c r="Y18" s="3">
        <v>2</v>
      </c>
      <c r="Z18" s="3">
        <v>2</v>
      </c>
      <c r="AA18" s="3">
        <v>2</v>
      </c>
      <c r="AB18" s="3">
        <v>5.15</v>
      </c>
      <c r="AC18" s="3">
        <f t="shared" si="3"/>
        <v>57.222222222222229</v>
      </c>
      <c r="AD18" s="3">
        <v>5.27</v>
      </c>
      <c r="AE18" s="3">
        <f t="shared" si="0"/>
        <v>60.7843137254902</v>
      </c>
      <c r="AF18" s="3">
        <v>5.65</v>
      </c>
      <c r="AG18">
        <f t="shared" si="1"/>
        <v>61.61395856052345</v>
      </c>
      <c r="AH18">
        <f t="shared" si="2"/>
        <v>59.873498169411967</v>
      </c>
    </row>
    <row r="19" spans="1:34" ht="15.75" customHeight="1" x14ac:dyDescent="0.25">
      <c r="A19" s="2">
        <v>43816.723220972221</v>
      </c>
      <c r="B19" s="3" t="s">
        <v>85</v>
      </c>
      <c r="C19" s="3">
        <v>3</v>
      </c>
      <c r="D19" s="3">
        <v>2</v>
      </c>
      <c r="E19" s="3" t="s">
        <v>31</v>
      </c>
      <c r="F19" s="3" t="s">
        <v>46</v>
      </c>
      <c r="G19" s="3">
        <v>3</v>
      </c>
      <c r="H19" s="3" t="s">
        <v>74</v>
      </c>
      <c r="I19" s="3" t="s">
        <v>34</v>
      </c>
      <c r="J19" s="3" t="s">
        <v>35</v>
      </c>
      <c r="K19" s="3" t="s">
        <v>86</v>
      </c>
      <c r="L19" s="3" t="s">
        <v>37</v>
      </c>
      <c r="M19" s="3">
        <v>2</v>
      </c>
      <c r="N19" s="3">
        <v>1</v>
      </c>
      <c r="O19" s="3" t="s">
        <v>38</v>
      </c>
      <c r="P19" s="3" t="s">
        <v>60</v>
      </c>
      <c r="Q19" s="3" t="s">
        <v>40</v>
      </c>
      <c r="R19" s="3" t="s">
        <v>70</v>
      </c>
      <c r="S19" s="3">
        <v>2</v>
      </c>
      <c r="T19" s="3">
        <v>1</v>
      </c>
      <c r="U19" s="3" t="s">
        <v>56</v>
      </c>
      <c r="V19" s="3" t="s">
        <v>43</v>
      </c>
      <c r="W19" s="3">
        <v>4</v>
      </c>
      <c r="X19" s="3" t="s">
        <v>62</v>
      </c>
      <c r="Y19" s="3">
        <v>3</v>
      </c>
      <c r="Z19" s="3">
        <v>3</v>
      </c>
      <c r="AA19" s="3">
        <v>3</v>
      </c>
      <c r="AB19" s="3">
        <v>8.32</v>
      </c>
      <c r="AC19" s="3">
        <f t="shared" si="3"/>
        <v>92.444444444444457</v>
      </c>
      <c r="AD19" s="3">
        <v>7.56</v>
      </c>
      <c r="AE19" s="3">
        <f t="shared" si="0"/>
        <v>87.197231833910024</v>
      </c>
      <c r="AF19" s="3">
        <v>7.56</v>
      </c>
      <c r="AG19">
        <f t="shared" si="1"/>
        <v>82.44274809160305</v>
      </c>
      <c r="AH19">
        <f t="shared" si="2"/>
        <v>87.361474789985849</v>
      </c>
    </row>
    <row r="20" spans="1:34" ht="15.75" customHeight="1" x14ac:dyDescent="0.25">
      <c r="A20" s="2">
        <v>43816.723800115738</v>
      </c>
      <c r="B20" s="3" t="s">
        <v>87</v>
      </c>
      <c r="C20" s="3">
        <v>2</v>
      </c>
      <c r="D20" s="3">
        <v>1</v>
      </c>
      <c r="E20" s="3" t="s">
        <v>31</v>
      </c>
      <c r="F20" s="3" t="s">
        <v>32</v>
      </c>
      <c r="G20" s="3">
        <v>5</v>
      </c>
      <c r="H20" s="3" t="s">
        <v>74</v>
      </c>
      <c r="I20" s="3" t="s">
        <v>34</v>
      </c>
      <c r="J20" s="3" t="s">
        <v>53</v>
      </c>
      <c r="K20" s="3" t="s">
        <v>36</v>
      </c>
      <c r="L20" s="3" t="s">
        <v>78</v>
      </c>
      <c r="M20" s="3">
        <v>1</v>
      </c>
      <c r="N20" s="3">
        <v>2</v>
      </c>
      <c r="O20" s="3" t="s">
        <v>67</v>
      </c>
      <c r="P20" s="3" t="s">
        <v>60</v>
      </c>
      <c r="Q20" s="3" t="s">
        <v>40</v>
      </c>
      <c r="R20" s="3" t="s">
        <v>41</v>
      </c>
      <c r="S20" s="3">
        <v>5</v>
      </c>
      <c r="T20" s="3">
        <v>3</v>
      </c>
      <c r="U20" s="3" t="s">
        <v>56</v>
      </c>
      <c r="V20" s="3" t="s">
        <v>43</v>
      </c>
      <c r="W20" s="3">
        <v>4</v>
      </c>
      <c r="X20" s="3" t="s">
        <v>50</v>
      </c>
      <c r="Y20" s="3">
        <v>3</v>
      </c>
      <c r="Z20" s="3">
        <v>3</v>
      </c>
      <c r="AA20" s="3">
        <v>3</v>
      </c>
      <c r="AB20" s="3">
        <v>5.25</v>
      </c>
      <c r="AC20" s="3">
        <f t="shared" si="3"/>
        <v>58.333333333333336</v>
      </c>
      <c r="AD20" s="3">
        <v>5.5</v>
      </c>
      <c r="AE20" s="3">
        <f t="shared" si="0"/>
        <v>63.437139561707035</v>
      </c>
      <c r="AF20" s="3">
        <v>6.33</v>
      </c>
      <c r="AG20">
        <f t="shared" si="1"/>
        <v>69.029443838604138</v>
      </c>
      <c r="AH20">
        <f t="shared" si="2"/>
        <v>63.599972244548177</v>
      </c>
    </row>
    <row r="21" spans="1:34" ht="15.75" customHeight="1" x14ac:dyDescent="0.25">
      <c r="A21" s="2">
        <v>43816.72558755787</v>
      </c>
      <c r="B21" s="3" t="s">
        <v>88</v>
      </c>
      <c r="C21" s="3">
        <v>4</v>
      </c>
      <c r="D21" s="3">
        <v>3</v>
      </c>
      <c r="E21" s="3" t="s">
        <v>58</v>
      </c>
      <c r="F21" s="3" t="s">
        <v>72</v>
      </c>
      <c r="G21" s="3">
        <v>4</v>
      </c>
      <c r="H21" s="3" t="s">
        <v>74</v>
      </c>
      <c r="I21" s="3" t="s">
        <v>89</v>
      </c>
      <c r="J21" s="3" t="s">
        <v>53</v>
      </c>
      <c r="K21" s="3" t="s">
        <v>48</v>
      </c>
      <c r="L21" s="3" t="s">
        <v>37</v>
      </c>
      <c r="M21" s="3">
        <v>4</v>
      </c>
      <c r="N21" s="3">
        <v>2</v>
      </c>
      <c r="O21" s="3" t="s">
        <v>38</v>
      </c>
      <c r="P21" s="3" t="s">
        <v>60</v>
      </c>
      <c r="Q21" s="3" t="s">
        <v>40</v>
      </c>
      <c r="R21" s="3" t="s">
        <v>41</v>
      </c>
      <c r="S21" s="3">
        <v>4</v>
      </c>
      <c r="T21" s="3">
        <v>4</v>
      </c>
      <c r="U21" s="3" t="s">
        <v>56</v>
      </c>
      <c r="V21" s="3" t="s">
        <v>43</v>
      </c>
      <c r="W21" s="3">
        <v>4</v>
      </c>
      <c r="X21" s="3" t="s">
        <v>50</v>
      </c>
      <c r="Y21" s="3">
        <v>4</v>
      </c>
      <c r="Z21" s="3">
        <v>4</v>
      </c>
      <c r="AA21" s="3">
        <v>5</v>
      </c>
      <c r="AB21" s="3">
        <v>8.5</v>
      </c>
      <c r="AC21" s="3">
        <f t="shared" si="3"/>
        <v>94.444444444444443</v>
      </c>
      <c r="AD21" s="3">
        <v>8.33</v>
      </c>
      <c r="AE21" s="3">
        <f t="shared" si="0"/>
        <v>96.078431372549034</v>
      </c>
      <c r="AF21" s="3">
        <v>8.67</v>
      </c>
      <c r="AG21">
        <f t="shared" si="1"/>
        <v>94.547437295528908</v>
      </c>
      <c r="AH21">
        <f t="shared" si="2"/>
        <v>95.023437704174128</v>
      </c>
    </row>
    <row r="22" spans="1:34" ht="15.75" customHeight="1" x14ac:dyDescent="0.25">
      <c r="A22" s="2">
        <v>43816.72841087963</v>
      </c>
      <c r="B22" s="3" t="s">
        <v>90</v>
      </c>
      <c r="C22" s="3">
        <v>2</v>
      </c>
      <c r="D22" s="3">
        <v>1</v>
      </c>
      <c r="E22" s="3" t="s">
        <v>31</v>
      </c>
      <c r="F22" s="3" t="s">
        <v>32</v>
      </c>
      <c r="G22" s="3">
        <v>4</v>
      </c>
      <c r="H22" s="3" t="s">
        <v>74</v>
      </c>
      <c r="I22" s="3" t="s">
        <v>75</v>
      </c>
      <c r="J22" s="3" t="s">
        <v>35</v>
      </c>
      <c r="K22" s="3" t="s">
        <v>48</v>
      </c>
      <c r="L22" s="3" t="s">
        <v>37</v>
      </c>
      <c r="M22" s="3">
        <v>4</v>
      </c>
      <c r="N22" s="3">
        <v>1</v>
      </c>
      <c r="O22" s="3" t="s">
        <v>38</v>
      </c>
      <c r="P22" s="3" t="s">
        <v>39</v>
      </c>
      <c r="Q22" s="3" t="s">
        <v>65</v>
      </c>
      <c r="R22" s="3" t="s">
        <v>41</v>
      </c>
      <c r="S22" s="3">
        <v>3</v>
      </c>
      <c r="T22" s="3">
        <v>2</v>
      </c>
      <c r="U22" s="3" t="s">
        <v>42</v>
      </c>
      <c r="V22" s="3" t="s">
        <v>43</v>
      </c>
      <c r="W22" s="3">
        <v>4</v>
      </c>
      <c r="X22" s="3" t="s">
        <v>44</v>
      </c>
      <c r="Y22" s="3">
        <v>4</v>
      </c>
      <c r="Z22" s="3">
        <v>4</v>
      </c>
      <c r="AA22" s="3">
        <v>3</v>
      </c>
      <c r="AB22" s="3">
        <v>7</v>
      </c>
      <c r="AC22" s="3">
        <f t="shared" si="3"/>
        <v>77.777777777777786</v>
      </c>
      <c r="AD22" s="3">
        <v>7.5</v>
      </c>
      <c r="AE22" s="3">
        <f t="shared" si="0"/>
        <v>86.505190311418687</v>
      </c>
      <c r="AF22" s="3">
        <v>7.83</v>
      </c>
      <c r="AG22">
        <f t="shared" si="1"/>
        <v>85.387131952017455</v>
      </c>
      <c r="AH22">
        <f t="shared" si="2"/>
        <v>83.223366680404638</v>
      </c>
    </row>
    <row r="23" spans="1:34" ht="12.5" x14ac:dyDescent="0.25">
      <c r="A23" s="2">
        <v>43816.733865046292</v>
      </c>
      <c r="B23" s="3" t="s">
        <v>91</v>
      </c>
      <c r="C23" s="3">
        <v>2</v>
      </c>
      <c r="D23" s="3">
        <v>2</v>
      </c>
      <c r="E23" s="3" t="s">
        <v>31</v>
      </c>
      <c r="F23" s="3" t="s">
        <v>32</v>
      </c>
      <c r="G23" s="3">
        <v>4</v>
      </c>
      <c r="H23" s="3" t="s">
        <v>74</v>
      </c>
      <c r="I23" s="3" t="s">
        <v>34</v>
      </c>
      <c r="J23" s="3" t="s">
        <v>35</v>
      </c>
      <c r="K23" s="3" t="s">
        <v>36</v>
      </c>
      <c r="L23" s="3" t="s">
        <v>37</v>
      </c>
      <c r="M23" s="3">
        <v>2</v>
      </c>
      <c r="N23" s="3">
        <v>2</v>
      </c>
      <c r="O23" s="3" t="s">
        <v>67</v>
      </c>
      <c r="P23" s="3" t="s">
        <v>39</v>
      </c>
      <c r="Q23" s="3" t="s">
        <v>65</v>
      </c>
      <c r="R23" s="3" t="s">
        <v>70</v>
      </c>
      <c r="S23" s="3">
        <v>2</v>
      </c>
      <c r="T23" s="3">
        <v>4</v>
      </c>
      <c r="U23" s="3" t="s">
        <v>42</v>
      </c>
      <c r="V23" s="3" t="s">
        <v>43</v>
      </c>
      <c r="W23" s="3">
        <v>2</v>
      </c>
      <c r="X23" s="3" t="s">
        <v>62</v>
      </c>
      <c r="Y23" s="3">
        <v>4</v>
      </c>
      <c r="Z23" s="3">
        <v>4</v>
      </c>
      <c r="AA23" s="3">
        <v>4</v>
      </c>
      <c r="AB23" s="3">
        <v>7.83</v>
      </c>
      <c r="AC23" s="3">
        <f t="shared" si="3"/>
        <v>87.000000000000014</v>
      </c>
      <c r="AD23" s="3">
        <v>7.83</v>
      </c>
      <c r="AE23" s="3">
        <f t="shared" si="0"/>
        <v>90.311418685121112</v>
      </c>
      <c r="AF23" s="3">
        <v>7.83</v>
      </c>
      <c r="AG23">
        <f t="shared" si="1"/>
        <v>85.387131952017455</v>
      </c>
      <c r="AH23">
        <f t="shared" si="2"/>
        <v>87.566183545712846</v>
      </c>
    </row>
    <row r="24" spans="1:34" ht="12.5" x14ac:dyDescent="0.25">
      <c r="A24" s="2">
        <v>43816.735409733796</v>
      </c>
      <c r="B24" s="3" t="s">
        <v>92</v>
      </c>
      <c r="C24" s="3">
        <v>4</v>
      </c>
      <c r="D24" s="3">
        <v>4</v>
      </c>
      <c r="E24" s="3" t="s">
        <v>58</v>
      </c>
      <c r="F24" s="3" t="s">
        <v>32</v>
      </c>
      <c r="G24" s="3">
        <v>3</v>
      </c>
      <c r="H24" s="3" t="s">
        <v>74</v>
      </c>
      <c r="I24" s="3" t="s">
        <v>47</v>
      </c>
      <c r="J24" s="3" t="s">
        <v>35</v>
      </c>
      <c r="K24" s="3" t="s">
        <v>36</v>
      </c>
      <c r="L24" s="3" t="s">
        <v>37</v>
      </c>
      <c r="M24" s="3">
        <v>2</v>
      </c>
      <c r="N24" s="3">
        <v>2</v>
      </c>
      <c r="O24" s="3" t="s">
        <v>67</v>
      </c>
      <c r="P24" s="3" t="s">
        <v>39</v>
      </c>
      <c r="Q24" s="3" t="s">
        <v>40</v>
      </c>
      <c r="R24" s="3" t="s">
        <v>41</v>
      </c>
      <c r="S24" s="3">
        <v>4</v>
      </c>
      <c r="T24" s="3">
        <v>5</v>
      </c>
      <c r="U24" s="3" t="s">
        <v>56</v>
      </c>
      <c r="V24" s="3" t="s">
        <v>43</v>
      </c>
      <c r="W24" s="3">
        <v>2</v>
      </c>
      <c r="X24" s="3" t="s">
        <v>50</v>
      </c>
      <c r="Y24" s="3">
        <v>4</v>
      </c>
      <c r="Z24" s="3">
        <v>4</v>
      </c>
      <c r="AA24" s="3">
        <v>3</v>
      </c>
      <c r="AB24" s="3">
        <v>9</v>
      </c>
      <c r="AC24" s="3">
        <f t="shared" si="3"/>
        <v>100</v>
      </c>
      <c r="AD24" s="3">
        <v>8.67</v>
      </c>
      <c r="AE24" s="3">
        <f t="shared" si="0"/>
        <v>100</v>
      </c>
      <c r="AF24" s="3">
        <v>9.17</v>
      </c>
      <c r="AG24">
        <f t="shared" si="1"/>
        <v>100</v>
      </c>
      <c r="AH24">
        <f t="shared" si="2"/>
        <v>100</v>
      </c>
    </row>
    <row r="25" spans="1:34" ht="12.5" x14ac:dyDescent="0.25">
      <c r="A25" s="2">
        <v>43816.739143819446</v>
      </c>
      <c r="B25" s="3" t="s">
        <v>93</v>
      </c>
      <c r="C25" s="3">
        <v>3</v>
      </c>
      <c r="D25" s="3">
        <v>4</v>
      </c>
      <c r="E25" s="3" t="s">
        <v>58</v>
      </c>
      <c r="F25" s="3" t="s">
        <v>32</v>
      </c>
      <c r="G25" s="3">
        <v>3</v>
      </c>
      <c r="H25" s="3" t="s">
        <v>74</v>
      </c>
      <c r="I25" s="3" t="s">
        <v>34</v>
      </c>
      <c r="J25" s="3" t="s">
        <v>35</v>
      </c>
      <c r="K25" s="3" t="s">
        <v>48</v>
      </c>
      <c r="L25" s="3" t="s">
        <v>78</v>
      </c>
      <c r="M25" s="3">
        <v>2</v>
      </c>
      <c r="N25" s="3">
        <v>3</v>
      </c>
      <c r="O25" s="3" t="s">
        <v>38</v>
      </c>
      <c r="P25" s="3" t="s">
        <v>39</v>
      </c>
      <c r="Q25" s="3" t="s">
        <v>40</v>
      </c>
      <c r="R25" s="3" t="s">
        <v>55</v>
      </c>
      <c r="S25" s="3">
        <v>2</v>
      </c>
      <c r="T25" s="3">
        <v>5</v>
      </c>
      <c r="U25" s="3" t="s">
        <v>42</v>
      </c>
      <c r="V25" s="3" t="s">
        <v>43</v>
      </c>
      <c r="W25" s="3">
        <v>3</v>
      </c>
      <c r="X25" s="3" t="s">
        <v>44</v>
      </c>
      <c r="Y25" s="3">
        <v>3</v>
      </c>
      <c r="Z25" s="3">
        <v>4</v>
      </c>
      <c r="AA25" s="3">
        <v>4</v>
      </c>
      <c r="AB25" s="3">
        <v>6.33</v>
      </c>
      <c r="AC25" s="3">
        <f t="shared" si="3"/>
        <v>70.333333333333329</v>
      </c>
      <c r="AE25" s="3">
        <f t="shared" si="0"/>
        <v>0</v>
      </c>
      <c r="AG25">
        <f t="shared" si="1"/>
        <v>0</v>
      </c>
      <c r="AH25">
        <f t="shared" si="2"/>
        <v>23.444444444444443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cols>
    <col min="6" max="6" width="23.816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2020-01-13T08:44:07Z</dcterms:modified>
</cp:coreProperties>
</file>