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415" windowHeight="768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I52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/>
  <c r="H5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3"/>
  <c r="G19" i="3" l="1"/>
  <c r="G20"/>
  <c r="G21"/>
  <c r="G22"/>
  <c r="G23"/>
  <c r="G24"/>
  <c r="G25"/>
  <c r="G26"/>
  <c r="G27"/>
  <c r="G18"/>
  <c r="C2" l="1"/>
  <c r="C3"/>
  <c r="C4"/>
  <c r="C5"/>
  <c r="C6"/>
  <c r="C1"/>
</calcChain>
</file>

<file path=xl/sharedStrings.xml><?xml version="1.0" encoding="utf-8"?>
<sst xmlns="http://schemas.openxmlformats.org/spreadsheetml/2006/main" count="28" uniqueCount="22">
  <si>
    <t>S.No</t>
  </si>
  <si>
    <t>Date</t>
  </si>
  <si>
    <t>Field Measurement</t>
  </si>
  <si>
    <t>Lat/long</t>
  </si>
  <si>
    <t>Shi and Dozzier</t>
  </si>
  <si>
    <t>Method</t>
  </si>
  <si>
    <t>Proposed Method</t>
  </si>
  <si>
    <t>Error</t>
  </si>
  <si>
    <t xml:space="preserve">  32.27866     77.18120</t>
  </si>
  <si>
    <t xml:space="preserve">  32.27036   77.18275</t>
  </si>
  <si>
    <t>32.272144/77.182917</t>
  </si>
  <si>
    <t>32.271401/77.182698</t>
  </si>
  <si>
    <t>32.270906/77.182803</t>
  </si>
  <si>
    <t>32.269941/77.183249</t>
  </si>
  <si>
    <t>32.270155/77.183180</t>
  </si>
  <si>
    <t>32.269582/77.183384</t>
  </si>
  <si>
    <t>32.354421/77.126700</t>
  </si>
  <si>
    <t>32.354441/77.126418</t>
  </si>
  <si>
    <t>MAE</t>
  </si>
  <si>
    <t>Error-G4U</t>
  </si>
  <si>
    <t>Error- Shi and Dozzier</t>
  </si>
  <si>
    <t xml:space="preserve">SW Vs Altitude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</si>
</sst>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84806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E36C0A"/>
      <name val="Calibri"/>
      <family val="2"/>
      <scheme val="minor"/>
    </font>
    <font>
      <sz val="11"/>
      <color rgb="FF94363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4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2" borderId="0" xfId="0" applyFill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15" fontId="5" fillId="0" borderId="6" xfId="0" applyNumberFormat="1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top" wrapText="1"/>
    </xf>
    <xf numFmtId="0" fontId="0" fillId="0" borderId="6" xfId="0" applyBorder="1"/>
    <xf numFmtId="0" fontId="0" fillId="0" borderId="6" xfId="0" applyBorder="1" applyAlignment="1">
      <alignment vertical="top" wrapText="1"/>
    </xf>
    <xf numFmtId="15" fontId="7" fillId="0" borderId="6" xfId="0" applyNumberFormat="1" applyFont="1" applyBorder="1" applyAlignment="1">
      <alignment vertical="top" wrapText="1"/>
    </xf>
    <xf numFmtId="0" fontId="0" fillId="0" borderId="6" xfId="0" applyBorder="1"/>
    <xf numFmtId="15" fontId="0" fillId="0" borderId="6" xfId="0" applyNumberFormat="1" applyBorder="1"/>
    <xf numFmtId="0" fontId="0" fillId="0" borderId="6" xfId="0" applyFill="1" applyBorder="1" applyAlignment="1">
      <alignment wrapText="1"/>
    </xf>
    <xf numFmtId="15" fontId="0" fillId="0" borderId="6" xfId="0" applyNumberFormat="1" applyBorder="1" applyAlignment="1">
      <alignment vertical="top" wrapText="1"/>
    </xf>
    <xf numFmtId="15" fontId="8" fillId="0" borderId="6" xfId="0" applyNumberFormat="1" applyFont="1" applyBorder="1" applyAlignment="1">
      <alignment vertical="top" wrapText="1"/>
    </xf>
    <xf numFmtId="15" fontId="1" fillId="0" borderId="6" xfId="0" applyNumberFormat="1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/>
    <xf numFmtId="15" fontId="3" fillId="0" borderId="6" xfId="0" applyNumberFormat="1" applyFont="1" applyBorder="1" applyAlignment="1">
      <alignment vertical="top" wrapText="1"/>
    </xf>
    <xf numFmtId="0" fontId="2" fillId="0" borderId="6" xfId="0" applyFont="1" applyBorder="1" applyAlignment="1">
      <alignment horizontal="right"/>
    </xf>
    <xf numFmtId="15" fontId="4" fillId="0" borderId="6" xfId="0" applyNumberFormat="1" applyFont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/>
              <a:t>Validation of Proposed Snow Wetness Method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0839025219331602"/>
          <c:y val="0.13518894475539961"/>
          <c:w val="0.53810427790864857"/>
          <c:h val="0.66983625841950478"/>
        </c:manualLayout>
      </c:layout>
      <c:scatterChart>
        <c:scatterStyle val="lineMarker"/>
        <c:ser>
          <c:idx val="0"/>
          <c:order val="0"/>
          <c:tx>
            <c:v>Shi-Dozzier-Method</c:v>
          </c:tx>
          <c:spPr>
            <a:ln w="28575">
              <a:noFill/>
            </a:ln>
          </c:spPr>
          <c:xVal>
            <c:numRef>
              <c:f>Sheet1!$C$3:$C$33</c:f>
              <c:numCache>
                <c:formatCode>General</c:formatCode>
                <c:ptCount val="31"/>
                <c:pt idx="0">
                  <c:v>4.3390000000000004</c:v>
                </c:pt>
                <c:pt idx="1">
                  <c:v>3.54</c:v>
                </c:pt>
                <c:pt idx="2">
                  <c:v>4.4359999999999999</c:v>
                </c:pt>
                <c:pt idx="3">
                  <c:v>3.6960000000000002</c:v>
                </c:pt>
                <c:pt idx="4">
                  <c:v>2.97</c:v>
                </c:pt>
                <c:pt idx="5">
                  <c:v>2.4039999999999999</c:v>
                </c:pt>
                <c:pt idx="6">
                  <c:v>3.1259999999999999</c:v>
                </c:pt>
                <c:pt idx="7">
                  <c:v>2.7570000000000001</c:v>
                </c:pt>
                <c:pt idx="8">
                  <c:v>4.99</c:v>
                </c:pt>
                <c:pt idx="9">
                  <c:v>2.782</c:v>
                </c:pt>
                <c:pt idx="10">
                  <c:v>2.7040000000000002</c:v>
                </c:pt>
                <c:pt idx="11">
                  <c:v>2.9239999999999999</c:v>
                </c:pt>
                <c:pt idx="12">
                  <c:v>3.49</c:v>
                </c:pt>
                <c:pt idx="13">
                  <c:v>5.4249999999999998</c:v>
                </c:pt>
                <c:pt idx="14">
                  <c:v>3.2069999999999999</c:v>
                </c:pt>
                <c:pt idx="15">
                  <c:v>4.7629999999999999</c:v>
                </c:pt>
                <c:pt idx="16">
                  <c:v>3.5920000000000001</c:v>
                </c:pt>
                <c:pt idx="17">
                  <c:v>3.9569999999999999</c:v>
                </c:pt>
                <c:pt idx="18">
                  <c:v>3.7759999999999998</c:v>
                </c:pt>
                <c:pt idx="19">
                  <c:v>2.8159999999999998</c:v>
                </c:pt>
                <c:pt idx="20">
                  <c:v>1.6339999999999999</c:v>
                </c:pt>
                <c:pt idx="21">
                  <c:v>2.8774999999999999</c:v>
                </c:pt>
                <c:pt idx="22">
                  <c:v>3.47</c:v>
                </c:pt>
                <c:pt idx="23">
                  <c:v>1.9</c:v>
                </c:pt>
                <c:pt idx="24">
                  <c:v>1.4219999999999999</c:v>
                </c:pt>
                <c:pt idx="25">
                  <c:v>0.68400000000000005</c:v>
                </c:pt>
                <c:pt idx="26">
                  <c:v>0.7</c:v>
                </c:pt>
                <c:pt idx="27">
                  <c:v>0.61</c:v>
                </c:pt>
                <c:pt idx="28">
                  <c:v>0.254</c:v>
                </c:pt>
                <c:pt idx="29">
                  <c:v>0.216</c:v>
                </c:pt>
                <c:pt idx="30">
                  <c:v>0.308</c:v>
                </c:pt>
              </c:numCache>
            </c:numRef>
          </c:xVal>
          <c:yVal>
            <c:numRef>
              <c:f>Sheet1!$F$3:$F$33</c:f>
              <c:numCache>
                <c:formatCode>General</c:formatCode>
                <c:ptCount val="31"/>
                <c:pt idx="0">
                  <c:v>1.7230000000000001</c:v>
                </c:pt>
                <c:pt idx="1">
                  <c:v>5.6230000000000002</c:v>
                </c:pt>
                <c:pt idx="2">
                  <c:v>7.1230000000000002</c:v>
                </c:pt>
                <c:pt idx="3">
                  <c:v>5.3840000000000003</c:v>
                </c:pt>
                <c:pt idx="4">
                  <c:v>5.1230000000000002</c:v>
                </c:pt>
                <c:pt idx="5">
                  <c:v>5.24</c:v>
                </c:pt>
                <c:pt idx="6">
                  <c:v>7.21</c:v>
                </c:pt>
                <c:pt idx="7">
                  <c:v>6.12</c:v>
                </c:pt>
                <c:pt idx="8">
                  <c:v>2.3119999999999998</c:v>
                </c:pt>
                <c:pt idx="9">
                  <c:v>5.89</c:v>
                </c:pt>
                <c:pt idx="10">
                  <c:v>5.4210000000000003</c:v>
                </c:pt>
                <c:pt idx="11">
                  <c:v>5.4889999999999999</c:v>
                </c:pt>
                <c:pt idx="12">
                  <c:v>6.548</c:v>
                </c:pt>
                <c:pt idx="13">
                  <c:v>7.12</c:v>
                </c:pt>
                <c:pt idx="14">
                  <c:v>4.8520000000000003</c:v>
                </c:pt>
                <c:pt idx="15">
                  <c:v>6.25</c:v>
                </c:pt>
                <c:pt idx="16">
                  <c:v>5.95</c:v>
                </c:pt>
                <c:pt idx="17">
                  <c:v>5.3209999999999997</c:v>
                </c:pt>
                <c:pt idx="18">
                  <c:v>6.5209999999999999</c:v>
                </c:pt>
                <c:pt idx="19">
                  <c:v>7.8410000000000002</c:v>
                </c:pt>
                <c:pt idx="20">
                  <c:v>3.956</c:v>
                </c:pt>
                <c:pt idx="21">
                  <c:v>5.1239999999999997</c:v>
                </c:pt>
                <c:pt idx="22">
                  <c:v>6.024</c:v>
                </c:pt>
                <c:pt idx="23">
                  <c:v>4.51</c:v>
                </c:pt>
                <c:pt idx="24">
                  <c:v>3.9249999999999998</c:v>
                </c:pt>
                <c:pt idx="25">
                  <c:v>5.9859999999999998</c:v>
                </c:pt>
                <c:pt idx="26">
                  <c:v>5.3239999999999998</c:v>
                </c:pt>
                <c:pt idx="27">
                  <c:v>1.9870000000000001</c:v>
                </c:pt>
                <c:pt idx="28">
                  <c:v>2.0539999999999998</c:v>
                </c:pt>
                <c:pt idx="29">
                  <c:v>2.3210000000000002</c:v>
                </c:pt>
                <c:pt idx="30">
                  <c:v>3.101</c:v>
                </c:pt>
              </c:numCache>
            </c:numRef>
          </c:yVal>
        </c:ser>
        <c:ser>
          <c:idx val="1"/>
          <c:order val="1"/>
          <c:tx>
            <c:v>Proposed-Method</c:v>
          </c:tx>
          <c:spPr>
            <a:ln w="28575">
              <a:noFill/>
            </a:ln>
          </c:spPr>
          <c:marker>
            <c:symbol val="star"/>
            <c:size val="7"/>
          </c:marker>
          <c:xVal>
            <c:numRef>
              <c:f>Sheet1!$C$3:$C$33</c:f>
              <c:numCache>
                <c:formatCode>General</c:formatCode>
                <c:ptCount val="31"/>
                <c:pt idx="0">
                  <c:v>4.3390000000000004</c:v>
                </c:pt>
                <c:pt idx="1">
                  <c:v>3.54</c:v>
                </c:pt>
                <c:pt idx="2">
                  <c:v>4.4359999999999999</c:v>
                </c:pt>
                <c:pt idx="3">
                  <c:v>3.6960000000000002</c:v>
                </c:pt>
                <c:pt idx="4">
                  <c:v>2.97</c:v>
                </c:pt>
                <c:pt idx="5">
                  <c:v>2.4039999999999999</c:v>
                </c:pt>
                <c:pt idx="6">
                  <c:v>3.1259999999999999</c:v>
                </c:pt>
                <c:pt idx="7">
                  <c:v>2.7570000000000001</c:v>
                </c:pt>
                <c:pt idx="8">
                  <c:v>4.99</c:v>
                </c:pt>
                <c:pt idx="9">
                  <c:v>2.782</c:v>
                </c:pt>
                <c:pt idx="10">
                  <c:v>2.7040000000000002</c:v>
                </c:pt>
                <c:pt idx="11">
                  <c:v>2.9239999999999999</c:v>
                </c:pt>
                <c:pt idx="12">
                  <c:v>3.49</c:v>
                </c:pt>
                <c:pt idx="13">
                  <c:v>5.4249999999999998</c:v>
                </c:pt>
                <c:pt idx="14">
                  <c:v>3.2069999999999999</c:v>
                </c:pt>
                <c:pt idx="15">
                  <c:v>4.7629999999999999</c:v>
                </c:pt>
                <c:pt idx="16">
                  <c:v>3.5920000000000001</c:v>
                </c:pt>
                <c:pt idx="17">
                  <c:v>3.9569999999999999</c:v>
                </c:pt>
                <c:pt idx="18">
                  <c:v>3.7759999999999998</c:v>
                </c:pt>
                <c:pt idx="19">
                  <c:v>2.8159999999999998</c:v>
                </c:pt>
                <c:pt idx="20">
                  <c:v>1.6339999999999999</c:v>
                </c:pt>
                <c:pt idx="21">
                  <c:v>2.8774999999999999</c:v>
                </c:pt>
                <c:pt idx="22">
                  <c:v>3.47</c:v>
                </c:pt>
                <c:pt idx="23">
                  <c:v>1.9</c:v>
                </c:pt>
                <c:pt idx="24">
                  <c:v>1.4219999999999999</c:v>
                </c:pt>
                <c:pt idx="25">
                  <c:v>0.68400000000000005</c:v>
                </c:pt>
                <c:pt idx="26">
                  <c:v>0.7</c:v>
                </c:pt>
                <c:pt idx="27">
                  <c:v>0.61</c:v>
                </c:pt>
                <c:pt idx="28">
                  <c:v>0.254</c:v>
                </c:pt>
                <c:pt idx="29">
                  <c:v>0.216</c:v>
                </c:pt>
                <c:pt idx="30">
                  <c:v>0.308</c:v>
                </c:pt>
              </c:numCache>
            </c:numRef>
          </c:xVal>
          <c:yVal>
            <c:numRef>
              <c:f>Sheet1!$G$3:$G$33</c:f>
              <c:numCache>
                <c:formatCode>General</c:formatCode>
                <c:ptCount val="31"/>
                <c:pt idx="0">
                  <c:v>2.8290000000000002</c:v>
                </c:pt>
                <c:pt idx="1">
                  <c:v>3.177</c:v>
                </c:pt>
                <c:pt idx="2">
                  <c:v>3.6680000000000001</c:v>
                </c:pt>
                <c:pt idx="3">
                  <c:v>3.4180000000000001</c:v>
                </c:pt>
                <c:pt idx="4">
                  <c:v>3.883</c:v>
                </c:pt>
                <c:pt idx="5">
                  <c:v>3.6680000000000001</c:v>
                </c:pt>
                <c:pt idx="6">
                  <c:v>3.129</c:v>
                </c:pt>
                <c:pt idx="7">
                  <c:v>2.399</c:v>
                </c:pt>
                <c:pt idx="8">
                  <c:v>3.056</c:v>
                </c:pt>
                <c:pt idx="9">
                  <c:v>3.177</c:v>
                </c:pt>
                <c:pt idx="10">
                  <c:v>3.3860000000000001</c:v>
                </c:pt>
                <c:pt idx="11">
                  <c:v>3.37</c:v>
                </c:pt>
                <c:pt idx="12">
                  <c:v>2.2679999999999998</c:v>
                </c:pt>
                <c:pt idx="13">
                  <c:v>2.9209999999999998</c:v>
                </c:pt>
                <c:pt idx="14">
                  <c:v>2.4220000000000002</c:v>
                </c:pt>
                <c:pt idx="15">
                  <c:v>3.5089999999999999</c:v>
                </c:pt>
                <c:pt idx="16">
                  <c:v>2.8660000000000001</c:v>
                </c:pt>
                <c:pt idx="17">
                  <c:v>2.0499999999999998</c:v>
                </c:pt>
                <c:pt idx="18">
                  <c:v>2.1819999999999999</c:v>
                </c:pt>
                <c:pt idx="19">
                  <c:v>1.7210000000000001</c:v>
                </c:pt>
                <c:pt idx="20">
                  <c:v>1.8740000000000001</c:v>
                </c:pt>
                <c:pt idx="21">
                  <c:v>1.9350000000000001</c:v>
                </c:pt>
                <c:pt idx="22">
                  <c:v>1.657</c:v>
                </c:pt>
                <c:pt idx="23">
                  <c:v>1.5</c:v>
                </c:pt>
                <c:pt idx="24">
                  <c:v>1.5649999999999999</c:v>
                </c:pt>
                <c:pt idx="25">
                  <c:v>1.603</c:v>
                </c:pt>
                <c:pt idx="26">
                  <c:v>1.65</c:v>
                </c:pt>
                <c:pt idx="27">
                  <c:v>0.71599999999999997</c:v>
                </c:pt>
                <c:pt idx="28">
                  <c:v>0.46600000000000003</c:v>
                </c:pt>
                <c:pt idx="29">
                  <c:v>0.622</c:v>
                </c:pt>
                <c:pt idx="30">
                  <c:v>0.23100000000000001</c:v>
                </c:pt>
              </c:numCache>
            </c:numRef>
          </c:yVal>
        </c:ser>
        <c:dLbls/>
        <c:axId val="98066432"/>
        <c:axId val="98068352"/>
      </c:scatterChart>
      <c:valAx>
        <c:axId val="9806643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Measured  Snow Wetness (% by Vol)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068352"/>
        <c:crosses val="autoZero"/>
        <c:crossBetween val="midCat"/>
        <c:majorUnit val="1"/>
        <c:minorUnit val="0.1"/>
      </c:valAx>
      <c:valAx>
        <c:axId val="98068352"/>
        <c:scaling>
          <c:orientation val="minMax"/>
          <c:max val="1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Estimated  Snow Wewtness  (% by vol)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8066432"/>
        <c:crosses val="autoZero"/>
        <c:crossBetween val="midCat"/>
        <c:majorUnit val="1"/>
      </c:valAx>
      <c:spPr>
        <a:noFill/>
      </c:spPr>
    </c:plotArea>
    <c:legend>
      <c:legendPos val="r"/>
      <c:layout/>
    </c:legend>
    <c:plotVisOnly val="1"/>
    <c:dispBlanksAs val="gap"/>
  </c:chart>
  <c:spPr>
    <a:noFill/>
    <a:ln>
      <a:noFill/>
    </a:ln>
    <a:effectLst>
      <a:outerShdw blurRad="50800" dist="50800" dir="5400000" algn="ctr" rotWithShape="0">
        <a:schemeClr val="bg1"/>
      </a:outerShdw>
    </a:effectLst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Sheet2!$I$9:$I$26</c:f>
              <c:numCache>
                <c:formatCode>General</c:formatCode>
                <c:ptCount val="18"/>
                <c:pt idx="0">
                  <c:v>1.4219999999999999</c:v>
                </c:pt>
                <c:pt idx="1">
                  <c:v>1.6339999999999999</c:v>
                </c:pt>
                <c:pt idx="2">
                  <c:v>1.9</c:v>
                </c:pt>
                <c:pt idx="3">
                  <c:v>2.4039999999999999</c:v>
                </c:pt>
                <c:pt idx="4">
                  <c:v>2.7040000000000002</c:v>
                </c:pt>
                <c:pt idx="5">
                  <c:v>2.7570000000000001</c:v>
                </c:pt>
                <c:pt idx="6">
                  <c:v>2.782</c:v>
                </c:pt>
                <c:pt idx="7">
                  <c:v>2.8159999999999998</c:v>
                </c:pt>
                <c:pt idx="8">
                  <c:v>2.8774999999999999</c:v>
                </c:pt>
                <c:pt idx="9">
                  <c:v>2.9239999999999999</c:v>
                </c:pt>
                <c:pt idx="10">
                  <c:v>2.97</c:v>
                </c:pt>
                <c:pt idx="11">
                  <c:v>3.1259999999999999</c:v>
                </c:pt>
                <c:pt idx="12">
                  <c:v>3.2069999999999999</c:v>
                </c:pt>
                <c:pt idx="13">
                  <c:v>3.47</c:v>
                </c:pt>
                <c:pt idx="14">
                  <c:v>3.49</c:v>
                </c:pt>
                <c:pt idx="15">
                  <c:v>3.54</c:v>
                </c:pt>
                <c:pt idx="16">
                  <c:v>3.5920000000000001</c:v>
                </c:pt>
                <c:pt idx="17">
                  <c:v>3.6960000000000002</c:v>
                </c:pt>
              </c:numCache>
            </c:numRef>
          </c:xVal>
          <c:yVal>
            <c:numRef>
              <c:f>Sheet2!$J$9:$J$26</c:f>
              <c:numCache>
                <c:formatCode>General</c:formatCode>
                <c:ptCount val="18"/>
                <c:pt idx="0">
                  <c:v>1.61</c:v>
                </c:pt>
                <c:pt idx="1">
                  <c:v>1.17</c:v>
                </c:pt>
                <c:pt idx="2">
                  <c:v>1.587</c:v>
                </c:pt>
                <c:pt idx="3">
                  <c:v>1.464</c:v>
                </c:pt>
                <c:pt idx="4">
                  <c:v>1.3009999999999999</c:v>
                </c:pt>
                <c:pt idx="5">
                  <c:v>1.498</c:v>
                </c:pt>
                <c:pt idx="6">
                  <c:v>1.984</c:v>
                </c:pt>
                <c:pt idx="7">
                  <c:v>1.6319999999999999</c:v>
                </c:pt>
                <c:pt idx="8">
                  <c:v>1.244</c:v>
                </c:pt>
                <c:pt idx="9">
                  <c:v>2.012</c:v>
                </c:pt>
                <c:pt idx="10">
                  <c:v>1.5469999999999999</c:v>
                </c:pt>
                <c:pt idx="11">
                  <c:v>1.69</c:v>
                </c:pt>
                <c:pt idx="12">
                  <c:v>2.2989999999999999</c:v>
                </c:pt>
                <c:pt idx="13">
                  <c:v>1.5669999999999999</c:v>
                </c:pt>
                <c:pt idx="14">
                  <c:v>2.21</c:v>
                </c:pt>
                <c:pt idx="15">
                  <c:v>2.403</c:v>
                </c:pt>
                <c:pt idx="16">
                  <c:v>2.2989999999999999</c:v>
                </c:pt>
                <c:pt idx="17">
                  <c:v>2.3610000000000002</c:v>
                </c:pt>
              </c:numCache>
            </c:numRef>
          </c:yVal>
        </c:ser>
        <c:dLbls/>
        <c:axId val="97983488"/>
        <c:axId val="98009856"/>
      </c:scatterChart>
      <c:valAx>
        <c:axId val="97983488"/>
        <c:scaling>
          <c:orientation val="minMax"/>
        </c:scaling>
        <c:axPos val="b"/>
        <c:numFmt formatCode="General" sourceLinked="1"/>
        <c:tickLblPos val="nextTo"/>
        <c:crossAx val="98009856"/>
        <c:crosses val="autoZero"/>
        <c:crossBetween val="midCat"/>
        <c:majorUnit val="1"/>
      </c:valAx>
      <c:valAx>
        <c:axId val="98009856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97983488"/>
        <c:crosses val="autoZero"/>
        <c:crossBetween val="midCat"/>
        <c:majorUnit val="1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Vs Dielectric Constant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Sheet3!$A$1:$A$15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Sheet3!$B$1:$B$15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Sheet3!$A$2:$A$15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Sheet3!$C$2:$C$15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yVal>
          <c:smooth val="1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Sheet3!$F$18:$F$32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Sheet3!$G$18:$G$32</c:f>
              <c:numCache>
                <c:formatCode>General</c:formatCode>
                <c:ptCount val="15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yVal>
          <c:smooth val="1"/>
        </c:ser>
        <c:dLbls/>
        <c:axId val="102785024"/>
        <c:axId val="102786944"/>
      </c:scatterChart>
      <c:valAx>
        <c:axId val="102785024"/>
        <c:scaling>
          <c:orientation val="minMax"/>
          <c:max val="5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dielectric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6944"/>
        <c:crosses val="autoZero"/>
        <c:crossBetween val="midCat"/>
        <c:majorUnit val="1"/>
      </c:valAx>
      <c:valAx>
        <c:axId val="102786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Anisotrophy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Snow Wetness vs Altitude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Sheet4!$A$2:$A$18</c:f>
              <c:numCache>
                <c:formatCode>General</c:formatCode>
                <c:ptCount val="17"/>
                <c:pt idx="0">
                  <c:v>3181</c:v>
                </c:pt>
                <c:pt idx="1">
                  <c:v>2978</c:v>
                </c:pt>
                <c:pt idx="2">
                  <c:v>2940</c:v>
                </c:pt>
                <c:pt idx="3">
                  <c:v>2900</c:v>
                </c:pt>
                <c:pt idx="4">
                  <c:v>2820</c:v>
                </c:pt>
                <c:pt idx="5">
                  <c:v>2734</c:v>
                </c:pt>
                <c:pt idx="6">
                  <c:v>2650</c:v>
                </c:pt>
                <c:pt idx="7">
                  <c:v>2493</c:v>
                </c:pt>
                <c:pt idx="8">
                  <c:v>2414</c:v>
                </c:pt>
                <c:pt idx="9">
                  <c:v>2336</c:v>
                </c:pt>
                <c:pt idx="10">
                  <c:v>2257</c:v>
                </c:pt>
                <c:pt idx="11">
                  <c:v>2100</c:v>
                </c:pt>
                <c:pt idx="12">
                  <c:v>2022</c:v>
                </c:pt>
                <c:pt idx="13">
                  <c:v>1943</c:v>
                </c:pt>
                <c:pt idx="14">
                  <c:v>1865</c:v>
                </c:pt>
                <c:pt idx="15">
                  <c:v>1786</c:v>
                </c:pt>
                <c:pt idx="16">
                  <c:v>1708</c:v>
                </c:pt>
              </c:numCache>
            </c:numRef>
          </c:xVal>
          <c:yVal>
            <c:numRef>
              <c:f>Sheet4!$B$2:$B$18</c:f>
              <c:numCache>
                <c:formatCode>General</c:formatCode>
                <c:ptCount val="17"/>
                <c:pt idx="0">
                  <c:v>1.2509999999999999</c:v>
                </c:pt>
                <c:pt idx="1">
                  <c:v>1.5760000000000001</c:v>
                </c:pt>
                <c:pt idx="2">
                  <c:v>1.321</c:v>
                </c:pt>
                <c:pt idx="3">
                  <c:v>1.456</c:v>
                </c:pt>
                <c:pt idx="4">
                  <c:v>2.12</c:v>
                </c:pt>
                <c:pt idx="5">
                  <c:v>2.54</c:v>
                </c:pt>
                <c:pt idx="6">
                  <c:v>2.0710000000000002</c:v>
                </c:pt>
                <c:pt idx="7">
                  <c:v>2.7930000000000001</c:v>
                </c:pt>
                <c:pt idx="8">
                  <c:v>3.5609999999999999</c:v>
                </c:pt>
                <c:pt idx="9">
                  <c:v>3.0125000000000002</c:v>
                </c:pt>
                <c:pt idx="10">
                  <c:v>3.2639999999999998</c:v>
                </c:pt>
                <c:pt idx="11">
                  <c:v>3.8940000000000001</c:v>
                </c:pt>
                <c:pt idx="12">
                  <c:v>3.798</c:v>
                </c:pt>
                <c:pt idx="13">
                  <c:v>4.2009999999999996</c:v>
                </c:pt>
                <c:pt idx="14">
                  <c:v>4.234</c:v>
                </c:pt>
                <c:pt idx="15">
                  <c:v>5.2140000000000004</c:v>
                </c:pt>
                <c:pt idx="16">
                  <c:v>5.1950000000000003</c:v>
                </c:pt>
              </c:numCache>
            </c:numRef>
          </c:yVal>
        </c:ser>
        <c:dLbls/>
        <c:axId val="102769792"/>
        <c:axId val="102771712"/>
      </c:scatterChart>
      <c:valAx>
        <c:axId val="102769792"/>
        <c:scaling>
          <c:orientation val="minMax"/>
          <c:max val="3500"/>
          <c:min val="1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02771712"/>
        <c:crosses val="autoZero"/>
        <c:crossBetween val="midCat"/>
        <c:majorUnit val="250"/>
      </c:valAx>
      <c:valAx>
        <c:axId val="102771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Snow Wetness (%</a:t>
                </a:r>
                <a:r>
                  <a:rPr lang="en-US" baseline="0"/>
                  <a:t> vol)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02769792"/>
        <c:crosses val="autoZero"/>
        <c:crossBetween val="midCat"/>
        <c:majorUnit val="1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11</xdr:row>
      <xdr:rowOff>38100</xdr:rowOff>
    </xdr:from>
    <xdr:to>
      <xdr:col>19</xdr:col>
      <xdr:colOff>590550</xdr:colOff>
      <xdr:row>26</xdr:row>
      <xdr:rowOff>352425</xdr:rowOff>
    </xdr:to>
    <xdr:grpSp>
      <xdr:nvGrpSpPr>
        <xdr:cNvPr id="7" name="Group 6"/>
        <xdr:cNvGrpSpPr/>
      </xdr:nvGrpSpPr>
      <xdr:grpSpPr>
        <a:xfrm>
          <a:off x="7000874" y="2514600"/>
          <a:ext cx="6048376" cy="3857625"/>
          <a:chOff x="7067549" y="2600325"/>
          <a:chExt cx="6048376" cy="3952875"/>
        </a:xfrm>
      </xdr:grpSpPr>
      <xdr:graphicFrame macro="">
        <xdr:nvGraphicFramePr>
          <xdr:cNvPr id="2" name="Chart 1"/>
          <xdr:cNvGraphicFramePr/>
        </xdr:nvGraphicFramePr>
        <xdr:xfrm>
          <a:off x="7067549" y="2600325"/>
          <a:ext cx="6048376" cy="3952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7734300" y="3781425"/>
            <a:ext cx="2276475" cy="206692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0.53543</cdr:x>
      <cdr:y>0.38072</cdr:y>
    </cdr:from>
    <cdr:to>
      <cdr:x>0.6252</cdr:x>
      <cdr:y>0.42892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38501" y="1504951"/>
          <a:ext cx="5429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10</xdr:row>
      <xdr:rowOff>142874</xdr:rowOff>
    </xdr:from>
    <xdr:to>
      <xdr:col>17</xdr:col>
      <xdr:colOff>590550</xdr:colOff>
      <xdr:row>24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85725</xdr:rowOff>
    </xdr:from>
    <xdr:to>
      <xdr:col>13</xdr:col>
      <xdr:colOff>361950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10</xdr:row>
      <xdr:rowOff>66675</xdr:rowOff>
    </xdr:from>
    <xdr:to>
      <xdr:col>12</xdr:col>
      <xdr:colOff>409575</xdr:colOff>
      <xdr:row>11</xdr:row>
      <xdr:rowOff>161925</xdr:rowOff>
    </xdr:to>
    <xdr:sp macro="" textlink="">
      <xdr:nvSpPr>
        <xdr:cNvPr id="3" name="TextBox 2"/>
        <xdr:cNvSpPr txBox="1"/>
      </xdr:nvSpPr>
      <xdr:spPr>
        <a:xfrm>
          <a:off x="7105650" y="1971675"/>
          <a:ext cx="6953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2A-1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0.16875</cdr:x>
      <cdr:y>0.34028</cdr:y>
    </cdr:from>
    <cdr:to>
      <cdr:x>0.29792</cdr:x>
      <cdr:y>0.43056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525" y="933450"/>
          <a:ext cx="5905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92D050"/>
              </a:solidFill>
            </a:rPr>
            <a:t>1/A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10</xdr:col>
      <xdr:colOff>9526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topLeftCell="A37" workbookViewId="0">
      <selection activeCell="O55" sqref="O55"/>
    </sheetView>
  </sheetViews>
  <sheetFormatPr defaultRowHeight="15"/>
  <cols>
    <col min="2" max="2" width="11.7109375" customWidth="1"/>
    <col min="4" max="4" width="9.140625" customWidth="1"/>
    <col min="5" max="5" width="13" customWidth="1"/>
    <col min="8" max="8" width="12" customWidth="1"/>
    <col min="9" max="9" width="13" customWidth="1"/>
  </cols>
  <sheetData>
    <row r="1" spans="1:9" ht="30">
      <c r="A1" s="13" t="s">
        <v>0</v>
      </c>
      <c r="B1" s="13" t="s">
        <v>1</v>
      </c>
      <c r="C1" s="13" t="s">
        <v>2</v>
      </c>
      <c r="D1" s="13" t="s">
        <v>3</v>
      </c>
      <c r="E1" s="14"/>
      <c r="F1" s="15" t="s">
        <v>4</v>
      </c>
      <c r="G1" s="13" t="s">
        <v>6</v>
      </c>
      <c r="H1" s="13" t="s">
        <v>19</v>
      </c>
      <c r="I1" s="17" t="s">
        <v>20</v>
      </c>
    </row>
    <row r="2" spans="1:9">
      <c r="A2" s="14"/>
      <c r="B2" s="14"/>
      <c r="C2" s="14"/>
      <c r="D2" s="14"/>
      <c r="E2" s="14"/>
      <c r="F2" s="15" t="s">
        <v>5</v>
      </c>
      <c r="G2" s="14"/>
      <c r="H2" s="14"/>
      <c r="I2" s="17"/>
    </row>
    <row r="3" spans="1:9">
      <c r="A3" s="15">
        <v>1</v>
      </c>
      <c r="B3" s="22">
        <v>41311</v>
      </c>
      <c r="C3" s="23">
        <v>4.3390000000000004</v>
      </c>
      <c r="D3" s="24">
        <v>32.272739999999999</v>
      </c>
      <c r="E3" s="24">
        <v>77.182100000000005</v>
      </c>
      <c r="F3" s="15">
        <v>1.7230000000000001</v>
      </c>
      <c r="G3" s="15">
        <v>2.8290000000000002</v>
      </c>
      <c r="H3" s="15">
        <f>ABS(G3-C3)</f>
        <v>1.5100000000000002</v>
      </c>
      <c r="I3" s="17">
        <f>ABS(F3-C3)</f>
        <v>2.6160000000000005</v>
      </c>
    </row>
    <row r="4" spans="1:9">
      <c r="A4" s="15">
        <v>2</v>
      </c>
      <c r="B4" s="22">
        <v>41311</v>
      </c>
      <c r="C4" s="23">
        <v>3.54</v>
      </c>
      <c r="D4" s="24">
        <v>32.272449999999999</v>
      </c>
      <c r="E4" s="24">
        <v>77.182540000000003</v>
      </c>
      <c r="F4" s="15">
        <v>5.6230000000000002</v>
      </c>
      <c r="G4" s="15">
        <v>3.177</v>
      </c>
      <c r="H4" s="15">
        <f t="shared" ref="H4:H51" si="0">ABS(G4-C4)</f>
        <v>0.36299999999999999</v>
      </c>
      <c r="I4" s="17">
        <f t="shared" ref="I4:I51" si="1">ABS(F4-C4)</f>
        <v>2.0830000000000002</v>
      </c>
    </row>
    <row r="5" spans="1:9">
      <c r="A5" s="15">
        <v>3</v>
      </c>
      <c r="B5" s="22">
        <v>41311</v>
      </c>
      <c r="C5" s="23">
        <v>4.4359999999999999</v>
      </c>
      <c r="D5" s="24">
        <v>32.280410000000003</v>
      </c>
      <c r="E5" s="24">
        <v>77.180859999999996</v>
      </c>
      <c r="F5" s="15">
        <v>7.1230000000000002</v>
      </c>
      <c r="G5" s="15">
        <v>3.6680000000000001</v>
      </c>
      <c r="H5" s="15">
        <f t="shared" si="0"/>
        <v>0.76799999999999979</v>
      </c>
      <c r="I5" s="17">
        <f t="shared" si="1"/>
        <v>2.6870000000000003</v>
      </c>
    </row>
    <row r="6" spans="1:9">
      <c r="A6" s="15">
        <v>4</v>
      </c>
      <c r="B6" s="22">
        <v>41311</v>
      </c>
      <c r="C6" s="23">
        <v>3.6960000000000002</v>
      </c>
      <c r="D6" s="24">
        <v>32.269579999999998</v>
      </c>
      <c r="E6" s="24">
        <v>77.18338</v>
      </c>
      <c r="F6" s="15">
        <v>5.3840000000000003</v>
      </c>
      <c r="G6" s="15">
        <v>3.4180000000000001</v>
      </c>
      <c r="H6" s="15">
        <f t="shared" si="0"/>
        <v>0.27800000000000002</v>
      </c>
      <c r="I6" s="17">
        <f t="shared" si="1"/>
        <v>1.6880000000000002</v>
      </c>
    </row>
    <row r="7" spans="1:9">
      <c r="A7" s="15">
        <v>5</v>
      </c>
      <c r="B7" s="22">
        <v>41311</v>
      </c>
      <c r="C7" s="23">
        <v>2.97</v>
      </c>
      <c r="D7" s="24">
        <v>32.280439999999999</v>
      </c>
      <c r="E7" s="24">
        <v>77.181319999999999</v>
      </c>
      <c r="F7" s="15">
        <v>5.1230000000000002</v>
      </c>
      <c r="G7" s="15">
        <v>3.883</v>
      </c>
      <c r="H7" s="15">
        <f t="shared" si="0"/>
        <v>0.91299999999999981</v>
      </c>
      <c r="I7" s="17">
        <f t="shared" si="1"/>
        <v>2.153</v>
      </c>
    </row>
    <row r="8" spans="1:9">
      <c r="A8" s="15">
        <v>6</v>
      </c>
      <c r="B8" s="22">
        <v>41311</v>
      </c>
      <c r="C8" s="23">
        <v>2.4039999999999999</v>
      </c>
      <c r="D8" s="24">
        <v>32.2804</v>
      </c>
      <c r="E8" s="24">
        <v>77.180959999999999</v>
      </c>
      <c r="F8" s="15">
        <v>5.24</v>
      </c>
      <c r="G8" s="15">
        <v>3.6680000000000001</v>
      </c>
      <c r="H8" s="15">
        <f t="shared" si="0"/>
        <v>1.2640000000000002</v>
      </c>
      <c r="I8" s="17">
        <f t="shared" si="1"/>
        <v>2.8360000000000003</v>
      </c>
    </row>
    <row r="9" spans="1:9" ht="30" customHeight="1">
      <c r="A9" s="15">
        <v>7</v>
      </c>
      <c r="B9" s="22">
        <v>41311</v>
      </c>
      <c r="C9" s="15">
        <v>3.1259999999999999</v>
      </c>
      <c r="D9" s="13" t="s">
        <v>8</v>
      </c>
      <c r="E9" s="14"/>
      <c r="F9" s="15">
        <v>7.21</v>
      </c>
      <c r="G9" s="15">
        <v>3.129</v>
      </c>
      <c r="H9" s="15">
        <f t="shared" si="0"/>
        <v>3.0000000000001137E-3</v>
      </c>
      <c r="I9" s="17">
        <f t="shared" si="1"/>
        <v>4.0839999999999996</v>
      </c>
    </row>
    <row r="10" spans="1:9">
      <c r="A10" s="15">
        <v>8</v>
      </c>
      <c r="B10" s="22">
        <v>41311</v>
      </c>
      <c r="C10" s="23">
        <v>2.7570000000000001</v>
      </c>
      <c r="D10" s="24">
        <v>32.278089999999999</v>
      </c>
      <c r="E10" s="24">
        <v>77.180490000000006</v>
      </c>
      <c r="F10" s="15">
        <v>6.12</v>
      </c>
      <c r="G10" s="15">
        <v>2.399</v>
      </c>
      <c r="H10" s="15">
        <f t="shared" si="0"/>
        <v>0.3580000000000001</v>
      </c>
      <c r="I10" s="17">
        <f t="shared" si="1"/>
        <v>3.363</v>
      </c>
    </row>
    <row r="11" spans="1:9">
      <c r="A11" s="15">
        <v>9</v>
      </c>
      <c r="B11" s="22">
        <v>41311</v>
      </c>
      <c r="C11" s="23">
        <v>4.99</v>
      </c>
      <c r="D11" s="24">
        <v>32.272910000000003</v>
      </c>
      <c r="E11" s="24">
        <v>77.182379999999995</v>
      </c>
      <c r="F11" s="15">
        <v>2.3119999999999998</v>
      </c>
      <c r="G11" s="15">
        <v>3.056</v>
      </c>
      <c r="H11" s="15">
        <f t="shared" si="0"/>
        <v>1.9340000000000002</v>
      </c>
      <c r="I11" s="17">
        <f t="shared" si="1"/>
        <v>2.6780000000000004</v>
      </c>
    </row>
    <row r="12" spans="1:9">
      <c r="A12" s="15">
        <v>10</v>
      </c>
      <c r="B12" s="22">
        <v>41311</v>
      </c>
      <c r="C12" s="23">
        <v>2.782</v>
      </c>
      <c r="D12" s="24">
        <v>32.272489999999998</v>
      </c>
      <c r="E12" s="24">
        <v>77.182500000000005</v>
      </c>
      <c r="F12" s="15">
        <v>5.89</v>
      </c>
      <c r="G12" s="15">
        <v>3.177</v>
      </c>
      <c r="H12" s="15">
        <f t="shared" si="0"/>
        <v>0.39500000000000002</v>
      </c>
      <c r="I12" s="17">
        <f t="shared" si="1"/>
        <v>3.1079999999999997</v>
      </c>
    </row>
    <row r="13" spans="1:9">
      <c r="A13" s="15">
        <v>11</v>
      </c>
      <c r="B13" s="22">
        <v>41311</v>
      </c>
      <c r="C13" s="23">
        <v>2.7040000000000002</v>
      </c>
      <c r="D13" s="24">
        <v>32.27187</v>
      </c>
      <c r="E13" s="24">
        <v>77.182599999999994</v>
      </c>
      <c r="F13" s="15">
        <v>5.4210000000000003</v>
      </c>
      <c r="G13" s="15">
        <v>3.3860000000000001</v>
      </c>
      <c r="H13" s="15">
        <f t="shared" si="0"/>
        <v>0.68199999999999994</v>
      </c>
      <c r="I13" s="17">
        <f t="shared" si="1"/>
        <v>2.7170000000000001</v>
      </c>
    </row>
    <row r="14" spans="1:9">
      <c r="A14" s="15">
        <v>12</v>
      </c>
      <c r="B14" s="22">
        <v>41311</v>
      </c>
      <c r="C14" s="23">
        <v>2.9239999999999999</v>
      </c>
      <c r="D14" s="13" t="s">
        <v>9</v>
      </c>
      <c r="E14" s="14"/>
      <c r="F14" s="15">
        <v>5.4889999999999999</v>
      </c>
      <c r="G14" s="15">
        <v>3.37</v>
      </c>
      <c r="H14" s="15">
        <f t="shared" si="0"/>
        <v>0.44600000000000017</v>
      </c>
      <c r="I14" s="17">
        <f t="shared" si="1"/>
        <v>2.5649999999999999</v>
      </c>
    </row>
    <row r="15" spans="1:9">
      <c r="A15" s="15">
        <v>14</v>
      </c>
      <c r="B15" s="25">
        <v>41313</v>
      </c>
      <c r="C15" s="23">
        <v>3.49</v>
      </c>
      <c r="D15" s="26">
        <v>32.269550000000002</v>
      </c>
      <c r="E15" s="26">
        <v>77.183269999999993</v>
      </c>
      <c r="F15" s="15">
        <v>6.548</v>
      </c>
      <c r="G15" s="15">
        <v>2.2679999999999998</v>
      </c>
      <c r="H15" s="15">
        <f t="shared" si="0"/>
        <v>1.2220000000000004</v>
      </c>
      <c r="I15" s="17">
        <f t="shared" si="1"/>
        <v>3.0579999999999998</v>
      </c>
    </row>
    <row r="16" spans="1:9">
      <c r="A16" s="15">
        <v>15</v>
      </c>
      <c r="B16" s="25">
        <v>41313</v>
      </c>
      <c r="C16" s="23">
        <v>5.4249999999999998</v>
      </c>
      <c r="D16" s="26">
        <v>32.269530000000003</v>
      </c>
      <c r="E16" s="26">
        <v>77.183059999999998</v>
      </c>
      <c r="F16" s="15">
        <v>7.12</v>
      </c>
      <c r="G16" s="15">
        <v>2.9209999999999998</v>
      </c>
      <c r="H16" s="15">
        <f t="shared" si="0"/>
        <v>2.504</v>
      </c>
      <c r="I16" s="17">
        <f t="shared" si="1"/>
        <v>1.6950000000000003</v>
      </c>
    </row>
    <row r="17" spans="1:9">
      <c r="A17" s="15">
        <v>16</v>
      </c>
      <c r="B17" s="25">
        <v>41313</v>
      </c>
      <c r="C17" s="23">
        <v>3.2069999999999999</v>
      </c>
      <c r="D17" s="26">
        <v>32.269959999999998</v>
      </c>
      <c r="E17" s="26">
        <v>77.183160000000001</v>
      </c>
      <c r="F17" s="15">
        <v>4.8520000000000003</v>
      </c>
      <c r="G17" s="15">
        <v>2.4220000000000002</v>
      </c>
      <c r="H17" s="15">
        <f t="shared" si="0"/>
        <v>0.7849999999999997</v>
      </c>
      <c r="I17" s="17">
        <f t="shared" si="1"/>
        <v>1.6450000000000005</v>
      </c>
    </row>
    <row r="18" spans="1:9">
      <c r="A18" s="15">
        <v>17</v>
      </c>
      <c r="B18" s="25">
        <v>41313</v>
      </c>
      <c r="C18" s="23">
        <v>4.7629999999999999</v>
      </c>
      <c r="D18" s="26">
        <v>32.269370000000002</v>
      </c>
      <c r="E18" s="26">
        <v>77.183269999999993</v>
      </c>
      <c r="F18" s="15">
        <v>6.25</v>
      </c>
      <c r="G18" s="15">
        <v>3.5089999999999999</v>
      </c>
      <c r="H18" s="15">
        <f t="shared" si="0"/>
        <v>1.254</v>
      </c>
      <c r="I18" s="17">
        <f t="shared" si="1"/>
        <v>1.4870000000000001</v>
      </c>
    </row>
    <row r="19" spans="1:9">
      <c r="A19" s="15">
        <v>18</v>
      </c>
      <c r="B19" s="25">
        <v>41313</v>
      </c>
      <c r="C19" s="23">
        <v>3.5920000000000001</v>
      </c>
      <c r="D19" s="26">
        <v>32.26979</v>
      </c>
      <c r="E19" s="26">
        <v>77.183269999999993</v>
      </c>
      <c r="F19" s="15">
        <v>5.95</v>
      </c>
      <c r="G19" s="15">
        <v>2.8660000000000001</v>
      </c>
      <c r="H19" s="15">
        <f t="shared" si="0"/>
        <v>0.72599999999999998</v>
      </c>
      <c r="I19" s="17">
        <f t="shared" si="1"/>
        <v>2.3580000000000001</v>
      </c>
    </row>
    <row r="20" spans="1:9">
      <c r="A20" s="15">
        <v>19</v>
      </c>
      <c r="B20" s="25">
        <v>41313</v>
      </c>
      <c r="C20" s="23">
        <v>3.9569999999999999</v>
      </c>
      <c r="D20" s="26">
        <v>32.271819999999998</v>
      </c>
      <c r="E20" s="26">
        <v>77.182869999999994</v>
      </c>
      <c r="F20" s="15">
        <v>5.3209999999999997</v>
      </c>
      <c r="G20" s="15">
        <v>2.0499999999999998</v>
      </c>
      <c r="H20" s="15">
        <f t="shared" si="0"/>
        <v>1.907</v>
      </c>
      <c r="I20" s="17">
        <f t="shared" si="1"/>
        <v>1.3639999999999999</v>
      </c>
    </row>
    <row r="21" spans="1:9">
      <c r="A21" s="15">
        <v>20</v>
      </c>
      <c r="B21" s="25">
        <v>41313</v>
      </c>
      <c r="C21" s="23">
        <v>3.7759999999999998</v>
      </c>
      <c r="D21" s="26">
        <v>32.271709999999999</v>
      </c>
      <c r="E21" s="26">
        <v>77.182779999999994</v>
      </c>
      <c r="F21" s="15">
        <v>6.5209999999999999</v>
      </c>
      <c r="G21" s="15">
        <v>2.1819999999999999</v>
      </c>
      <c r="H21" s="15">
        <f t="shared" si="0"/>
        <v>1.5939999999999999</v>
      </c>
      <c r="I21" s="17">
        <f t="shared" si="1"/>
        <v>2.7450000000000001</v>
      </c>
    </row>
    <row r="22" spans="1:9" ht="18" customHeight="1">
      <c r="A22" s="15">
        <v>21</v>
      </c>
      <c r="B22" s="27">
        <v>40946</v>
      </c>
      <c r="C22" s="12">
        <v>2.8159999999999998</v>
      </c>
      <c r="D22" s="13" t="s">
        <v>10</v>
      </c>
      <c r="E22" s="14"/>
      <c r="F22" s="15">
        <v>7.8410000000000002</v>
      </c>
      <c r="G22" s="15">
        <v>1.7210000000000001</v>
      </c>
      <c r="H22" s="15">
        <f t="shared" si="0"/>
        <v>1.0949999999999998</v>
      </c>
      <c r="I22" s="17">
        <f t="shared" si="1"/>
        <v>5.0250000000000004</v>
      </c>
    </row>
    <row r="23" spans="1:9" ht="21" customHeight="1">
      <c r="A23" s="15">
        <v>22</v>
      </c>
      <c r="B23" s="27">
        <v>40946</v>
      </c>
      <c r="C23" s="12">
        <v>1.6339999999999999</v>
      </c>
      <c r="D23" s="13" t="s">
        <v>11</v>
      </c>
      <c r="E23" s="14"/>
      <c r="F23" s="15">
        <v>3.956</v>
      </c>
      <c r="G23" s="15">
        <v>1.8740000000000001</v>
      </c>
      <c r="H23" s="15">
        <f t="shared" si="0"/>
        <v>0.24000000000000021</v>
      </c>
      <c r="I23" s="17">
        <f t="shared" si="1"/>
        <v>2.3220000000000001</v>
      </c>
    </row>
    <row r="24" spans="1:9" ht="30" customHeight="1">
      <c r="A24" s="15">
        <v>23</v>
      </c>
      <c r="B24" s="27">
        <v>40946</v>
      </c>
      <c r="C24" s="12">
        <v>2.8774999999999999</v>
      </c>
      <c r="D24" s="13" t="s">
        <v>12</v>
      </c>
      <c r="E24" s="14"/>
      <c r="F24" s="15">
        <v>5.1239999999999997</v>
      </c>
      <c r="G24" s="15">
        <v>1.9350000000000001</v>
      </c>
      <c r="H24" s="15">
        <f t="shared" si="0"/>
        <v>0.94249999999999989</v>
      </c>
      <c r="I24" s="17">
        <f t="shared" si="1"/>
        <v>2.2464999999999997</v>
      </c>
    </row>
    <row r="25" spans="1:9" ht="30" customHeight="1">
      <c r="A25" s="15">
        <v>24</v>
      </c>
      <c r="B25" s="27">
        <v>40946</v>
      </c>
      <c r="C25" s="12">
        <v>3.47</v>
      </c>
      <c r="D25" s="13" t="s">
        <v>13</v>
      </c>
      <c r="E25" s="14"/>
      <c r="F25" s="15">
        <v>6.024</v>
      </c>
      <c r="G25" s="15">
        <v>1.657</v>
      </c>
      <c r="H25" s="15">
        <f t="shared" si="0"/>
        <v>1.8130000000000002</v>
      </c>
      <c r="I25" s="17">
        <f t="shared" si="1"/>
        <v>2.5539999999999998</v>
      </c>
    </row>
    <row r="26" spans="1:9" ht="30" customHeight="1">
      <c r="A26" s="15">
        <v>25</v>
      </c>
      <c r="B26" s="27">
        <v>40946</v>
      </c>
      <c r="C26" s="12">
        <v>1.9</v>
      </c>
      <c r="D26" s="13" t="s">
        <v>14</v>
      </c>
      <c r="E26" s="14"/>
      <c r="F26" s="15">
        <v>4.51</v>
      </c>
      <c r="G26" s="15">
        <v>1.5</v>
      </c>
      <c r="H26" s="15">
        <f t="shared" si="0"/>
        <v>0.39999999999999991</v>
      </c>
      <c r="I26" s="17">
        <f t="shared" si="1"/>
        <v>2.61</v>
      </c>
    </row>
    <row r="27" spans="1:9" ht="30" customHeight="1">
      <c r="A27" s="15">
        <v>26</v>
      </c>
      <c r="B27" s="27">
        <v>40946</v>
      </c>
      <c r="C27" s="12">
        <v>1.4219999999999999</v>
      </c>
      <c r="D27" s="13" t="s">
        <v>15</v>
      </c>
      <c r="E27" s="14"/>
      <c r="F27" s="15">
        <v>3.9249999999999998</v>
      </c>
      <c r="G27" s="15">
        <v>1.5649999999999999</v>
      </c>
      <c r="H27" s="15">
        <f t="shared" si="0"/>
        <v>0.14300000000000002</v>
      </c>
      <c r="I27" s="17">
        <f t="shared" si="1"/>
        <v>2.5030000000000001</v>
      </c>
    </row>
    <row r="28" spans="1:9" ht="30" customHeight="1">
      <c r="A28" s="15">
        <v>27</v>
      </c>
      <c r="B28" s="27">
        <v>40946</v>
      </c>
      <c r="C28" s="12">
        <v>0.68400000000000005</v>
      </c>
      <c r="D28" s="13" t="s">
        <v>16</v>
      </c>
      <c r="E28" s="14"/>
      <c r="F28" s="15">
        <v>5.9859999999999998</v>
      </c>
      <c r="G28" s="15">
        <v>1.603</v>
      </c>
      <c r="H28" s="15">
        <f t="shared" si="0"/>
        <v>0.91899999999999993</v>
      </c>
      <c r="I28" s="17">
        <f t="shared" si="1"/>
        <v>5.3019999999999996</v>
      </c>
    </row>
    <row r="29" spans="1:9" ht="30" customHeight="1">
      <c r="A29" s="15">
        <v>28</v>
      </c>
      <c r="B29" s="27">
        <v>40946</v>
      </c>
      <c r="C29" s="12">
        <v>0.7</v>
      </c>
      <c r="D29" s="13" t="s">
        <v>17</v>
      </c>
      <c r="E29" s="14"/>
      <c r="F29" s="15">
        <v>5.3239999999999998</v>
      </c>
      <c r="G29" s="15">
        <v>1.65</v>
      </c>
      <c r="H29" s="15">
        <f t="shared" si="0"/>
        <v>0.95</v>
      </c>
      <c r="I29" s="17">
        <f t="shared" si="1"/>
        <v>4.6239999999999997</v>
      </c>
    </row>
    <row r="30" spans="1:9">
      <c r="A30" s="15">
        <v>29</v>
      </c>
      <c r="B30" s="11">
        <v>40953</v>
      </c>
      <c r="C30" s="12">
        <v>0.61</v>
      </c>
      <c r="D30" s="13"/>
      <c r="E30" s="14"/>
      <c r="F30" s="15">
        <v>1.9870000000000001</v>
      </c>
      <c r="G30" s="15">
        <v>0.71599999999999997</v>
      </c>
      <c r="H30" s="15">
        <f t="shared" si="0"/>
        <v>0.10599999999999998</v>
      </c>
      <c r="I30" s="17">
        <f t="shared" si="1"/>
        <v>1.3770000000000002</v>
      </c>
    </row>
    <row r="31" spans="1:9">
      <c r="A31" s="15">
        <v>30</v>
      </c>
      <c r="B31" s="11">
        <v>40953</v>
      </c>
      <c r="C31" s="12">
        <v>0.254</v>
      </c>
      <c r="D31" s="13"/>
      <c r="E31" s="14"/>
      <c r="F31" s="15">
        <v>2.0539999999999998</v>
      </c>
      <c r="G31" s="15">
        <v>0.46600000000000003</v>
      </c>
      <c r="H31" s="15">
        <f t="shared" si="0"/>
        <v>0.21200000000000002</v>
      </c>
      <c r="I31" s="17">
        <f t="shared" si="1"/>
        <v>1.7999999999999998</v>
      </c>
    </row>
    <row r="32" spans="1:9">
      <c r="A32" s="15">
        <v>31</v>
      </c>
      <c r="B32" s="11">
        <v>40953</v>
      </c>
      <c r="C32" s="12">
        <v>0.216</v>
      </c>
      <c r="D32" s="13"/>
      <c r="E32" s="14"/>
      <c r="F32" s="15">
        <v>2.3210000000000002</v>
      </c>
      <c r="G32" s="15">
        <v>0.622</v>
      </c>
      <c r="H32" s="15">
        <f t="shared" si="0"/>
        <v>0.40600000000000003</v>
      </c>
      <c r="I32" s="17">
        <f t="shared" si="1"/>
        <v>2.105</v>
      </c>
    </row>
    <row r="33" spans="1:9">
      <c r="A33" s="15">
        <v>32</v>
      </c>
      <c r="B33" s="11">
        <v>40953</v>
      </c>
      <c r="C33" s="12">
        <v>0.308</v>
      </c>
      <c r="D33" s="13"/>
      <c r="E33" s="14"/>
      <c r="F33" s="15">
        <v>3.101</v>
      </c>
      <c r="G33" s="15">
        <v>0.23100000000000001</v>
      </c>
      <c r="H33" s="15">
        <f t="shared" si="0"/>
        <v>7.6999999999999985E-2</v>
      </c>
      <c r="I33" s="17">
        <f t="shared" si="1"/>
        <v>2.7930000000000001</v>
      </c>
    </row>
    <row r="34" spans="1:9">
      <c r="A34" s="28">
        <v>33</v>
      </c>
      <c r="B34" s="16">
        <v>41688</v>
      </c>
      <c r="C34" s="12">
        <v>4.4480000000000004</v>
      </c>
      <c r="D34" s="17"/>
      <c r="E34" s="17"/>
      <c r="F34" s="15">
        <v>4.9210000000000003</v>
      </c>
      <c r="G34" s="15">
        <v>3.448</v>
      </c>
      <c r="H34" s="15">
        <f t="shared" si="0"/>
        <v>1.0000000000000004</v>
      </c>
      <c r="I34" s="17">
        <f t="shared" si="1"/>
        <v>0.47299999999999986</v>
      </c>
    </row>
    <row r="35" spans="1:9">
      <c r="A35" s="15">
        <v>34</v>
      </c>
      <c r="B35" s="16">
        <v>41688</v>
      </c>
      <c r="C35" s="12">
        <v>1.2609999999999999</v>
      </c>
      <c r="D35" s="17"/>
      <c r="E35" s="17"/>
      <c r="F35" s="15">
        <v>3.625</v>
      </c>
      <c r="G35" s="15">
        <v>1.841</v>
      </c>
      <c r="H35" s="15">
        <f t="shared" si="0"/>
        <v>0.58000000000000007</v>
      </c>
      <c r="I35" s="17">
        <f t="shared" si="1"/>
        <v>2.3639999999999999</v>
      </c>
    </row>
    <row r="36" spans="1:9">
      <c r="A36" s="15">
        <v>35</v>
      </c>
      <c r="B36" s="16">
        <v>41688</v>
      </c>
      <c r="C36" s="12">
        <v>5.07</v>
      </c>
      <c r="D36" s="17"/>
      <c r="E36" s="17"/>
      <c r="F36" s="15">
        <v>1.92</v>
      </c>
      <c r="G36" s="15">
        <v>3.8780000000000001</v>
      </c>
      <c r="H36" s="15">
        <f t="shared" si="0"/>
        <v>1.1920000000000002</v>
      </c>
      <c r="I36" s="17">
        <f t="shared" si="1"/>
        <v>3.1500000000000004</v>
      </c>
    </row>
    <row r="37" spans="1:9">
      <c r="A37" s="15">
        <v>36</v>
      </c>
      <c r="B37" s="16">
        <v>41688</v>
      </c>
      <c r="C37" s="12">
        <v>5.3680000000000003</v>
      </c>
      <c r="D37" s="17"/>
      <c r="E37" s="17"/>
      <c r="F37" s="15">
        <v>4.25</v>
      </c>
      <c r="G37" s="15">
        <v>3.6970000000000001</v>
      </c>
      <c r="H37" s="15">
        <f t="shared" si="0"/>
        <v>1.6710000000000003</v>
      </c>
      <c r="I37" s="17">
        <f t="shared" si="1"/>
        <v>1.1180000000000003</v>
      </c>
    </row>
    <row r="38" spans="1:9">
      <c r="A38" s="15">
        <v>37</v>
      </c>
      <c r="B38" s="16">
        <v>41688</v>
      </c>
      <c r="C38" s="12">
        <v>4.891</v>
      </c>
      <c r="D38" s="17"/>
      <c r="E38" s="17"/>
      <c r="F38" s="15">
        <v>5.32</v>
      </c>
      <c r="G38" s="15">
        <v>3.6789999999999998</v>
      </c>
      <c r="H38" s="15">
        <f t="shared" si="0"/>
        <v>1.2120000000000002</v>
      </c>
      <c r="I38" s="17">
        <f t="shared" si="1"/>
        <v>0.42900000000000027</v>
      </c>
    </row>
    <row r="39" spans="1:9">
      <c r="A39" s="28">
        <v>38</v>
      </c>
      <c r="B39" s="16">
        <v>41688</v>
      </c>
      <c r="C39" s="12">
        <v>5.1150000000000002</v>
      </c>
      <c r="D39" s="17"/>
      <c r="E39" s="17"/>
      <c r="F39" s="15">
        <v>5.7450000000000001</v>
      </c>
      <c r="G39" s="15">
        <v>3.4369999999999998</v>
      </c>
      <c r="H39" s="15">
        <f t="shared" si="0"/>
        <v>1.6780000000000004</v>
      </c>
      <c r="I39" s="17">
        <f t="shared" si="1"/>
        <v>0.62999999999999989</v>
      </c>
    </row>
    <row r="40" spans="1:9">
      <c r="A40" s="15">
        <v>39</v>
      </c>
      <c r="B40" s="16">
        <v>41688</v>
      </c>
      <c r="C40" s="12">
        <v>3.99</v>
      </c>
      <c r="D40" s="17"/>
      <c r="E40" s="17"/>
      <c r="F40" s="15">
        <v>3.21</v>
      </c>
      <c r="G40" s="15">
        <v>3.9409999999999998</v>
      </c>
      <c r="H40" s="15">
        <f t="shared" si="0"/>
        <v>4.9000000000000377E-2</v>
      </c>
      <c r="I40" s="17">
        <f t="shared" si="1"/>
        <v>0.78000000000000025</v>
      </c>
    </row>
    <row r="41" spans="1:9">
      <c r="A41" s="15">
        <v>40</v>
      </c>
      <c r="B41" s="18">
        <v>41688</v>
      </c>
      <c r="C41" s="19">
        <v>4.0270000000000001</v>
      </c>
      <c r="D41" s="17"/>
      <c r="E41" s="17"/>
      <c r="F41" s="15">
        <v>5.6210000000000004</v>
      </c>
      <c r="G41" s="15">
        <v>3.4580000000000002</v>
      </c>
      <c r="H41" s="15">
        <f t="shared" si="0"/>
        <v>0.56899999999999995</v>
      </c>
      <c r="I41" s="17">
        <f t="shared" si="1"/>
        <v>1.5940000000000003</v>
      </c>
    </row>
    <row r="42" spans="1:9">
      <c r="A42" s="15">
        <v>41</v>
      </c>
      <c r="B42" s="20">
        <v>41688</v>
      </c>
      <c r="C42" s="12">
        <v>0.71799999999999997</v>
      </c>
      <c r="D42" s="17"/>
      <c r="E42" s="17"/>
      <c r="F42" s="15">
        <v>3.1739999999999999</v>
      </c>
      <c r="G42" s="15">
        <v>2.0529999999999999</v>
      </c>
      <c r="H42" s="15">
        <f t="shared" si="0"/>
        <v>1.335</v>
      </c>
      <c r="I42" s="17">
        <f t="shared" si="1"/>
        <v>2.456</v>
      </c>
    </row>
    <row r="43" spans="1:9">
      <c r="A43" s="15">
        <v>42</v>
      </c>
      <c r="B43" s="20">
        <v>41688</v>
      </c>
      <c r="C43" s="12">
        <v>0.79400000000000004</v>
      </c>
      <c r="D43" s="17"/>
      <c r="E43" s="17"/>
      <c r="F43" s="15">
        <v>3.1819999999999999</v>
      </c>
      <c r="G43" s="15">
        <v>2.1030000000000002</v>
      </c>
      <c r="H43" s="15">
        <f t="shared" si="0"/>
        <v>1.3090000000000002</v>
      </c>
      <c r="I43" s="17">
        <f t="shared" si="1"/>
        <v>2.3879999999999999</v>
      </c>
    </row>
    <row r="44" spans="1:9">
      <c r="A44" s="28">
        <v>43</v>
      </c>
      <c r="B44" s="21">
        <v>41690</v>
      </c>
      <c r="C44" s="12">
        <v>3.9369999999999998</v>
      </c>
      <c r="D44" s="17"/>
      <c r="E44" s="17"/>
      <c r="F44" s="15">
        <v>5.2619999999999996</v>
      </c>
      <c r="G44" s="15">
        <v>2.3010000000000002</v>
      </c>
      <c r="H44" s="15">
        <f t="shared" si="0"/>
        <v>1.6359999999999997</v>
      </c>
      <c r="I44" s="17">
        <f t="shared" si="1"/>
        <v>1.3249999999999997</v>
      </c>
    </row>
    <row r="45" spans="1:9">
      <c r="A45" s="15">
        <v>44</v>
      </c>
      <c r="B45" s="21">
        <v>41690</v>
      </c>
      <c r="C45" s="12">
        <v>2.1309999999999998</v>
      </c>
      <c r="D45" s="17"/>
      <c r="E45" s="17"/>
      <c r="F45" s="15">
        <v>4.9279999999999999</v>
      </c>
      <c r="G45" s="15">
        <v>1.5980000000000001</v>
      </c>
      <c r="H45" s="15">
        <f t="shared" si="0"/>
        <v>0.5329999999999997</v>
      </c>
      <c r="I45" s="17">
        <f t="shared" si="1"/>
        <v>2.7970000000000002</v>
      </c>
    </row>
    <row r="46" spans="1:9">
      <c r="A46" s="15">
        <v>45</v>
      </c>
      <c r="B46" s="21">
        <v>41690</v>
      </c>
      <c r="C46" s="12">
        <v>3.2810000000000001</v>
      </c>
      <c r="D46" s="17"/>
      <c r="E46" s="17"/>
      <c r="F46" s="15">
        <v>4.2869999999999999</v>
      </c>
      <c r="G46" s="15">
        <v>2.512</v>
      </c>
      <c r="H46" s="15">
        <f t="shared" si="0"/>
        <v>0.76900000000000013</v>
      </c>
      <c r="I46" s="17">
        <f t="shared" si="1"/>
        <v>1.0059999999999998</v>
      </c>
    </row>
    <row r="47" spans="1:9">
      <c r="A47" s="15">
        <v>46</v>
      </c>
      <c r="B47" s="21">
        <v>41690</v>
      </c>
      <c r="C47" s="12">
        <v>3.6539999999999999</v>
      </c>
      <c r="D47" s="17"/>
      <c r="E47" s="17"/>
      <c r="F47" s="15">
        <v>5.62</v>
      </c>
      <c r="G47" s="15">
        <v>2.319</v>
      </c>
      <c r="H47" s="15">
        <f t="shared" si="0"/>
        <v>1.335</v>
      </c>
      <c r="I47" s="17">
        <f t="shared" si="1"/>
        <v>1.9660000000000002</v>
      </c>
    </row>
    <row r="48" spans="1:9">
      <c r="A48" s="15">
        <v>47</v>
      </c>
      <c r="B48" s="21">
        <v>41690</v>
      </c>
      <c r="C48" s="12">
        <v>5.2430000000000003</v>
      </c>
      <c r="D48" s="17"/>
      <c r="E48" s="17"/>
      <c r="F48" s="15">
        <v>5.1020000000000003</v>
      </c>
      <c r="G48" s="15">
        <v>3.53</v>
      </c>
      <c r="H48" s="15">
        <f t="shared" si="0"/>
        <v>1.7130000000000005</v>
      </c>
      <c r="I48" s="17">
        <f t="shared" si="1"/>
        <v>0.14100000000000001</v>
      </c>
    </row>
    <row r="49" spans="1:9">
      <c r="A49" s="28">
        <v>48</v>
      </c>
      <c r="B49" s="21">
        <v>41690</v>
      </c>
      <c r="C49" s="12">
        <v>4.16</v>
      </c>
      <c r="D49" s="17"/>
      <c r="E49" s="17"/>
      <c r="F49" s="15">
        <v>5.7610000000000001</v>
      </c>
      <c r="G49" s="15">
        <v>2.8330000000000002</v>
      </c>
      <c r="H49" s="15">
        <f t="shared" si="0"/>
        <v>1.327</v>
      </c>
      <c r="I49" s="17">
        <f t="shared" si="1"/>
        <v>1.601</v>
      </c>
    </row>
    <row r="50" spans="1:9">
      <c r="A50" s="15">
        <v>49</v>
      </c>
      <c r="B50" s="21">
        <v>41690</v>
      </c>
      <c r="C50" s="12">
        <v>5.61</v>
      </c>
      <c r="D50" s="17"/>
      <c r="E50" s="17"/>
      <c r="F50" s="15">
        <v>4.6210000000000004</v>
      </c>
      <c r="G50" s="15">
        <v>3.391</v>
      </c>
      <c r="H50" s="15">
        <f t="shared" si="0"/>
        <v>2.2190000000000003</v>
      </c>
      <c r="I50" s="17">
        <f t="shared" si="1"/>
        <v>0.98899999999999988</v>
      </c>
    </row>
    <row r="51" spans="1:9">
      <c r="A51" s="15">
        <v>50</v>
      </c>
      <c r="B51" s="21">
        <v>41690</v>
      </c>
      <c r="C51" s="12">
        <v>5.0199999999999996</v>
      </c>
      <c r="D51" s="17"/>
      <c r="E51" s="17"/>
      <c r="F51" s="15">
        <v>2.13</v>
      </c>
      <c r="G51" s="15">
        <v>3.6389999999999998</v>
      </c>
      <c r="H51" s="15">
        <f t="shared" si="0"/>
        <v>1.3809999999999998</v>
      </c>
      <c r="I51" s="17">
        <f t="shared" si="1"/>
        <v>2.8899999999999997</v>
      </c>
    </row>
    <row r="52" spans="1:9">
      <c r="G52" t="s">
        <v>18</v>
      </c>
      <c r="H52" s="29">
        <f>AVERAGE(H3:H51)</f>
        <v>0.97382653061224489</v>
      </c>
      <c r="I52" s="28">
        <f>AVERAGE(I3:I51)</f>
        <v>2.2507857142857146</v>
      </c>
    </row>
  </sheetData>
  <mergeCells count="20">
    <mergeCell ref="G1:G2"/>
    <mergeCell ref="H1:H2"/>
    <mergeCell ref="D25:E25"/>
    <mergeCell ref="A1:A2"/>
    <mergeCell ref="B1:B2"/>
    <mergeCell ref="C1:C2"/>
    <mergeCell ref="D1:E2"/>
    <mergeCell ref="D9:E9"/>
    <mergeCell ref="D14:E14"/>
    <mergeCell ref="D22:E22"/>
    <mergeCell ref="D23:E23"/>
    <mergeCell ref="D24:E24"/>
    <mergeCell ref="D32:E32"/>
    <mergeCell ref="D33:E33"/>
    <mergeCell ref="D26:E26"/>
    <mergeCell ref="D27:E27"/>
    <mergeCell ref="D28:E28"/>
    <mergeCell ref="D29:E29"/>
    <mergeCell ref="D30:E30"/>
    <mergeCell ref="D31:E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K35"/>
  <sheetViews>
    <sheetView workbookViewId="0">
      <selection activeCell="P34" sqref="P34"/>
    </sheetView>
  </sheetViews>
  <sheetFormatPr defaultRowHeight="15"/>
  <sheetData>
    <row r="1" spans="3:11">
      <c r="C1" s="9" t="s">
        <v>2</v>
      </c>
      <c r="D1" s="9" t="s">
        <v>6</v>
      </c>
      <c r="E1" s="9" t="s">
        <v>7</v>
      </c>
      <c r="I1" t="s">
        <v>2</v>
      </c>
      <c r="J1" t="s">
        <v>6</v>
      </c>
      <c r="K1" t="s">
        <v>7</v>
      </c>
    </row>
    <row r="2" spans="3:11" ht="15.75" thickBot="1">
      <c r="C2" s="10"/>
      <c r="D2" s="10"/>
      <c r="E2" s="10"/>
    </row>
    <row r="3" spans="3:11" ht="15.75" thickBot="1">
      <c r="C3" s="1">
        <v>4.3390000000000004</v>
      </c>
      <c r="D3" s="6">
        <v>1.569</v>
      </c>
      <c r="E3" s="6">
        <v>2.77</v>
      </c>
      <c r="I3">
        <v>0.216</v>
      </c>
      <c r="J3">
        <v>0.77300000000000002</v>
      </c>
      <c r="K3">
        <v>0.55700000000000005</v>
      </c>
    </row>
    <row r="4" spans="3:11" ht="15.75" thickBot="1">
      <c r="C4" s="1">
        <v>3.54</v>
      </c>
      <c r="D4" s="6">
        <v>2.403</v>
      </c>
      <c r="E4" s="6">
        <v>1.137</v>
      </c>
      <c r="I4">
        <v>0.254</v>
      </c>
      <c r="J4">
        <v>0.70399999999999996</v>
      </c>
      <c r="K4">
        <v>0.45</v>
      </c>
    </row>
    <row r="5" spans="3:11" ht="15.75" thickBot="1">
      <c r="C5" s="1">
        <v>4.4359999999999999</v>
      </c>
      <c r="D5" s="6">
        <v>2.4769999999999999</v>
      </c>
      <c r="E5" s="6">
        <v>1.9590000000000001</v>
      </c>
      <c r="I5">
        <v>0.308</v>
      </c>
      <c r="J5">
        <v>0.32900000000000001</v>
      </c>
      <c r="K5">
        <v>2.1000000000000001E-2</v>
      </c>
    </row>
    <row r="6" spans="3:11" ht="15.75" thickBot="1">
      <c r="C6" s="1">
        <v>3.6960000000000002</v>
      </c>
      <c r="D6" s="6">
        <v>2.3610000000000002</v>
      </c>
      <c r="E6" s="6">
        <v>1.335</v>
      </c>
      <c r="I6">
        <v>0.61</v>
      </c>
      <c r="J6">
        <v>0.69799999999999995</v>
      </c>
      <c r="K6">
        <v>8.7999999999999995E-2</v>
      </c>
    </row>
    <row r="7" spans="3:11" ht="15.75" thickBot="1">
      <c r="C7" s="1">
        <v>2.97</v>
      </c>
      <c r="D7" s="6">
        <v>1.5469999999999999</v>
      </c>
      <c r="E7" s="6">
        <v>1.423</v>
      </c>
      <c r="I7">
        <v>0.68400000000000005</v>
      </c>
      <c r="J7">
        <v>1.603</v>
      </c>
      <c r="K7">
        <v>0.91900000000000004</v>
      </c>
    </row>
    <row r="8" spans="3:11" ht="15.75" thickBot="1">
      <c r="C8" s="1">
        <v>2.4039999999999999</v>
      </c>
      <c r="D8" s="6">
        <v>1.464</v>
      </c>
      <c r="E8" s="6">
        <v>0.94</v>
      </c>
      <c r="I8">
        <v>0.7</v>
      </c>
      <c r="J8">
        <v>1.65</v>
      </c>
      <c r="K8">
        <v>0.95</v>
      </c>
    </row>
    <row r="9" spans="3:11" ht="15.75" thickBot="1">
      <c r="C9" s="6">
        <v>3.1259999999999999</v>
      </c>
      <c r="D9" s="6">
        <v>1.69</v>
      </c>
      <c r="E9" s="6">
        <v>1.4359999999999999</v>
      </c>
      <c r="I9">
        <v>1.4219999999999999</v>
      </c>
      <c r="J9">
        <v>1.61</v>
      </c>
      <c r="K9">
        <v>0.188</v>
      </c>
    </row>
    <row r="10" spans="3:11" ht="15.75" thickBot="1">
      <c r="C10" s="1">
        <v>2.7570000000000001</v>
      </c>
      <c r="D10" s="6">
        <v>1.498</v>
      </c>
      <c r="E10" s="6">
        <v>1.2589999999999999</v>
      </c>
      <c r="I10">
        <v>1.6339999999999999</v>
      </c>
      <c r="J10">
        <v>1.17</v>
      </c>
      <c r="K10">
        <v>0.46400000000000002</v>
      </c>
    </row>
    <row r="11" spans="3:11" ht="15.75" thickBot="1">
      <c r="C11" s="1">
        <v>4.99</v>
      </c>
      <c r="D11" s="6">
        <v>1.8380000000000001</v>
      </c>
      <c r="E11" s="6">
        <v>3.1520000000000001</v>
      </c>
      <c r="I11">
        <v>1.9</v>
      </c>
      <c r="J11">
        <v>1.587</v>
      </c>
      <c r="K11">
        <v>0.313</v>
      </c>
    </row>
    <row r="12" spans="3:11" ht="15.75" thickBot="1">
      <c r="C12" s="1">
        <v>2.782</v>
      </c>
      <c r="D12" s="6">
        <v>1.984</v>
      </c>
      <c r="E12" s="6">
        <v>0.79800000000000004</v>
      </c>
      <c r="I12">
        <v>2.4039999999999999</v>
      </c>
      <c r="J12">
        <v>1.464</v>
      </c>
      <c r="K12">
        <v>0.94</v>
      </c>
    </row>
    <row r="13" spans="3:11" ht="15.75" thickBot="1">
      <c r="C13" s="1">
        <v>2.7040000000000002</v>
      </c>
      <c r="D13" s="6">
        <v>1.3009999999999999</v>
      </c>
      <c r="E13" s="6">
        <v>1.403</v>
      </c>
      <c r="I13">
        <v>2.7040000000000002</v>
      </c>
      <c r="J13">
        <v>1.3009999999999999</v>
      </c>
      <c r="K13">
        <v>1.403</v>
      </c>
    </row>
    <row r="14" spans="3:11" ht="15.75" thickBot="1">
      <c r="C14" s="1">
        <v>2.9239999999999999</v>
      </c>
      <c r="D14" s="6">
        <v>2.012</v>
      </c>
      <c r="E14" s="6">
        <v>0.91200000000000003</v>
      </c>
      <c r="I14">
        <v>2.7570000000000001</v>
      </c>
      <c r="J14">
        <v>1.498</v>
      </c>
      <c r="K14">
        <v>1.2589999999999999</v>
      </c>
    </row>
    <row r="15" spans="3:11" ht="15.75" thickBot="1">
      <c r="C15" s="1">
        <v>3.49</v>
      </c>
      <c r="D15" s="6">
        <v>2.21</v>
      </c>
      <c r="E15" s="6">
        <v>1.28</v>
      </c>
      <c r="I15">
        <v>2.782</v>
      </c>
      <c r="J15">
        <v>1.984</v>
      </c>
      <c r="K15">
        <v>0.79800000000000004</v>
      </c>
    </row>
    <row r="16" spans="3:11" ht="15.75" thickBot="1">
      <c r="C16" s="1">
        <v>5.4249999999999998</v>
      </c>
      <c r="D16" s="6">
        <v>2.6880000000000002</v>
      </c>
      <c r="E16" s="6">
        <v>2.7370000000000001</v>
      </c>
      <c r="I16">
        <v>2.8159999999999998</v>
      </c>
      <c r="J16">
        <v>1.6319999999999999</v>
      </c>
      <c r="K16">
        <v>1.1839999999999999</v>
      </c>
    </row>
    <row r="17" spans="3:11" ht="15.75" thickBot="1">
      <c r="C17" s="1">
        <v>3.2069999999999999</v>
      </c>
      <c r="D17" s="6">
        <v>2.2989999999999999</v>
      </c>
      <c r="E17" s="6">
        <v>0.90800000000000003</v>
      </c>
      <c r="I17">
        <v>2.8774999999999999</v>
      </c>
      <c r="J17">
        <v>1.244</v>
      </c>
      <c r="K17">
        <v>1.6339999999999999</v>
      </c>
    </row>
    <row r="18" spans="3:11" ht="15.75" thickBot="1">
      <c r="C18" s="1">
        <v>4.7629999999999999</v>
      </c>
      <c r="D18" s="6">
        <v>2.7410000000000001</v>
      </c>
      <c r="E18" s="6">
        <v>2.0219999999999998</v>
      </c>
      <c r="I18">
        <v>2.9239999999999999</v>
      </c>
      <c r="J18">
        <v>2.012</v>
      </c>
      <c r="K18">
        <v>0.91200000000000003</v>
      </c>
    </row>
    <row r="19" spans="3:11" ht="15.75" thickBot="1">
      <c r="C19" s="1">
        <v>3.5920000000000001</v>
      </c>
      <c r="D19" s="6">
        <v>2.2989999999999999</v>
      </c>
      <c r="E19" s="6">
        <v>1.2929999999999999</v>
      </c>
      <c r="I19">
        <v>2.97</v>
      </c>
      <c r="J19">
        <v>1.5469999999999999</v>
      </c>
      <c r="K19">
        <v>1.423</v>
      </c>
    </row>
    <row r="20" spans="3:11" ht="15.75" thickBot="1">
      <c r="C20" s="1">
        <v>3.9569999999999999</v>
      </c>
      <c r="D20" s="6">
        <v>1.4910000000000001</v>
      </c>
      <c r="E20" s="6">
        <v>2.4660000000000002</v>
      </c>
      <c r="I20">
        <v>3.1259999999999999</v>
      </c>
      <c r="J20">
        <v>1.69</v>
      </c>
      <c r="K20">
        <v>1.4359999999999999</v>
      </c>
    </row>
    <row r="21" spans="3:11" ht="15.75" thickBot="1">
      <c r="C21" s="1">
        <v>3.7759999999999998</v>
      </c>
      <c r="D21" s="6">
        <v>1.673</v>
      </c>
      <c r="E21" s="6">
        <v>2.1030000000000002</v>
      </c>
      <c r="I21">
        <v>3.2069999999999999</v>
      </c>
      <c r="J21">
        <v>2.2989999999999999</v>
      </c>
      <c r="K21">
        <v>0.90800000000000003</v>
      </c>
    </row>
    <row r="22" spans="3:11" ht="15.75" thickBot="1">
      <c r="C22" s="2">
        <v>2.8159999999999998</v>
      </c>
      <c r="D22" s="6">
        <v>1.6319999999999999</v>
      </c>
      <c r="E22" s="6">
        <v>1.1839999999999999</v>
      </c>
      <c r="I22">
        <v>3.47</v>
      </c>
      <c r="J22">
        <v>1.5669999999999999</v>
      </c>
      <c r="K22">
        <v>1.903</v>
      </c>
    </row>
    <row r="23" spans="3:11" ht="15.75" thickBot="1">
      <c r="C23" s="2">
        <v>1.6339999999999999</v>
      </c>
      <c r="D23" s="6">
        <v>1.17</v>
      </c>
      <c r="E23" s="6">
        <v>0.46400000000000002</v>
      </c>
      <c r="I23">
        <v>3.49</v>
      </c>
      <c r="J23">
        <v>2.21</v>
      </c>
      <c r="K23">
        <v>1.28</v>
      </c>
    </row>
    <row r="24" spans="3:11" ht="15.75" thickBot="1">
      <c r="C24" s="2">
        <v>2.8774999999999999</v>
      </c>
      <c r="D24" s="6">
        <v>1.244</v>
      </c>
      <c r="E24" s="6">
        <v>1.6339999999999999</v>
      </c>
      <c r="I24">
        <v>3.54</v>
      </c>
      <c r="J24">
        <v>2.403</v>
      </c>
      <c r="K24">
        <v>1.137</v>
      </c>
    </row>
    <row r="25" spans="3:11" ht="15.75" thickBot="1">
      <c r="C25" s="2">
        <v>3.47</v>
      </c>
      <c r="D25" s="6">
        <v>1.5669999999999999</v>
      </c>
      <c r="E25" s="6">
        <v>1.903</v>
      </c>
      <c r="I25">
        <v>3.5920000000000001</v>
      </c>
      <c r="J25">
        <v>2.2989999999999999</v>
      </c>
      <c r="K25">
        <v>1.2929999999999999</v>
      </c>
    </row>
    <row r="26" spans="3:11" ht="15.75" thickBot="1">
      <c r="C26" s="2">
        <v>1.9</v>
      </c>
      <c r="D26" s="6">
        <v>1.587</v>
      </c>
      <c r="E26" s="6">
        <v>0.313</v>
      </c>
      <c r="I26">
        <v>3.6960000000000002</v>
      </c>
      <c r="J26">
        <v>2.3610000000000002</v>
      </c>
      <c r="K26">
        <v>1.335</v>
      </c>
    </row>
    <row r="27" spans="3:11" ht="15.75" thickBot="1">
      <c r="C27" s="2">
        <v>1.4219999999999999</v>
      </c>
      <c r="D27" s="6">
        <v>1.61</v>
      </c>
      <c r="E27" s="6">
        <v>0.188</v>
      </c>
      <c r="I27">
        <v>3.7759999999999998</v>
      </c>
      <c r="J27">
        <v>1.673</v>
      </c>
      <c r="K27">
        <v>2.1030000000000002</v>
      </c>
    </row>
    <row r="28" spans="3:11" ht="15.75" thickBot="1">
      <c r="C28" s="2">
        <v>0.68400000000000005</v>
      </c>
      <c r="D28" s="6">
        <v>1.603</v>
      </c>
      <c r="E28" s="6">
        <v>0.91900000000000004</v>
      </c>
      <c r="I28">
        <v>3.9569999999999999</v>
      </c>
      <c r="J28">
        <v>1.4910000000000001</v>
      </c>
      <c r="K28">
        <v>2.4660000000000002</v>
      </c>
    </row>
    <row r="29" spans="3:11" ht="15.75" thickBot="1">
      <c r="C29" s="2">
        <v>0.7</v>
      </c>
      <c r="D29" s="6">
        <v>1.65</v>
      </c>
      <c r="E29" s="6">
        <v>0.95</v>
      </c>
      <c r="I29">
        <v>4.3390000000000004</v>
      </c>
      <c r="J29">
        <v>1.569</v>
      </c>
      <c r="K29">
        <v>2.77</v>
      </c>
    </row>
    <row r="30" spans="3:11" ht="15.75" thickBot="1">
      <c r="C30" s="2">
        <v>0.61</v>
      </c>
      <c r="D30" s="3">
        <v>0.69799999999999995</v>
      </c>
      <c r="E30" s="4">
        <v>8.7999999999999995E-2</v>
      </c>
      <c r="I30">
        <v>4.4359999999999999</v>
      </c>
      <c r="J30">
        <v>2.4769999999999999</v>
      </c>
      <c r="K30">
        <v>1.9590000000000001</v>
      </c>
    </row>
    <row r="31" spans="3:11" ht="15.75" thickBot="1">
      <c r="C31" s="2">
        <v>0.254</v>
      </c>
      <c r="D31" s="5">
        <v>0.70399999999999996</v>
      </c>
      <c r="E31" s="6">
        <v>0.45</v>
      </c>
      <c r="I31">
        <v>4.7629999999999999</v>
      </c>
      <c r="J31">
        <v>2.7410000000000001</v>
      </c>
      <c r="K31">
        <v>2.0219999999999998</v>
      </c>
    </row>
    <row r="32" spans="3:11" ht="15.75" thickBot="1">
      <c r="C32" s="2">
        <v>0.216</v>
      </c>
      <c r="D32" s="5">
        <v>0.77300000000000002</v>
      </c>
      <c r="E32" s="6">
        <v>0.55700000000000005</v>
      </c>
      <c r="I32">
        <v>4.99</v>
      </c>
      <c r="J32">
        <v>1.8380000000000001</v>
      </c>
      <c r="K32">
        <v>3.1520000000000001</v>
      </c>
    </row>
    <row r="33" spans="3:11" ht="15.75" thickBot="1">
      <c r="C33" s="2">
        <v>0.308</v>
      </c>
      <c r="D33" s="5">
        <v>0.32900000000000001</v>
      </c>
      <c r="E33" s="6">
        <v>2.1000000000000001E-2</v>
      </c>
      <c r="I33">
        <v>5.4249999999999998</v>
      </c>
      <c r="J33">
        <v>2.6880000000000002</v>
      </c>
      <c r="K33">
        <v>2.7370000000000001</v>
      </c>
    </row>
    <row r="35" spans="3:11">
      <c r="D35" t="s">
        <v>18</v>
      </c>
      <c r="E35">
        <v>1.290451612903226</v>
      </c>
    </row>
  </sheetData>
  <sortState ref="I3:K33">
    <sortCondition ref="I3"/>
  </sortState>
  <mergeCells count="3">
    <mergeCell ref="C1:C2"/>
    <mergeCell ref="D1:D2"/>
    <mergeCell ref="E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R30" sqref="R30"/>
    </sheetView>
  </sheetViews>
  <sheetFormatPr defaultRowHeight="15"/>
  <cols>
    <col min="2" max="2" width="10.28515625" customWidth="1"/>
  </cols>
  <sheetData>
    <row r="1" spans="1:5">
      <c r="A1">
        <v>0</v>
      </c>
      <c r="C1">
        <f>((A1+1)/2)</f>
        <v>0.5</v>
      </c>
    </row>
    <row r="2" spans="1:5">
      <c r="A2">
        <v>1</v>
      </c>
      <c r="C2">
        <f t="shared" ref="C2:C6" si="0">((A2+1)/2)</f>
        <v>1</v>
      </c>
    </row>
    <row r="3" spans="1:5">
      <c r="A3">
        <v>2</v>
      </c>
      <c r="C3">
        <f t="shared" si="0"/>
        <v>1.5</v>
      </c>
    </row>
    <row r="4" spans="1:5">
      <c r="A4">
        <v>3</v>
      </c>
      <c r="C4">
        <f t="shared" si="0"/>
        <v>2</v>
      </c>
      <c r="E4" s="8"/>
    </row>
    <row r="5" spans="1:5">
      <c r="A5">
        <v>4</v>
      </c>
      <c r="C5">
        <f t="shared" si="0"/>
        <v>2.5</v>
      </c>
    </row>
    <row r="6" spans="1:5">
      <c r="A6">
        <v>5</v>
      </c>
      <c r="C6">
        <f t="shared" si="0"/>
        <v>3</v>
      </c>
    </row>
    <row r="18" spans="6:7">
      <c r="F18">
        <v>0.1</v>
      </c>
      <c r="G18">
        <f>1/F18</f>
        <v>10</v>
      </c>
    </row>
    <row r="19" spans="6:7">
      <c r="F19">
        <v>0.2</v>
      </c>
      <c r="G19">
        <f t="shared" ref="G19:G27" si="1">1/F19</f>
        <v>5</v>
      </c>
    </row>
    <row r="20" spans="6:7">
      <c r="F20">
        <v>0.3</v>
      </c>
      <c r="G20">
        <f t="shared" si="1"/>
        <v>3.3333333333333335</v>
      </c>
    </row>
    <row r="21" spans="6:7">
      <c r="F21">
        <v>0.4</v>
      </c>
      <c r="G21">
        <f t="shared" si="1"/>
        <v>2.5</v>
      </c>
    </row>
    <row r="22" spans="6:7">
      <c r="F22">
        <v>0.5</v>
      </c>
      <c r="G22">
        <f t="shared" si="1"/>
        <v>2</v>
      </c>
    </row>
    <row r="23" spans="6:7">
      <c r="F23">
        <v>0.6</v>
      </c>
      <c r="G23">
        <f t="shared" si="1"/>
        <v>1.6666666666666667</v>
      </c>
    </row>
    <row r="24" spans="6:7">
      <c r="F24">
        <v>0.7</v>
      </c>
      <c r="G24">
        <f t="shared" si="1"/>
        <v>1.4285714285714286</v>
      </c>
    </row>
    <row r="25" spans="6:7">
      <c r="F25">
        <v>0.8</v>
      </c>
      <c r="G25">
        <f t="shared" si="1"/>
        <v>1.25</v>
      </c>
    </row>
    <row r="26" spans="6:7">
      <c r="F26">
        <v>0.9</v>
      </c>
      <c r="G26">
        <f t="shared" si="1"/>
        <v>1.1111111111111112</v>
      </c>
    </row>
    <row r="27" spans="6:7">
      <c r="F27">
        <v>1</v>
      </c>
      <c r="G27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41" sqref="B41"/>
    </sheetView>
  </sheetViews>
  <sheetFormatPr defaultRowHeight="15"/>
  <sheetData>
    <row r="1" spans="1:2">
      <c r="A1" s="7" t="s">
        <v>21</v>
      </c>
      <c r="B1" s="7"/>
    </row>
    <row r="2" spans="1:2">
      <c r="A2">
        <v>3181</v>
      </c>
      <c r="B2">
        <v>1.2509999999999999</v>
      </c>
    </row>
    <row r="3" spans="1:2">
      <c r="A3">
        <v>2978</v>
      </c>
      <c r="B3">
        <v>1.5760000000000001</v>
      </c>
    </row>
    <row r="4" spans="1:2">
      <c r="A4">
        <v>2940</v>
      </c>
      <c r="B4">
        <v>1.321</v>
      </c>
    </row>
    <row r="5" spans="1:2">
      <c r="A5">
        <v>2900</v>
      </c>
      <c r="B5">
        <v>1.456</v>
      </c>
    </row>
    <row r="6" spans="1:2">
      <c r="A6">
        <v>2820</v>
      </c>
      <c r="B6">
        <v>2.12</v>
      </c>
    </row>
    <row r="7" spans="1:2">
      <c r="A7">
        <v>2734</v>
      </c>
      <c r="B7">
        <v>2.54</v>
      </c>
    </row>
    <row r="8" spans="1:2">
      <c r="A8">
        <v>2650</v>
      </c>
      <c r="B8">
        <v>2.0710000000000002</v>
      </c>
    </row>
    <row r="9" spans="1:2">
      <c r="A9">
        <v>2493</v>
      </c>
      <c r="B9">
        <v>2.7930000000000001</v>
      </c>
    </row>
    <row r="10" spans="1:2">
      <c r="A10">
        <v>2414</v>
      </c>
      <c r="B10">
        <v>3.5609999999999999</v>
      </c>
    </row>
    <row r="11" spans="1:2">
      <c r="A11">
        <v>2336</v>
      </c>
      <c r="B11">
        <v>3.0125000000000002</v>
      </c>
    </row>
    <row r="12" spans="1:2">
      <c r="A12">
        <v>2257</v>
      </c>
      <c r="B12">
        <v>3.2639999999999998</v>
      </c>
    </row>
    <row r="13" spans="1:2">
      <c r="A13">
        <v>2100</v>
      </c>
      <c r="B13">
        <v>3.8940000000000001</v>
      </c>
    </row>
    <row r="14" spans="1:2">
      <c r="A14">
        <v>2022</v>
      </c>
      <c r="B14">
        <v>3.798</v>
      </c>
    </row>
    <row r="15" spans="1:2">
      <c r="A15">
        <v>1943</v>
      </c>
      <c r="B15">
        <v>4.2009999999999996</v>
      </c>
    </row>
    <row r="16" spans="1:2">
      <c r="A16">
        <v>1865</v>
      </c>
      <c r="B16">
        <v>4.234</v>
      </c>
    </row>
    <row r="17" spans="1:2">
      <c r="A17">
        <v>1786</v>
      </c>
      <c r="B17">
        <v>5.2140000000000004</v>
      </c>
    </row>
    <row r="18" spans="1:2">
      <c r="A18">
        <v>1708</v>
      </c>
      <c r="B18">
        <v>5.1950000000000003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SURENDAR</dc:creator>
  <cp:lastModifiedBy>Farjana</cp:lastModifiedBy>
  <dcterms:created xsi:type="dcterms:W3CDTF">2014-01-04T18:02:11Z</dcterms:created>
  <dcterms:modified xsi:type="dcterms:W3CDTF">2014-10-24T19:02:38Z</dcterms:modified>
</cp:coreProperties>
</file>