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URENDRA\Downloads\"/>
    </mc:Choice>
  </mc:AlternateContent>
  <bookViews>
    <workbookView xWindow="0" yWindow="0" windowWidth="23040" windowHeight="9192" activeTab="3"/>
  </bookViews>
  <sheets>
    <sheet name="Revenue Data" sheetId="1" r:id="rId1"/>
    <sheet name="CAGR Calculation" sheetId="2" r:id="rId2"/>
    <sheet name="CAGR %" sheetId="19" r:id="rId3"/>
    <sheet name="Revenue growth overtime" sheetId="12" r:id="rId4"/>
    <sheet name="Projected revenue" sheetId="18" r:id="rId5"/>
  </sheets>
  <definedNames>
    <definedName name="_xlcn.WorksheetConnection_market_forecast_with_CAGR.xlsxRevenue_Data1" hidden="1">Revenue_Data</definedName>
  </definedNames>
  <calcPr calcId="162913"/>
  <pivotCaches>
    <pivotCache cacheId="65" r:id="rId6"/>
    <pivotCache cacheId="68" r:id="rId7"/>
    <pivotCache cacheId="80" r:id="rId8"/>
  </pivotCaches>
  <extLst>
    <ext xmlns:x15="http://schemas.microsoft.com/office/spreadsheetml/2010/11/main" uri="{FCE2AD5D-F65C-4FA6-A056-5C36A1767C68}">
      <x15:dataModel>
        <x15:modelTables>
          <x15:modelTable id="Revenue_Data" name="Revenue_Data" connection="WorksheetConnection_market_forecast_with_CAGR.xlsx!Revenue_Data"/>
        </x15:modelTables>
      </x15:dataModel>
    </ext>
  </extLst>
</workbook>
</file>

<file path=xl/calcChain.xml><?xml version="1.0" encoding="utf-8"?>
<calcChain xmlns="http://schemas.openxmlformats.org/spreadsheetml/2006/main">
  <c r="B11" i="2" l="1"/>
  <c r="C11" i="2"/>
  <c r="D11" i="2"/>
  <c r="E11" i="2"/>
  <c r="B12" i="2"/>
  <c r="C12" i="2"/>
  <c r="D12" i="2"/>
  <c r="E12" i="2"/>
  <c r="B13" i="2"/>
  <c r="C13" i="2"/>
  <c r="D13" i="2"/>
  <c r="E13" i="2"/>
  <c r="B14" i="2"/>
  <c r="C14" i="2"/>
  <c r="D14" i="2"/>
  <c r="E14" i="2"/>
  <c r="B15" i="2"/>
  <c r="C15" i="2"/>
  <c r="D15" i="2"/>
  <c r="E15" i="2"/>
</calcChain>
</file>

<file path=xl/connections.xml><?xml version="1.0" encoding="utf-8"?>
<connections xmlns="http://schemas.openxmlformats.org/spreadsheetml/2006/main">
  <connection id="1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market_forecast_with_CAGR.xlsx!Revenue_Data" type="102" refreshedVersion="6" minRefreshableVersion="5">
    <extLst>
      <ext xmlns:x15="http://schemas.microsoft.com/office/spreadsheetml/2010/11/main" uri="{DE250136-89BD-433C-8126-D09CA5730AF9}">
        <x15:connection id="Revenue_Data" autoDelete="1">
          <x15:rangePr sourceName="_xlcn.WorksheetConnection_market_forecast_with_CAGR.xlsxRevenue_Data1"/>
        </x15:connection>
      </ext>
    </extLst>
  </connection>
</connections>
</file>

<file path=xl/sharedStrings.xml><?xml version="1.0" encoding="utf-8"?>
<sst xmlns="http://schemas.openxmlformats.org/spreadsheetml/2006/main" count="35" uniqueCount="18">
  <si>
    <t>Stryker</t>
  </si>
  <si>
    <t>Zimmer Biomet</t>
  </si>
  <si>
    <t>Medtronic</t>
  </si>
  <si>
    <t>Smith &amp; Nephew</t>
  </si>
  <si>
    <t>Year</t>
  </si>
  <si>
    <t>Metric</t>
  </si>
  <si>
    <t>CAGR</t>
  </si>
  <si>
    <t>CAGR%</t>
  </si>
  <si>
    <t>Row Labels</t>
  </si>
  <si>
    <t>Grand Total</t>
  </si>
  <si>
    <t>Forecasting revenue over the years</t>
  </si>
  <si>
    <t>REVENUE GROWTH OVER TIME</t>
  </si>
  <si>
    <t>PROJECTED REVENUE BY 2026</t>
  </si>
  <si>
    <t>Compound Annual Growth Rate (2019–2023)</t>
  </si>
  <si>
    <t xml:space="preserve"> Zimmer Biomet</t>
  </si>
  <si>
    <t xml:space="preserve"> Stryker</t>
  </si>
  <si>
    <t xml:space="preserve"> Medtronic</t>
  </si>
  <si>
    <t xml:space="preserve"> Smith &amp; Nephew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</si>
</sst>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0" xfId="0" applyFont="1" applyFill="1"/>
    <xf numFmtId="0" fontId="2" fillId="2" borderId="0" xfId="0" applyFont="1" applyFill="1"/>
    <xf numFmtId="164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65" fontId="0" fillId="0" borderId="0" xfId="0" applyNumberFormat="1"/>
    <xf numFmtId="0" fontId="0" fillId="2" borderId="0" xfId="0" applyFill="1"/>
    <xf numFmtId="0" fontId="3" fillId="2" borderId="0" xfId="0" applyFont="1" applyFill="1"/>
    <xf numFmtId="0" fontId="4" fillId="2" borderId="0" xfId="0" applyFont="1" applyFill="1"/>
    <xf numFmtId="0" fontId="6" fillId="2" borderId="0" xfId="0" applyFont="1" applyFill="1" applyAlignment="1">
      <alignment horizontal="left" indent="6"/>
    </xf>
    <xf numFmtId="0" fontId="0" fillId="2" borderId="0" xfId="0" applyFill="1" applyAlignment="1">
      <alignment horizontal="left" indent="6"/>
    </xf>
    <xf numFmtId="0" fontId="6" fillId="2" borderId="0" xfId="0" applyFont="1" applyFill="1" applyAlignment="1">
      <alignment horizontal="left" indent="10"/>
    </xf>
    <xf numFmtId="0" fontId="0" fillId="2" borderId="0" xfId="0" applyFill="1" applyAlignment="1">
      <alignment horizontal="left" indent="10"/>
    </xf>
    <xf numFmtId="0" fontId="6" fillId="2" borderId="0" xfId="0" applyFont="1" applyFill="1" applyAlignment="1">
      <alignment horizontal="left" indent="13"/>
    </xf>
    <xf numFmtId="0" fontId="0" fillId="2" borderId="0" xfId="0" applyFill="1" applyAlignment="1">
      <alignment horizontal="left" indent="13"/>
    </xf>
    <xf numFmtId="0" fontId="0" fillId="0" borderId="1" xfId="0" applyBorder="1"/>
    <xf numFmtId="0" fontId="6" fillId="3" borderId="1" xfId="0" applyFont="1" applyFill="1" applyBorder="1" applyAlignment="1">
      <alignment horizontal="left" indent="13"/>
    </xf>
    <xf numFmtId="0" fontId="5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top"/>
    </xf>
    <xf numFmtId="0" fontId="1" fillId="4" borderId="1" xfId="0" applyFont="1" applyFill="1" applyBorder="1" applyAlignment="1">
      <alignment horizontal="center" vertical="top"/>
    </xf>
    <xf numFmtId="0" fontId="1" fillId="4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[market_forecast_with_CAGR.xlsx]CAGR %!PivotTable5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'CAGR %'!$B$3</c:f>
              <c:strCache>
                <c:ptCount val="1"/>
                <c:pt idx="0">
                  <c:v> Stryker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'CAGR %'!$A$4:$A$5</c:f>
              <c:strCache>
                <c:ptCount val="1"/>
                <c:pt idx="0">
                  <c:v>CAGR%</c:v>
                </c:pt>
              </c:strCache>
            </c:strRef>
          </c:cat>
          <c:val>
            <c:numRef>
              <c:f>'CAGR %'!$B$4:$B$5</c:f>
              <c:numCache>
                <c:formatCode>General</c:formatCode>
                <c:ptCount val="1"/>
                <c:pt idx="0">
                  <c:v>5.5981575357100022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C0-4705-9839-84CC32593B69}"/>
            </c:ext>
          </c:extLst>
        </c:ser>
        <c:ser>
          <c:idx val="1"/>
          <c:order val="1"/>
          <c:tx>
            <c:strRef>
              <c:f>'CAGR %'!$C$3</c:f>
              <c:strCache>
                <c:ptCount val="1"/>
                <c:pt idx="0">
                  <c:v> Zimmer Biomet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'CAGR %'!$A$4:$A$5</c:f>
              <c:strCache>
                <c:ptCount val="1"/>
                <c:pt idx="0">
                  <c:v>CAGR%</c:v>
                </c:pt>
              </c:strCache>
            </c:strRef>
          </c:cat>
          <c:val>
            <c:numRef>
              <c:f>'CAGR %'!$C$4:$C$5</c:f>
              <c:numCache>
                <c:formatCode>General</c:formatCode>
                <c:ptCount val="1"/>
                <c:pt idx="0">
                  <c:v>5.1679616380501781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C0-4705-9839-84CC32593B69}"/>
            </c:ext>
          </c:extLst>
        </c:ser>
        <c:ser>
          <c:idx val="2"/>
          <c:order val="2"/>
          <c:tx>
            <c:strRef>
              <c:f>'CAGR %'!$D$3</c:f>
              <c:strCache>
                <c:ptCount val="1"/>
                <c:pt idx="0">
                  <c:v> Medtronic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'CAGR %'!$A$4:$A$5</c:f>
              <c:strCache>
                <c:ptCount val="1"/>
                <c:pt idx="0">
                  <c:v>CAGR%</c:v>
                </c:pt>
              </c:strCache>
            </c:strRef>
          </c:cat>
          <c:val>
            <c:numRef>
              <c:f>'CAGR %'!$D$4:$D$5</c:f>
              <c:numCache>
                <c:formatCode>General</c:formatCode>
                <c:ptCount val="1"/>
                <c:pt idx="0">
                  <c:v>5.3774858762799083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C0-4705-9839-84CC32593B69}"/>
            </c:ext>
          </c:extLst>
        </c:ser>
        <c:ser>
          <c:idx val="3"/>
          <c:order val="3"/>
          <c:tx>
            <c:strRef>
              <c:f>'CAGR %'!$E$3</c:f>
              <c:strCache>
                <c:ptCount val="1"/>
                <c:pt idx="0">
                  <c:v> Smith &amp; Nephew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'CAGR %'!$A$4:$A$5</c:f>
              <c:strCache>
                <c:ptCount val="1"/>
                <c:pt idx="0">
                  <c:v>CAGR%</c:v>
                </c:pt>
              </c:strCache>
            </c:strRef>
          </c:cat>
          <c:val>
            <c:numRef>
              <c:f>'CAGR %'!$E$4:$E$5</c:f>
              <c:numCache>
                <c:formatCode>General</c:formatCode>
                <c:ptCount val="1"/>
                <c:pt idx="0">
                  <c:v>5.6304227028391551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C0-4705-9839-84CC32593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2280776"/>
        <c:axId val="582283728"/>
      </c:barChart>
      <c:catAx>
        <c:axId val="582280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3728"/>
        <c:crosses val="autoZero"/>
        <c:auto val="1"/>
        <c:lblAlgn val="ctr"/>
        <c:lblOffset val="100"/>
        <c:noMultiLvlLbl val="0"/>
      </c:catAx>
      <c:valAx>
        <c:axId val="58228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2280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[market_forecast_with_CAGR.xlsx]Revenue growth overtime!PivotTable8</c:name>
    <c:fmtId val="2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7.8025371828521428E-2"/>
          <c:y val="6.3794109069699623E-2"/>
          <c:w val="0.52753018372703409"/>
          <c:h val="0.75010279965004378"/>
        </c:manualLayout>
      </c:layout>
      <c:lineChart>
        <c:grouping val="standard"/>
        <c:varyColors val="0"/>
        <c:ser>
          <c:idx val="0"/>
          <c:order val="0"/>
          <c:tx>
            <c:strRef>
              <c:f>'Revenue growth overtime'!$B$3</c:f>
              <c:strCache>
                <c:ptCount val="1"/>
                <c:pt idx="0">
                  <c:v>Zimmer Biomet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'Revenue growth overtime'!$A$4:$A$9</c:f>
              <c:strCache>
                <c:ptCount val="5"/>
                <c:pt idx="0">
                  <c:v>2019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strCache>
            </c:strRef>
          </c:cat>
          <c:val>
            <c:numRef>
              <c:f>'Revenue growth overtime'!$B$4:$B$9</c:f>
              <c:numCache>
                <c:formatCode>General</c:formatCode>
                <c:ptCount val="5"/>
                <c:pt idx="0">
                  <c:v>3340</c:v>
                </c:pt>
                <c:pt idx="1">
                  <c:v>4086</c:v>
                </c:pt>
                <c:pt idx="2">
                  <c:v>4290</c:v>
                </c:pt>
                <c:pt idx="3">
                  <c:v>4505</c:v>
                </c:pt>
                <c:pt idx="4">
                  <c:v>4730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E-4467-8517-E3A628DA6628}"/>
            </c:ext>
          </c:extLst>
        </c:ser>
        <c:ser>
          <c:idx val="1"/>
          <c:order val="1"/>
          <c:tx>
            <c:strRef>
              <c:f>'Revenue growth overtime'!$C$3</c:f>
              <c:strCache>
                <c:ptCount val="1"/>
                <c:pt idx="0">
                  <c:v> Stryker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'Revenue growth overtime'!$A$4:$A$9</c:f>
              <c:strCache>
                <c:ptCount val="5"/>
                <c:pt idx="0">
                  <c:v>2019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strCache>
            </c:strRef>
          </c:cat>
          <c:val>
            <c:numRef>
              <c:f>'Revenue growth overtime'!$C$4:$C$9</c:f>
              <c:numCache>
                <c:formatCode>General</c:formatCode>
                <c:ptCount val="5"/>
                <c:pt idx="0">
                  <c:v>5916</c:v>
                </c:pt>
                <c:pt idx="1">
                  <c:v>7356</c:v>
                </c:pt>
                <c:pt idx="2">
                  <c:v>7724</c:v>
                </c:pt>
                <c:pt idx="3">
                  <c:v>8110</c:v>
                </c:pt>
                <c:pt idx="4">
                  <c:v>8516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E-4467-8517-E3A628DA6628}"/>
            </c:ext>
          </c:extLst>
        </c:ser>
        <c:ser>
          <c:idx val="2"/>
          <c:order val="2"/>
          <c:tx>
            <c:strRef>
              <c:f>'Revenue growth overtime'!$D$3</c:f>
              <c:strCache>
                <c:ptCount val="1"/>
                <c:pt idx="0">
                  <c:v> Medtronic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'Revenue growth overtime'!$A$4:$A$9</c:f>
              <c:strCache>
                <c:ptCount val="5"/>
                <c:pt idx="0">
                  <c:v>2019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strCache>
            </c:strRef>
          </c:cat>
          <c:val>
            <c:numRef>
              <c:f>'Revenue growth overtime'!$D$4:$D$9</c:f>
              <c:numCache>
                <c:formatCode>General</c:formatCode>
                <c:ptCount val="5"/>
                <c:pt idx="0">
                  <c:v>3266</c:v>
                </c:pt>
                <c:pt idx="1">
                  <c:v>4027</c:v>
                </c:pt>
                <c:pt idx="2">
                  <c:v>4229</c:v>
                </c:pt>
                <c:pt idx="3">
                  <c:v>4440</c:v>
                </c:pt>
                <c:pt idx="4">
                  <c:v>4662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E-4467-8517-E3A628DA6628}"/>
            </c:ext>
          </c:extLst>
        </c:ser>
        <c:ser>
          <c:idx val="3"/>
          <c:order val="3"/>
          <c:tx>
            <c:strRef>
              <c:f>'Revenue growth overtime'!$E$3</c:f>
              <c:strCache>
                <c:ptCount val="1"/>
                <c:pt idx="0">
                  <c:v> Smith &amp; Nephew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'Revenue growth overtime'!$A$4:$A$9</c:f>
              <c:strCache>
                <c:ptCount val="5"/>
                <c:pt idx="0">
                  <c:v>2019</c:v>
                </c:pt>
                <c:pt idx="1">
                  <c:v>2023</c:v>
                </c:pt>
                <c:pt idx="2">
                  <c:v>2024</c:v>
                </c:pt>
                <c:pt idx="3">
                  <c:v>2025</c:v>
                </c:pt>
                <c:pt idx="4">
                  <c:v>2026</c:v>
                </c:pt>
              </c:strCache>
            </c:strRef>
          </c:cat>
          <c:val>
            <c:numRef>
              <c:f>'Revenue growth overtime'!$E$4:$E$9</c:f>
              <c:numCache>
                <c:formatCode>General</c:formatCode>
                <c:ptCount val="5"/>
                <c:pt idx="0">
                  <c:v>3152</c:v>
                </c:pt>
                <c:pt idx="1">
                  <c:v>3924</c:v>
                </c:pt>
                <c:pt idx="2">
                  <c:v>4120</c:v>
                </c:pt>
                <c:pt idx="3">
                  <c:v>4326</c:v>
                </c:pt>
                <c:pt idx="4">
                  <c:v>4543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82E-4467-8517-E3A628DA6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7567400"/>
        <c:axId val="787568712"/>
      </c:lineChart>
      <c:catAx>
        <c:axId val="787567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8712"/>
        <c:crosses val="autoZero"/>
        <c:auto val="1"/>
        <c:lblAlgn val="ctr"/>
        <c:lblOffset val="100"/>
        <c:noMultiLvlLbl val="0"/>
      </c:catAx>
      <c:valAx>
        <c:axId val="787568712"/>
        <c:scaling>
          <c:orientation val="minMax"/>
          <c:min val="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567400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[market_forecast_with_CAGR.xlsx]Projected revenue!PivotTable4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'Projected revenue'!$B$3</c:f>
              <c:strCache>
                <c:ptCount val="1"/>
                <c:pt idx="0">
                  <c:v> Zimmer Biomet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'Projected revenue'!$A$4:$A$5</c:f>
              <c:strCache>
                <c:ptCount val="1"/>
                <c:pt idx="0">
                  <c:v>2026</c:v>
                </c:pt>
              </c:strCache>
            </c:strRef>
          </c:cat>
          <c:val>
            <c:numRef>
              <c:f>'Projected revenue'!$B$4:$B$5</c:f>
              <c:numCache>
                <c:formatCode>General</c:formatCode>
                <c:ptCount val="1"/>
                <c:pt idx="0">
                  <c:v>4730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507-40EE-9C18-7A8CEC834B2C}"/>
            </c:ext>
          </c:extLst>
        </c:ser>
        <c:ser>
          <c:idx val="1"/>
          <c:order val="1"/>
          <c:tx>
            <c:strRef>
              <c:f>'Projected revenue'!$C$3</c:f>
              <c:strCache>
                <c:ptCount val="1"/>
                <c:pt idx="0">
                  <c:v> Stryker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'Projected revenue'!$A$4:$A$5</c:f>
              <c:strCache>
                <c:ptCount val="1"/>
                <c:pt idx="0">
                  <c:v>2026</c:v>
                </c:pt>
              </c:strCache>
            </c:strRef>
          </c:cat>
          <c:val>
            <c:numRef>
              <c:f>'Projected revenue'!$C$4:$C$5</c:f>
              <c:numCache>
                <c:formatCode>General</c:formatCode>
                <c:ptCount val="1"/>
                <c:pt idx="0">
                  <c:v>8516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507-40EE-9C18-7A8CEC834B2C}"/>
            </c:ext>
          </c:extLst>
        </c:ser>
        <c:ser>
          <c:idx val="2"/>
          <c:order val="2"/>
          <c:tx>
            <c:strRef>
              <c:f>'Projected revenue'!$D$3</c:f>
              <c:strCache>
                <c:ptCount val="1"/>
                <c:pt idx="0">
                  <c:v> Medtronic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'Projected revenue'!$A$4:$A$5</c:f>
              <c:strCache>
                <c:ptCount val="1"/>
                <c:pt idx="0">
                  <c:v>2026</c:v>
                </c:pt>
              </c:strCache>
            </c:strRef>
          </c:cat>
          <c:val>
            <c:numRef>
              <c:f>'Projected revenue'!$D$4:$D$5</c:f>
              <c:numCache>
                <c:formatCode>General</c:formatCode>
                <c:ptCount val="1"/>
                <c:pt idx="0">
                  <c:v>4662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507-40EE-9C18-7A8CEC834B2C}"/>
            </c:ext>
          </c:extLst>
        </c:ser>
        <c:ser>
          <c:idx val="3"/>
          <c:order val="3"/>
          <c:tx>
            <c:strRef>
              <c:f>'Projected revenue'!$E$3</c:f>
              <c:strCache>
                <c:ptCount val="1"/>
                <c:pt idx="0">
                  <c:v> Smith &amp; Nephew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'Projected revenue'!$A$4:$A$5</c:f>
              <c:strCache>
                <c:ptCount val="1"/>
                <c:pt idx="0">
                  <c:v>2026</c:v>
                </c:pt>
              </c:strCache>
            </c:strRef>
          </c:cat>
          <c:val>
            <c:numRef>
              <c:f>'Projected revenue'!$E$4:$E$5</c:f>
              <c:numCache>
                <c:formatCode>General</c:formatCode>
                <c:ptCount val="1"/>
                <c:pt idx="0">
                  <c:v>4543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507-40EE-9C18-7A8CEC834B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1545472"/>
        <c:axId val="581544488"/>
      </c:barChart>
      <c:catAx>
        <c:axId val="58154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4488"/>
        <c:crosses val="autoZero"/>
        <c:auto val="1"/>
        <c:lblAlgn val="ctr"/>
        <c:lblOffset val="100"/>
        <c:noMultiLvlLbl val="0"/>
      </c:catAx>
      <c:valAx>
        <c:axId val="581544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154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95250</xdr:rowOff>
    </xdr:from>
    <xdr:to>
      <xdr:col>11</xdr:col>
      <xdr:colOff>495300</xdr:colOff>
      <xdr:row>29</xdr:row>
      <xdr:rowOff>7620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259080</xdr:colOff>
      <xdr:row>12</xdr:row>
      <xdr:rowOff>133350</xdr:rowOff>
    </xdr:from>
    <xdr:to>
      <xdr:col>11</xdr:col>
      <xdr:colOff>396240</xdr:colOff>
      <xdr:row>31</xdr:row>
      <xdr:rowOff>45720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7</xdr:row>
      <xdr:rowOff>156210</xdr:rowOff>
    </xdr:from>
    <xdr:to>
      <xdr:col>11</xdr:col>
      <xdr:colOff>426720</xdr:colOff>
      <xdr:row>25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URENDRA" refreshedDate="45761.966568171294" createdVersion="6" refreshedVersion="6" minRefreshableVersion="3" recordCount="1">
  <cacheSource type="worksheet">
    <worksheetSource name="Table2"/>
  </cacheSource>
  <cacheFields count="5">
    <cacheField name="Row Labels" numFmtId="0">
      <sharedItems containsSemiMixedTypes="0" containsString="0" containsNumber="1" containsInteger="1" minValue="2026" maxValue="2026" count="1">
        <n v="2026"/>
      </sharedItems>
    </cacheField>
    <cacheField name="Sum of Zimmer Biomet" numFmtId="0">
      <sharedItems containsSemiMixedTypes="0" containsString="0" containsNumber="1" containsInteger="1" minValue="4730" maxValue="4730" count="1">
        <n v="4730"/>
      </sharedItems>
    </cacheField>
    <cacheField name="Sum of Stryker" numFmtId="0">
      <sharedItems containsSemiMixedTypes="0" containsString="0" containsNumber="1" containsInteger="1" minValue="8516" maxValue="8516" count="1">
        <n v="8516"/>
      </sharedItems>
    </cacheField>
    <cacheField name="Sum of Medtronic" numFmtId="0">
      <sharedItems containsSemiMixedTypes="0" containsString="0" containsNumber="1" containsInteger="1" minValue="4662" maxValue="4662" count="1">
        <n v="4662"/>
      </sharedItems>
    </cacheField>
    <cacheField name="Sum of Smith &amp; Nephew" numFmtId="0">
      <sharedItems containsSemiMixedTypes="0" containsString="0" containsNumber="1" containsInteger="1" minValue="4543" maxValue="4543" count="1">
        <n v="4543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URENDRA" refreshedDate="45761.970626736111" createdVersion="6" refreshedVersion="6" minRefreshableVersion="3" recordCount="2">
  <cacheSource type="worksheet">
    <worksheetSource ref="A10:E12" sheet="CAGR Calculation"/>
  </cacheSource>
  <cacheFields count="5">
    <cacheField name="Metric" numFmtId="0">
      <sharedItems count="2">
        <s v="CAGR"/>
        <s v="CAGR%"/>
      </sharedItems>
    </cacheField>
    <cacheField name="Stryker" numFmtId="0">
      <sharedItems containsSemiMixedTypes="0" containsString="0" containsNumber="1" minValue="5.5981575357100022E-2" maxValue="5.5981575357100022"/>
    </cacheField>
    <cacheField name="Zimmer Biomet" numFmtId="0">
      <sharedItems containsSemiMixedTypes="0" containsString="0" containsNumber="1" minValue="5.1679616380501781E-2" maxValue="5.1679616380501781"/>
    </cacheField>
    <cacheField name="Medtronic" numFmtId="0">
      <sharedItems containsSemiMixedTypes="0" containsString="0" containsNumber="1" minValue="5.3774858762799083E-2" maxValue="5.3774858762799083"/>
    </cacheField>
    <cacheField name="Smith &amp; Nephew" numFmtId="0">
      <sharedItems containsSemiMixedTypes="0" containsString="0" containsNumber="1" minValue="5.6304227028391551E-2" maxValue="5.630422702839155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SURENDRA" refreshedDate="45762.049522337962" backgroundQuery="1" createdVersion="6" refreshedVersion="6" minRefreshableVersion="3" recordCount="0" supportSubquery="1" supportAdvancedDrill="1">
  <cacheSource type="external" connectionId="1"/>
  <cacheFields count="5">
    <cacheField name="[Revenue_Data].[Year].[Year]" caption="Year" numFmtId="0" level="1">
      <sharedItems containsSemiMixedTypes="0" containsString="0" containsNumber="1" containsInteger="1" minValue="2019" maxValue="2026" count="5">
        <n v="2019"/>
        <n v="2023"/>
        <n v="2024"/>
        <n v="2025"/>
        <n v="2026"/>
      </sharedItems>
      <extLst>
        <ext xmlns:x15="http://schemas.microsoft.com/office/spreadsheetml/2010/11/main" uri="{4F2E5C28-24EA-4eb8-9CBF-B6C8F9C3D259}">
          <x15:cachedUniqueNames>
            <x15:cachedUniqueName index="0" name="[Revenue_Data].[Year].&amp;[2019]"/>
            <x15:cachedUniqueName index="1" name="[Revenue_Data].[Year].&amp;[2023]"/>
            <x15:cachedUniqueName index="2" name="[Revenue_Data].[Year].&amp;[2024]"/>
            <x15:cachedUniqueName index="3" name="[Revenue_Data].[Year].&amp;[2025]"/>
            <x15:cachedUniqueName index="4" name="[Revenue_Data].[Year].&amp;[2026]"/>
          </x15:cachedUniqueNames>
        </ext>
      </extLst>
    </cacheField>
    <cacheField name="[Measures].[Sum of Zimmer Biomet]" caption="Sum of Zimmer Biomet" numFmtId="0" hierarchy="11" level="32767"/>
    <cacheField name="[Measures].[Sum of Stryker]" caption="Sum of Stryker" numFmtId="0" hierarchy="12" level="32767"/>
    <cacheField name="[Measures].[Sum of Medtronic]" caption="Sum of Medtronic" numFmtId="0" hierarchy="13" level="32767"/>
    <cacheField name="[Measures].[Sum of Smith &amp; Nephew]" caption="Sum of Smith &amp; Nephew" numFmtId="0" hierarchy="14" level="32767"/>
  </cacheFields>
  <cacheHierarchies count="15">
    <cacheHierarchy uniqueName="[Revenue_Data].[Year]" caption="Year" attribute="1" defaultMemberUniqueName="[Revenue_Data].[Year].[All]" allUniqueName="[Revenue_Data].[Year].[All]" dimensionUniqueName="[Revenue_Data]" displayFolder="" count="2" memberValueDatatype="20" unbalanced="0">
      <fieldsUsage count="2">
        <fieldUsage x="-1"/>
        <fieldUsage x="0"/>
      </fieldsUsage>
    </cacheHierarchy>
    <cacheHierarchy uniqueName="[Revenue_Data].[Stryker]" caption="Stryker" attribute="1" defaultMemberUniqueName="[Revenue_Data].[Stryker].[All]" allUniqueName="[Revenue_Data].[Stryker].[All]" dimensionUniqueName="[Revenue_Data]" displayFolder="" count="0" memberValueDatatype="20" unbalanced="0"/>
    <cacheHierarchy uniqueName="[Revenue_Data].[Zimmer Biomet]" caption="Zimmer Biomet" attribute="1" defaultMemberUniqueName="[Revenue_Data].[Zimmer Biomet].[All]" allUniqueName="[Revenue_Data].[Zimmer Biomet].[All]" dimensionUniqueName="[Revenue_Data]" displayFolder="" count="0" memberValueDatatype="20" unbalanced="0"/>
    <cacheHierarchy uniqueName="[Revenue_Data].[Medtronic]" caption="Medtronic" attribute="1" defaultMemberUniqueName="[Revenue_Data].[Medtronic].[All]" allUniqueName="[Revenue_Data].[Medtronic].[All]" dimensionUniqueName="[Revenue_Data]" displayFolder="" count="0" memberValueDatatype="20" unbalanced="0"/>
    <cacheHierarchy uniqueName="[Revenue_Data].[Smith &amp; Nephew]" caption="Smith &amp; Nephew" attribute="1" defaultMemberUniqueName="[Revenue_Data].[Smith &amp; Nephew].[All]" allUniqueName="[Revenue_Data].[Smith &amp; Nephew].[All]" dimensionUniqueName="[Revenue_Data]" displayFolder="" count="0" memberValueDatatype="20" unbalanced="0"/>
    <cacheHierarchy uniqueName="[Revenue_Data].[Column6]" caption="Column6" attribute="1" defaultMemberUniqueName="[Revenue_Data].[Column6].[All]" allUniqueName="[Revenue_Data].[Column6].[All]" dimensionUniqueName="[Revenue_Data]" displayFolder="" count="0" memberValueDatatype="130" unbalanced="0"/>
    <cacheHierarchy uniqueName="[Revenue_Data].[Column7]" caption="Column7" attribute="1" defaultMemberUniqueName="[Revenue_Data].[Column7].[All]" allUniqueName="[Revenue_Data].[Column7].[All]" dimensionUniqueName="[Revenue_Data]" displayFolder="" count="0" memberValueDatatype="130" unbalanced="0"/>
    <cacheHierarchy uniqueName="[Revenue_Data].[Column8]" caption="Column8" attribute="1" defaultMemberUniqueName="[Revenue_Data].[Column8].[All]" allUniqueName="[Revenue_Data].[Column8].[All]" dimensionUniqueName="[Revenue_Data]" displayFolder="" count="0" memberValueDatatype="130" unbalanced="0"/>
    <cacheHierarchy uniqueName="[Measures].[__XL_Count Revenue_Data]" caption="__XL_Count Revenue_Data" measure="1" displayFolder="" measureGroup="Revenue_Data" count="0" hidden="1"/>
    <cacheHierarchy uniqueName="[Measures].[__No measures defined]" caption="__No measures defined" measure="1" displayFolder="" count="0" hidden="1"/>
    <cacheHierarchy uniqueName="[Measures].[Sum of Year]" caption="Sum of Year" measure="1" displayFolder="" measureGroup="Revenue_Data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Zimmer Biomet]" caption="Sum of Zimmer Biomet" measure="1" displayFolder="" measureGroup="Revenue_Data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Stryker]" caption="Sum of Stryker" measure="1" displayFolder="" measureGroup="Revenue_Data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Medtronic]" caption="Sum of Medtronic" measure="1" displayFolder="" measureGroup="Revenue_Data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Sum of Smith &amp; Nephew]" caption="Sum of Smith &amp; Nephew" measure="1" displayFolder="" measureGroup="Revenue_Data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</cacheHierarchies>
  <kpis count="0"/>
  <dimensions count="2">
    <dimension measure="1" name="Measures" uniqueName="[Measures]" caption="Measures"/>
    <dimension name="Revenue_Data" uniqueName="[Revenue_Data]" caption="Revenue_Data"/>
  </dimensions>
  <measureGroups count="1">
    <measureGroup name="Revenue_Data" caption="Revenue_Data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">
  <r>
    <x v="0"/>
    <n v="5.5981575357100022E-2"/>
    <n v="5.1679616380501781E-2"/>
    <n v="5.3774858762799083E-2"/>
    <n v="5.6304227028391551E-2"/>
  </r>
  <r>
    <x v="1"/>
    <n v="5.5981575357100022"/>
    <n v="5.1679616380501781"/>
    <n v="5.3774858762799083"/>
    <n v="5.63042270283915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6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E5" firstHeaderRow="0" firstDataRow="1" firstDataCol="1"/>
  <pivotFields count="5">
    <pivotField axis="axisRow" showAll="0">
      <items count="3">
        <item h="1" x="0"/>
        <item x="1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2"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Stryker" fld="1" baseField="0" baseItem="1"/>
    <dataField name=" Zimmer Biomet" fld="2" baseField="0" baseItem="1"/>
    <dataField name=" Medtronic" fld="3" baseField="0" baseItem="1"/>
    <dataField name=" Smith &amp; Nephew" fld="4" baseField="0" baseItem="1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8" cacheId="80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3">
  <location ref="A3:E9" firstHeaderRow="0" firstDataRow="1" firstDataCol="1"/>
  <pivotFields count="5">
    <pivotField axis="axisRow" allDrilled="1" showAll="0" dataSourceSort="1" defaultAttributeDrillState="1">
      <items count="6">
        <item s="1" x="0"/>
        <item s="1" x="1"/>
        <item s="1" x="2"/>
        <item s="1" x="3"/>
        <item s="1" x="4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Zimmer Biomet" fld="1" baseField="0" baseItem="0"/>
    <dataField name=" Stryker" fld="2" baseField="0" baseItem="0"/>
    <dataField name=" Medtronic" fld="3" baseField="0" baseItem="0"/>
    <dataField name=" Smith &amp; Nephew" fld="4" baseField="0" baseItem="0"/>
  </dataField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Hierarchies count="15">
    <pivotHierarchy dragToData="1">
      <members count="6" level="1">
        <member name="[Revenue_Data].[Year].&amp;"/>
        <member name=""/>
        <member name=""/>
        <member name=""/>
        <member name=""/>
        <member name="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market_forecast_with_CAGR.xlsx!Revenue_Data">
        <x15:activeTabTopLevelEntity name="[Revenue_Data]"/>
      </x15:pivotTableUISettings>
    </ext>
  </extLst>
</pivotTableDefinition>
</file>

<file path=xl/pivotTables/pivotTable3.xml><?xml version="1.0" encoding="utf-8"?>
<pivotTableDefinition xmlns="http://schemas.openxmlformats.org/spreadsheetml/2006/main" name="PivotTable4" cacheId="6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3:E5" firstHeaderRow="0" firstDataRow="1" firstDataCol="1"/>
  <pivotFields count="5">
    <pivotField axis="axisRow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  <pivotField dataField="1" showAll="0">
      <items count="2">
        <item x="0"/>
        <item t="default"/>
      </items>
    </pivotField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Zimmer Biomet" fld="1" baseField="0" baseItem="0"/>
    <dataField name=" Stryker" fld="2" baseField="0" baseItem="0"/>
    <dataField name=" Medtronic" fld="3" baseField="0" baseItem="0"/>
    <dataField name=" Smith &amp; Nephew" fld="4" baseField="0" baseItem="0"/>
  </dataFields>
  <chartFormats count="4">
    <chartFormat chart="1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9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0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workbookViewId="0">
      <selection activeCell="E16" sqref="E16"/>
    </sheetView>
  </sheetViews>
  <sheetFormatPr defaultRowHeight="14.4" x14ac:dyDescent="0.3"/>
  <cols>
    <col min="2" max="2" width="10.5546875" customWidth="1"/>
    <col min="3" max="3" width="14" bestFit="1" customWidth="1"/>
    <col min="4" max="4" width="10.5546875" customWidth="1"/>
    <col min="5" max="5" width="15.33203125" bestFit="1" customWidth="1"/>
  </cols>
  <sheetData>
    <row r="1" spans="1:5" x14ac:dyDescent="0.3">
      <c r="A1" s="24" t="s">
        <v>4</v>
      </c>
      <c r="B1" s="24" t="s">
        <v>0</v>
      </c>
      <c r="C1" s="24" t="s">
        <v>1</v>
      </c>
      <c r="D1" s="24" t="s">
        <v>2</v>
      </c>
      <c r="E1" s="24" t="s">
        <v>3</v>
      </c>
    </row>
    <row r="2" spans="1:5" x14ac:dyDescent="0.3">
      <c r="A2" s="25">
        <v>2019</v>
      </c>
      <c r="B2">
        <v>5916</v>
      </c>
      <c r="C2">
        <v>3340</v>
      </c>
      <c r="D2">
        <v>3266</v>
      </c>
      <c r="E2">
        <v>3152</v>
      </c>
    </row>
    <row r="3" spans="1:5" x14ac:dyDescent="0.3">
      <c r="A3" s="25">
        <v>2020</v>
      </c>
      <c r="B3" s="11">
        <v>6248.95</v>
      </c>
      <c r="C3" s="11">
        <v>3541.11</v>
      </c>
      <c r="D3" s="11">
        <v>3468.5</v>
      </c>
      <c r="E3" s="11">
        <v>3337.83</v>
      </c>
    </row>
    <row r="4" spans="1:5" x14ac:dyDescent="0.3">
      <c r="A4" s="25">
        <v>2021</v>
      </c>
      <c r="B4" s="11">
        <v>6602.02</v>
      </c>
      <c r="C4" s="11">
        <v>3719.37</v>
      </c>
      <c r="D4" s="11">
        <v>3640.75</v>
      </c>
      <c r="E4" s="11">
        <v>3529.65</v>
      </c>
    </row>
    <row r="5" spans="1:5" x14ac:dyDescent="0.3">
      <c r="A5" s="25">
        <v>2022</v>
      </c>
      <c r="B5" s="11">
        <v>7004.38</v>
      </c>
      <c r="C5" s="11">
        <v>3906.7</v>
      </c>
      <c r="D5" s="11">
        <v>3853.44</v>
      </c>
      <c r="E5" s="11">
        <v>3719.49</v>
      </c>
    </row>
    <row r="6" spans="1:5" x14ac:dyDescent="0.3">
      <c r="A6" s="25">
        <v>2023</v>
      </c>
      <c r="B6" s="11">
        <v>7356.2</v>
      </c>
      <c r="C6" s="11">
        <v>4085.83</v>
      </c>
      <c r="D6" s="11">
        <v>4027.24</v>
      </c>
      <c r="E6" s="11">
        <v>3924.12</v>
      </c>
    </row>
    <row r="7" spans="1:5" x14ac:dyDescent="0.3">
      <c r="A7" s="26">
        <v>2024</v>
      </c>
      <c r="B7" s="11">
        <v>7724.01</v>
      </c>
      <c r="C7" s="11">
        <v>4290.1215000000002</v>
      </c>
      <c r="D7" s="11">
        <v>4228.6019999999999</v>
      </c>
      <c r="E7" s="11">
        <v>4120.326</v>
      </c>
    </row>
    <row r="8" spans="1:5" x14ac:dyDescent="0.3">
      <c r="A8" s="26">
        <v>2025</v>
      </c>
      <c r="B8" s="11">
        <v>8110.2105000000001</v>
      </c>
      <c r="C8" s="11">
        <v>4504.6275750000004</v>
      </c>
      <c r="D8" s="11">
        <v>4440.0321000000004</v>
      </c>
      <c r="E8" s="11">
        <v>4326.3423000000003</v>
      </c>
    </row>
    <row r="9" spans="1:5" x14ac:dyDescent="0.3">
      <c r="A9" s="26">
        <v>2026</v>
      </c>
      <c r="B9" s="11">
        <v>8515.7210250000007</v>
      </c>
      <c r="C9" s="11">
        <v>4729.8589537500002</v>
      </c>
      <c r="D9" s="11">
        <v>4662.0337049999998</v>
      </c>
      <c r="E9" s="11">
        <v>4542.6594150000001</v>
      </c>
    </row>
    <row r="18" spans="4:8" x14ac:dyDescent="0.3">
      <c r="D18" s="9"/>
      <c r="E18" s="9"/>
      <c r="F18" s="9"/>
      <c r="G18" s="9"/>
      <c r="H18" s="9"/>
    </row>
    <row r="19" spans="4:8" x14ac:dyDescent="0.3">
      <c r="D19" s="10"/>
      <c r="E19" s="10"/>
      <c r="F19" s="10"/>
      <c r="G19" s="10"/>
      <c r="H19" s="10"/>
    </row>
    <row r="20" spans="4:8" x14ac:dyDescent="0.3">
      <c r="D20" s="10"/>
      <c r="E20" s="10"/>
      <c r="F20" s="10"/>
      <c r="G20" s="10"/>
      <c r="H20" s="10"/>
    </row>
    <row r="21" spans="4:8" x14ac:dyDescent="0.3">
      <c r="D21" s="10"/>
      <c r="E21" s="10"/>
      <c r="F21" s="10"/>
      <c r="G21" s="10"/>
      <c r="H21" s="10"/>
    </row>
    <row r="22" spans="4:8" x14ac:dyDescent="0.3">
      <c r="D22" s="10"/>
      <c r="E22" s="10"/>
      <c r="F22" s="10"/>
      <c r="G22" s="10"/>
      <c r="H22" s="10"/>
    </row>
    <row r="23" spans="4:8" x14ac:dyDescent="0.3">
      <c r="D23" s="10"/>
      <c r="E23" s="10"/>
      <c r="F23" s="10"/>
      <c r="G23" s="10"/>
      <c r="H23" s="10"/>
    </row>
    <row r="24" spans="4:8" x14ac:dyDescent="0.3">
      <c r="D24" s="10"/>
      <c r="E24" s="10"/>
      <c r="F24" s="10"/>
      <c r="G24" s="10"/>
      <c r="H24" s="10"/>
    </row>
    <row r="25" spans="4:8" x14ac:dyDescent="0.3">
      <c r="D25" s="10"/>
      <c r="E25" s="10"/>
      <c r="F25" s="10"/>
      <c r="G25" s="10"/>
      <c r="H25" s="10"/>
    </row>
    <row r="26" spans="4:8" x14ac:dyDescent="0.3">
      <c r="D26" s="10"/>
      <c r="E26" s="10"/>
      <c r="F26" s="10"/>
      <c r="G26" s="10"/>
      <c r="H26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E15"/>
  <sheetViews>
    <sheetView workbookViewId="0">
      <selection activeCell="B6" sqref="B6:E6"/>
    </sheetView>
  </sheetViews>
  <sheetFormatPr defaultRowHeight="14.4" x14ac:dyDescent="0.3"/>
  <cols>
    <col min="3" max="3" width="14" bestFit="1" customWidth="1"/>
    <col min="4" max="4" width="12" bestFit="1" customWidth="1"/>
    <col min="5" max="5" width="15.33203125" bestFit="1" customWidth="1"/>
  </cols>
  <sheetData>
    <row r="6" spans="1:5" ht="21" x14ac:dyDescent="0.4">
      <c r="B6" s="23" t="s">
        <v>10</v>
      </c>
      <c r="C6" s="23"/>
      <c r="D6" s="23"/>
      <c r="E6" s="23"/>
    </row>
    <row r="10" spans="1:5" x14ac:dyDescent="0.3">
      <c r="A10" s="1" t="s">
        <v>5</v>
      </c>
      <c r="B10" s="1" t="s">
        <v>0</v>
      </c>
      <c r="C10" s="1" t="s">
        <v>1</v>
      </c>
      <c r="D10" s="1" t="s">
        <v>2</v>
      </c>
      <c r="E10" s="1" t="s">
        <v>3</v>
      </c>
    </row>
    <row r="11" spans="1:5" x14ac:dyDescent="0.3">
      <c r="A11" s="3" t="s">
        <v>6</v>
      </c>
      <c r="B11" s="4">
        <f>('Revenue Data'!B6/'Revenue Data'!B2)^(1/4)-1</f>
        <v>5.5981575357100022E-2</v>
      </c>
      <c r="C11" s="4">
        <f>('Revenue Data'!C6/'Revenue Data'!C2)^(1/4)-1</f>
        <v>5.1679616380501781E-2</v>
      </c>
      <c r="D11" s="4">
        <f>('Revenue Data'!D6/'Revenue Data'!D2)^(1/4)-1</f>
        <v>5.3774858762799083E-2</v>
      </c>
      <c r="E11" s="4">
        <f>('Revenue Data'!E6/'Revenue Data'!E2)^(1/4)-1</f>
        <v>5.6304227028391551E-2</v>
      </c>
    </row>
    <row r="12" spans="1:5" x14ac:dyDescent="0.3">
      <c r="A12" s="2" t="s">
        <v>7</v>
      </c>
      <c r="B12" s="5">
        <f>(('Revenue Data'!B6/'Revenue Data'!B2)^(1/4)-1)*100</f>
        <v>5.5981575357100022</v>
      </c>
      <c r="C12" s="5">
        <f>(('Revenue Data'!C6/'Revenue Data'!C2)^(1/4)-1)*100</f>
        <v>5.1679616380501781</v>
      </c>
      <c r="D12" s="5">
        <f>(('Revenue Data'!D6/'Revenue Data'!D2)^(1/4)-1)*100</f>
        <v>5.3774858762799083</v>
      </c>
      <c r="E12" s="5">
        <f>(('Revenue Data'!E6/'Revenue Data'!E2)^(1/4)-1)*100</f>
        <v>5.6304227028391551</v>
      </c>
    </row>
    <row r="13" spans="1:5" x14ac:dyDescent="0.3">
      <c r="A13">
        <v>2024</v>
      </c>
      <c r="B13">
        <f>'Revenue Data'!B6*(1+0.05)^1</f>
        <v>7724.01</v>
      </c>
      <c r="C13">
        <f>'Revenue Data'!C6*(1+0.05)^1</f>
        <v>4290.1215000000002</v>
      </c>
      <c r="D13">
        <f>'Revenue Data'!D6*(1+0.05)^1</f>
        <v>4228.6019999999999</v>
      </c>
      <c r="E13">
        <f>'Revenue Data'!E6*(1+0.05)^1</f>
        <v>4120.326</v>
      </c>
    </row>
    <row r="14" spans="1:5" x14ac:dyDescent="0.3">
      <c r="A14">
        <v>2025</v>
      </c>
      <c r="B14">
        <f>'Revenue Data'!B6*(1+0.05)^2</f>
        <v>8110.2105000000001</v>
      </c>
      <c r="C14">
        <f>'Revenue Data'!C6*(1+0.05)^2</f>
        <v>4504.6275750000004</v>
      </c>
      <c r="D14">
        <f>'Revenue Data'!D6*(1+0.05)^2</f>
        <v>4440.0321000000004</v>
      </c>
      <c r="E14">
        <f>'Revenue Data'!E6*(1+0.05)^2</f>
        <v>4326.3423000000003</v>
      </c>
    </row>
    <row r="15" spans="1:5" x14ac:dyDescent="0.3">
      <c r="A15">
        <v>2025</v>
      </c>
      <c r="B15">
        <f>'Revenue Data'!B6*(1+0.05)^3</f>
        <v>8515.7210250000007</v>
      </c>
      <c r="C15">
        <f>'Revenue Data'!C6*(1+0.05)^3</f>
        <v>4729.8589537500002</v>
      </c>
      <c r="D15">
        <f>'Revenue Data'!D6*(1+0.05)^3</f>
        <v>4662.0337049999998</v>
      </c>
      <c r="E15">
        <f>'Revenue Data'!E6*(1+0.05)^3</f>
        <v>4542.6594150000001</v>
      </c>
    </row>
  </sheetData>
  <mergeCells count="1">
    <mergeCell ref="B6:E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9"/>
  <sheetViews>
    <sheetView workbookViewId="0">
      <selection activeCell="E9" sqref="E9:L9"/>
    </sheetView>
  </sheetViews>
  <sheetFormatPr defaultRowHeight="14.4" x14ac:dyDescent="0.3"/>
  <cols>
    <col min="1" max="1" width="12.5546875" bestFit="1" customWidth="1"/>
    <col min="2" max="2" width="12" customWidth="1"/>
    <col min="3" max="3" width="14.44140625" customWidth="1"/>
    <col min="4" max="4" width="12" customWidth="1"/>
    <col min="5" max="5" width="15.77734375" customWidth="1"/>
  </cols>
  <sheetData>
    <row r="3" spans="1:12" x14ac:dyDescent="0.3">
      <c r="A3" s="6" t="s">
        <v>8</v>
      </c>
      <c r="B3" t="s">
        <v>15</v>
      </c>
      <c r="C3" t="s">
        <v>14</v>
      </c>
      <c r="D3" t="s">
        <v>16</v>
      </c>
      <c r="E3" t="s">
        <v>17</v>
      </c>
    </row>
    <row r="4" spans="1:12" x14ac:dyDescent="0.3">
      <c r="A4" s="7" t="s">
        <v>7</v>
      </c>
      <c r="B4" s="8">
        <v>5.5981575357100022</v>
      </c>
      <c r="C4" s="8">
        <v>5.1679616380501781</v>
      </c>
      <c r="D4" s="8">
        <v>5.3774858762799083</v>
      </c>
      <c r="E4" s="8">
        <v>5.6304227028391551</v>
      </c>
    </row>
    <row r="5" spans="1:12" x14ac:dyDescent="0.3">
      <c r="A5" s="7" t="s">
        <v>9</v>
      </c>
      <c r="B5" s="8">
        <v>5.5981575357100022</v>
      </c>
      <c r="C5" s="8">
        <v>5.1679616380501781</v>
      </c>
      <c r="D5" s="8">
        <v>5.3774858762799083</v>
      </c>
      <c r="E5" s="8">
        <v>5.6304227028391551</v>
      </c>
    </row>
    <row r="9" spans="1:12" ht="25.8" x14ac:dyDescent="0.5">
      <c r="E9" s="13" t="s">
        <v>13</v>
      </c>
      <c r="F9" s="13"/>
      <c r="G9" s="13"/>
      <c r="H9" s="14"/>
      <c r="I9" s="12"/>
      <c r="J9" s="12"/>
      <c r="K9" s="12"/>
      <c r="L9" s="12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2"/>
  <sheetViews>
    <sheetView tabSelected="1" topLeftCell="A2" workbookViewId="0">
      <selection activeCell="B14" sqref="B14"/>
    </sheetView>
  </sheetViews>
  <sheetFormatPr defaultRowHeight="14.4" x14ac:dyDescent="0.3"/>
  <cols>
    <col min="1" max="1" width="12.5546875" customWidth="1"/>
    <col min="2" max="2" width="14" customWidth="1"/>
    <col min="3" max="3" width="7.44140625" customWidth="1"/>
    <col min="4" max="4" width="10.21875" customWidth="1"/>
    <col min="5" max="5" width="15.77734375" customWidth="1"/>
    <col min="6" max="9" width="5" customWidth="1"/>
    <col min="10" max="10" width="10.77734375" customWidth="1"/>
    <col min="11" max="11" width="10.77734375" bestFit="1" customWidth="1"/>
  </cols>
  <sheetData>
    <row r="3" spans="1:11" x14ac:dyDescent="0.3">
      <c r="A3" s="6" t="s">
        <v>8</v>
      </c>
      <c r="B3" t="s">
        <v>1</v>
      </c>
      <c r="C3" t="s">
        <v>15</v>
      </c>
      <c r="D3" t="s">
        <v>16</v>
      </c>
      <c r="E3" t="s">
        <v>17</v>
      </c>
    </row>
    <row r="4" spans="1:11" x14ac:dyDescent="0.3">
      <c r="A4" s="7">
        <v>2019</v>
      </c>
      <c r="B4" s="8">
        <v>3340</v>
      </c>
      <c r="C4" s="8">
        <v>5916</v>
      </c>
      <c r="D4" s="8">
        <v>3266</v>
      </c>
      <c r="E4" s="8">
        <v>3152</v>
      </c>
    </row>
    <row r="5" spans="1:11" x14ac:dyDescent="0.3">
      <c r="A5" s="7">
        <v>2023</v>
      </c>
      <c r="B5" s="8">
        <v>4086</v>
      </c>
      <c r="C5" s="8">
        <v>7356</v>
      </c>
      <c r="D5" s="8">
        <v>4027</v>
      </c>
      <c r="E5" s="8">
        <v>3924</v>
      </c>
    </row>
    <row r="6" spans="1:11" x14ac:dyDescent="0.3">
      <c r="A6" s="7">
        <v>2024</v>
      </c>
      <c r="B6" s="8">
        <v>4290</v>
      </c>
      <c r="C6" s="8">
        <v>7724</v>
      </c>
      <c r="D6" s="8">
        <v>4229</v>
      </c>
      <c r="E6" s="8">
        <v>4120</v>
      </c>
    </row>
    <row r="7" spans="1:11" x14ac:dyDescent="0.3">
      <c r="A7" s="7">
        <v>2025</v>
      </c>
      <c r="B7" s="8">
        <v>4505</v>
      </c>
      <c r="C7" s="8">
        <v>8110</v>
      </c>
      <c r="D7" s="8">
        <v>4440</v>
      </c>
      <c r="E7" s="8">
        <v>4326</v>
      </c>
    </row>
    <row r="8" spans="1:11" x14ac:dyDescent="0.3">
      <c r="A8" s="7">
        <v>2026</v>
      </c>
      <c r="B8" s="8">
        <v>4730</v>
      </c>
      <c r="C8" s="8">
        <v>8516</v>
      </c>
      <c r="D8" s="8">
        <v>4662</v>
      </c>
      <c r="E8" s="8">
        <v>4543</v>
      </c>
    </row>
    <row r="9" spans="1:11" x14ac:dyDescent="0.3">
      <c r="A9" s="7" t="s">
        <v>9</v>
      </c>
      <c r="B9" s="8">
        <v>20951</v>
      </c>
      <c r="C9" s="8">
        <v>37622</v>
      </c>
      <c r="D9" s="8">
        <v>20624</v>
      </c>
      <c r="E9" s="8">
        <v>20065</v>
      </c>
    </row>
    <row r="12" spans="1:11" ht="23.4" x14ac:dyDescent="0.45">
      <c r="C12" s="15"/>
      <c r="D12" s="15" t="s">
        <v>11</v>
      </c>
      <c r="E12" s="17"/>
      <c r="F12" s="18"/>
      <c r="G12" s="18"/>
      <c r="H12" s="18"/>
      <c r="I12" s="18"/>
      <c r="J12" s="16"/>
      <c r="K12" s="16"/>
    </row>
  </sheetData>
  <pageMargins left="0.7" right="0.7" top="0.75" bottom="0.75" header="0.3" footer="0.3"/>
  <pageSetup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7"/>
  <sheetViews>
    <sheetView workbookViewId="0">
      <selection activeCell="N10" sqref="N10"/>
    </sheetView>
  </sheetViews>
  <sheetFormatPr defaultRowHeight="14.4" x14ac:dyDescent="0.3"/>
  <cols>
    <col min="1" max="1" width="12.5546875" customWidth="1"/>
    <col min="2" max="2" width="14.44140625" customWidth="1"/>
    <col min="3" max="3" width="7.44140625" customWidth="1"/>
    <col min="4" max="4" width="10.21875" customWidth="1"/>
    <col min="5" max="5" width="15.77734375" customWidth="1"/>
  </cols>
  <sheetData>
    <row r="3" spans="1:9" x14ac:dyDescent="0.3">
      <c r="A3" s="6" t="s">
        <v>8</v>
      </c>
      <c r="B3" t="s">
        <v>14</v>
      </c>
      <c r="C3" t="s">
        <v>15</v>
      </c>
      <c r="D3" t="s">
        <v>16</v>
      </c>
      <c r="E3" t="s">
        <v>17</v>
      </c>
    </row>
    <row r="4" spans="1:9" x14ac:dyDescent="0.3">
      <c r="A4" s="7">
        <v>2026</v>
      </c>
      <c r="B4" s="8">
        <v>4730</v>
      </c>
      <c r="C4" s="8">
        <v>8516</v>
      </c>
      <c r="D4" s="8">
        <v>4662</v>
      </c>
      <c r="E4" s="8">
        <v>4543</v>
      </c>
    </row>
    <row r="5" spans="1:9" x14ac:dyDescent="0.3">
      <c r="A5" s="7" t="s">
        <v>9</v>
      </c>
      <c r="B5" s="8">
        <v>4730</v>
      </c>
      <c r="C5" s="8">
        <v>8516</v>
      </c>
      <c r="D5" s="8">
        <v>4662</v>
      </c>
      <c r="E5" s="8">
        <v>4543</v>
      </c>
    </row>
    <row r="7" spans="1:9" ht="23.4" x14ac:dyDescent="0.45">
      <c r="C7" s="21"/>
      <c r="D7" s="22" t="s">
        <v>12</v>
      </c>
      <c r="E7" s="19"/>
      <c r="F7" s="20"/>
      <c r="G7" s="20"/>
      <c r="H7" s="12"/>
      <c r="I7" s="12"/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H 0 E A A B Q S w M E F A A C A A g A 6 r q O W l P p Z D O o A A A A + Q A A A B I A H A B D b 2 5 m a W c v U G F j a 2 F n Z S 5 4 b W w g o h g A K K A U A A A A A A A A A A A A A A A A A A A A A A A A A A A A h Y / N C o J A G E V f R W b v / J h F y O e 4 a B V k B E G 0 H c Z J h 3 Q M Z 2 x 8 t x Y 9 U q + Q U I a 7 l v d y L p z 7 e j w h G 5 o 6 u K v O 6 t a k i G G K A m V k W 2 h T p q h 3 l 3 C N M g 4 H I a + i V M E I G 5 s M V q e o c u 6 W E O K 9 x 3 6 B 2 6 4 k E a W M n P P d U V a q E a E 2 1 g k j F f q t i v 8 r x O H 0 k e E R j m I c 0 9 U S s 5 g y I F M P u T Y z Z l T G F M i s h E 1 f u 7 5 T X J l w u w c y R S D f G / w N U E s D B B Q A A g A I A O q 6 j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q u o 5 a I o C w C n M B A A A i A w A A E w A c A E Z v c m 1 1 b G F z L 1 N l Y 3 R p b 2 4 x L m 0 g o h g A K K A U A A A A A A A A A A A A A A A A A A A A A A A A A A A A d Z F R a 8 I w F I X f h f 6 H k M F Q K I X B 0 D H x w V W 3 y Z g M q 4 x N p c T 2 b i 1 t E k n S q R T / + 1 J b 1 l q 7 v j S c c 3 v P d 1 I J n g o 5 Q 0 7 + v u k b L a M l A y L A R 1 d 4 B j / A E k A j o g h G A x S D M l p I P w 5 P h A d a G e 8 9 i K 1 3 L q I N 5 1 H 7 M Y z B s j l T w J R s Y / t + t Z A g 5 M p Z z M b T 0 W y 4 G v E d i z n x 5 Y o S E Y F y v 7 g A j 0 j l 7 k I V u P b w a W b t Y 7 n H H R O x J I 5 N p E Q C H T O P P S d y n Q B A Z V w 5 T r q c K K C D c 2 r z J W T + A O e j 6 + M y E 9 d / 6 9 4 E p 1 z p r s 9 A f A 2 a L Z u T j S 5 R O I X e b k y u Y n G h 5 / Q i m 8 c J Z Z V F h V X o 7 Y Z M M 8 U f Q A Q 2 E X a U O E R w O n 6 G l I J A D y G n O k o L r + A r w V n o n Q a p v i 5 0 j a a w D W C X K X l A t z z 2 y u M d P p a s d k D Y t 4 6 f H 7 Z Q Y s 4 F Y V L / D J p / k Z l 5 6 3 o x M 0 0 r m B O m u r d W N n 0 0 U X o B X b O L m j W 1 W q x m X d S s + W X p R q P 3 n 3 F 3 b h w 7 R i t k j R f U / w V Q S w E C L Q A U A A I A C A D q u o 5 a U + l k M 6 g A A A D 5 A A A A E g A A A A A A A A A A A A A A A A A A A A A A Q 2 9 u Z m l n L 1 B h Y 2 t h Z 2 U u e G 1 s U E s B A i 0 A F A A C A A g A 6 r q O W g / K 6 a u k A A A A 6 Q A A A B M A A A A A A A A A A A A A A A A A 9 A A A A F t D b 2 5 0 Z W 5 0 X 1 R 5 c G V z X S 5 4 b W x Q S w E C L Q A U A A I A C A D q u o 5 a I o C w C n M B A A A i A w A A E w A A A A A A A A A A A A A A A A D l A Q A A R m 9 y b X V s Y X M v U 2 V j d G l v b j E u b V B L B Q Y A A A A A A w A D A M I A A A C l A w A A A A A 0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F d v c m t i b 2 9 r R 3 J v d X B U e X B l I H h z a T p u a W w 9 I n R y d W U i I C 8 + P C 9 Q Z X J t a X N z a W 9 u T G l z d D 7 D D Q A A A A A A A K E N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2 Z W 5 1 Z S U y M E R h d G E 8 L 0 l 0 Z W 1 Q Y X R o P j w v S X R l b U x v Y 2 F 0 a W 9 u P j x T d G F i b G V F b n R y a W V z P j x F b n R y e S B U e X B l P S J J c 1 B y a X Z h d G U i I F Z h b H V l P S J s M C I g L z 4 8 R W 5 0 c n k g V H l w Z T 0 i U m V z d W x 0 V H l w Z S I g V m F s d W U 9 I n N U Y W J s Z S I g L z 4 8 R W 5 0 c n k g V H l w Z T 0 i R m l s b E V u Y W J s Z W Q i I F Z h b H V l P S J s M C I g L z 4 8 R W 5 0 c n k g V H l w Z T 0 i R m l s b F R v R G F 0 Y U 1 v Z G V s R W 5 h Y m x l Z C I g V m F s d W U 9 I m w w I i A v P j x F b n R y e S B U e X B l P S J G a W x s U 3 R h d H V z I i B W Y W x 1 Z T 0 i c 0 N v b X B s Z X R l I i A v P j x F b n R y e S B U e X B l P S J G a W x s Q 2 9 1 b n Q i I F Z h b H V l P S J s M j U i I C 8 + P E V u d H J 5 I F R 5 c G U 9 I k Z p b G x F c n J v c k N v d W 5 0 I i B W Y W x 1 Z T 0 i b D A i I C 8 + P E V u d H J 5 I F R 5 c G U 9 I k Z p b G x D b 2 x 1 b W 5 U e X B l c y I g V m F s d W U 9 I n N B d 0 1 E Q X d N R E F 3 T T 0 i I C 8 + P E V u d H J 5 I F R 5 c G U 9 I k Z p b G x D b 2 x 1 b W 5 O Y W 1 l c y I g V m F s d W U 9 I n N b J n F 1 b 3 Q 7 W W V h c i Z x d W 9 0 O y w m c X V v d D t T d H J 5 a 2 V y J n F 1 b 3 Q 7 L C Z x d W 9 0 O 1 p p b W 1 l c i B C a W 9 t Z X Q m c X V v d D s s J n F 1 b 3 Q 7 T W V k d H J v b m l j J n F 1 b 3 Q 7 L C Z x d W 9 0 O 1 N t a X R o I F x 1 M D A y N i B O Z X B o Z X c m c X V v d D s s J n F 1 b 3 Q 7 Q 2 9 s d W 1 u N i Z x d W 9 0 O y w m c X V v d D t D b 2 x 1 b W 4 3 J n F 1 b 3 Q 7 L C Z x d W 9 0 O 0 N v b H V t b j g m c X V v d D t d I i A v P j x F b n R y e S B U e X B l P S J G a W x s R X J y b 3 J D b 2 R l I i B W Y W x 1 Z T 0 i c 1 V u a 2 5 v d 2 4 i I C 8 + P E V u d H J 5 I F R 5 c G U 9 I k Z p b G x M Y X N 0 V X B k Y X R l Z C I g V m F s d W U 9 I m Q y M D I 1 L T A 0 L T E 0 V D E z O j E 1 O j I x L j Q 1 N T c y M z J a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U m V j b 3 Z l c n l U Y X J n Z X R T a G V l d C I g V m F s d W U 9 I n N T a G V l d D k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5 h b W V V c G R h d G V k Q W Z 0 Z X J G a W x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d m V u d W U g R G F 0 Y S 9 D a G F u Z 2 V k I F R 5 c G U u e 1 l l Y X I s M H 0 m c X V v d D s s J n F 1 b 3 Q 7 U 2 V j d G l v b j E v U m V 2 Z W 5 1 Z S B E Y X R h L 0 N o Y W 5 n Z W Q g V H l w Z S 5 7 U 3 R y e W t l c i w x f S Z x d W 9 0 O y w m c X V v d D t T Z W N 0 a W 9 u M S 9 S Z X Z l b n V l I E R h d G E v Q 2 h h b m d l Z C B U e X B l L n t a a W 1 t Z X I g Q m l v b W V 0 L D J 9 J n F 1 b 3 Q 7 L C Z x d W 9 0 O 1 N l Y 3 R p b 2 4 x L 1 J l d m V u d W U g R G F 0 Y S 9 D a G F u Z 2 V k I F R 5 c G U u e 0 1 l Z H R y b 2 5 p Y y w z f S Z x d W 9 0 O y w m c X V v d D t T Z W N 0 a W 9 u M S 9 S Z X Z l b n V l I E R h d G E v Q 2 h h b m d l Z C B U e X B l L n t T b W l 0 a C B c d T A w M j Y g T m V w a G V 3 L D R 9 J n F 1 b 3 Q 7 L C Z x d W 9 0 O 1 N l Y 3 R p b 2 4 x L 1 J l d m V u d W U g R G F 0 Y S 9 D a G F u Z 2 V k I F R 5 c G U u e 0 N v b H V t b j Y s N X 0 m c X V v d D s s J n F 1 b 3 Q 7 U 2 V j d G l v b j E v U m V 2 Z W 5 1 Z S B E Y X R h L 0 N o Y W 5 n Z W Q g V H l w Z S 5 7 Q 2 9 s d W 1 u N y w 2 f S Z x d W 9 0 O y w m c X V v d D t T Z W N 0 a W 9 u M S 9 S Z X Z l b n V l I E R h d G E v Q 2 h h b m d l Z C B U e X B l L n t D b 2 x 1 b W 4 4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J l d m V u d W U g R G F 0 Y S 9 D a G F u Z 2 V k I F R 5 c G U u e 1 l l Y X I s M H 0 m c X V v d D s s J n F 1 b 3 Q 7 U 2 V j d G l v b j E v U m V 2 Z W 5 1 Z S B E Y X R h L 0 N o Y W 5 n Z W Q g V H l w Z S 5 7 U 3 R y e W t l c i w x f S Z x d W 9 0 O y w m c X V v d D t T Z W N 0 a W 9 u M S 9 S Z X Z l b n V l I E R h d G E v Q 2 h h b m d l Z C B U e X B l L n t a a W 1 t Z X I g Q m l v b W V 0 L D J 9 J n F 1 b 3 Q 7 L C Z x d W 9 0 O 1 N l Y 3 R p b 2 4 x L 1 J l d m V u d W U g R G F 0 Y S 9 D a G F u Z 2 V k I F R 5 c G U u e 0 1 l Z H R y b 2 5 p Y y w z f S Z x d W 9 0 O y w m c X V v d D t T Z W N 0 a W 9 u M S 9 S Z X Z l b n V l I E R h d G E v Q 2 h h b m d l Z C B U e X B l L n t T b W l 0 a C B c d T A w M j Y g T m V w a G V 3 L D R 9 J n F 1 b 3 Q 7 L C Z x d W 9 0 O 1 N l Y 3 R p b 2 4 x L 1 J l d m V u d W U g R G F 0 Y S 9 D a G F u Z 2 V k I F R 5 c G U u e 0 N v b H V t b j Y s N X 0 m c X V v d D s s J n F 1 b 3 Q 7 U 2 V j d G l v b j E v U m V 2 Z W 5 1 Z S B E Y X R h L 0 N o Y W 5 n Z W Q g V H l w Z S 5 7 Q 2 9 s d W 1 u N y w 2 f S Z x d W 9 0 O y w m c X V v d D t T Z W N 0 a W 9 u M S 9 S Z X Z l b n V l I E R h d G E v Q 2 h h b m d l Z C B U e X B l L n t D b 2 x 1 b W 4 4 L D d 9 J n F 1 b 3 Q 7 X S w m c X V v d D t S Z W x h d G l v b n N o a X B J b m Z v J n F 1 b 3 Q 7 O l t d f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S Z X Z l b n V l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R G F 0 Y S 9 S Z X Z l b n V l J T I w R G F 0 Y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U l M j B E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d m V u d W U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Z l b n V l J T I w R G F 0 Y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f A G V R E 1 g y Q Y f K T W 1 E 8 6 R A A A A A A A I A A A A A A B B m A A A A A Q A A I A A A A M S b W t G r b W 8 O K 4 j 9 X x 3 G M x t x y T A f W g 2 h e e 3 m S U C c v Z G X A A A A A A 6 A A A A A A g A A I A A A A F I k O Y q M T J O + c r a b n 5 x B X 4 H s x b a a S v r z d Z d p n k A 4 j C D i U A A A A P E F + / u s G w H n 6 x j 8 Y J p 8 x + E J P v z Y w s 2 3 + a P Y q 7 j v V 2 u b M 5 1 + 3 c N g Y v + 6 h N r i L w R K J 6 l 6 c E o R i H 2 2 B g e 1 / b R r D C a e M / V r H B k g T a a E o e d J J l a K Q A A A A M g H f z a C 3 v p 0 3 6 n I Y r y / 6 a o p w q 9 A t u K n Y H S / H G 7 T V F f L H q R + q f 2 k h F s 1 D m 6 5 D a B 8 q W K U 5 3 0 H V K Y L T 7 h S l m E T l m 0 = < / D a t a M a s h u p > 
</file>

<file path=customXml/itemProps1.xml><?xml version="1.0" encoding="utf-8"?>
<ds:datastoreItem xmlns:ds="http://schemas.openxmlformats.org/officeDocument/2006/customXml" ds:itemID="{7A8C07B9-A903-4B5E-906C-6C80F4BE17F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Revenue Data</vt:lpstr>
      <vt:lpstr>CAGR Calculation</vt:lpstr>
      <vt:lpstr>CAGR %</vt:lpstr>
      <vt:lpstr>Revenue growth overtime</vt:lpstr>
      <vt:lpstr>Projected revenue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SURENDRA</cp:lastModifiedBy>
  <dcterms:created xsi:type="dcterms:W3CDTF">2025-04-14T09:35:10Z</dcterms:created>
  <dcterms:modified xsi:type="dcterms:W3CDTF">2025-04-14T19:42:01Z</dcterms:modified>
</cp:coreProperties>
</file>