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C:\Users\Surendra\Desktop\"/>
    </mc:Choice>
  </mc:AlternateContent>
  <xr:revisionPtr revIDLastSave="0" documentId="8_{C5DDE7EC-B3A0-48B7-B4E9-788B06E1BB82}" xr6:coauthVersionLast="47" xr6:coauthVersionMax="47" xr10:uidLastSave="{00000000-0000-0000-0000-000000000000}"/>
  <bookViews>
    <workbookView xWindow="-120" yWindow="-120" windowWidth="20730" windowHeight="11160" xr2:uid="{3585134E-4DE2-441E-9793-BDE5610EDA4C}"/>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6" i="1" l="1"/>
  <c r="L31" i="1"/>
  <c r="L32" i="1"/>
  <c r="L33" i="1"/>
  <c r="L34" i="1"/>
  <c r="L35" i="1"/>
  <c r="L36" i="1"/>
  <c r="L37" i="1"/>
  <c r="B36" i="1"/>
  <c r="C36" i="1"/>
  <c r="D36" i="1" s="1"/>
  <c r="D30" i="1"/>
  <c r="D31" i="1"/>
  <c r="D32" i="1"/>
  <c r="D33" i="1"/>
  <c r="D34" i="1"/>
  <c r="D35" i="1"/>
  <c r="K38" i="1"/>
  <c r="J38" i="1"/>
  <c r="L38" i="1" s="1"/>
  <c r="F46" i="1"/>
  <c r="F41" i="1"/>
  <c r="E42" i="1"/>
  <c r="F42" i="1" s="1"/>
  <c r="E43" i="1"/>
  <c r="F43" i="1" s="1"/>
  <c r="E44" i="1"/>
  <c r="F44" i="1" s="1"/>
  <c r="E45" i="1"/>
  <c r="F45" i="1" s="1"/>
  <c r="E46" i="1"/>
  <c r="E41" i="1"/>
  <c r="D42" i="1"/>
  <c r="D43" i="1"/>
  <c r="C42" i="1"/>
  <c r="C43" i="1"/>
  <c r="C44" i="1"/>
  <c r="D44" i="1" s="1"/>
  <c r="C45" i="1"/>
  <c r="D45" i="1" s="1"/>
  <c r="C46" i="1"/>
  <c r="D46" i="1" s="1"/>
  <c r="C41" i="1"/>
  <c r="D41" i="1" s="1"/>
  <c r="C14" i="1"/>
  <c r="B14" i="1"/>
  <c r="P8" i="1"/>
  <c r="J11" i="1"/>
  <c r="K11" i="1"/>
  <c r="L11" i="1"/>
  <c r="M5" i="1"/>
  <c r="M6" i="1"/>
  <c r="M7" i="1"/>
  <c r="M8" i="1"/>
  <c r="M9" i="1"/>
  <c r="M10" i="1"/>
  <c r="D14" i="1"/>
  <c r="E5" i="1"/>
  <c r="E6" i="1"/>
  <c r="E7" i="1"/>
  <c r="E8" i="1"/>
  <c r="E9" i="1"/>
  <c r="E10" i="1"/>
  <c r="G19" i="1"/>
  <c r="H19" i="1" s="1"/>
  <c r="G20" i="1"/>
  <c r="H20" i="1" s="1"/>
  <c r="G21" i="1"/>
  <c r="H21" i="1" s="1"/>
  <c r="G22" i="1"/>
  <c r="H22" i="1" s="1"/>
  <c r="G23" i="1"/>
  <c r="H23" i="1" s="1"/>
  <c r="G18" i="1"/>
  <c r="H18" i="1" s="1"/>
  <c r="E19" i="1"/>
  <c r="F19" i="1" s="1"/>
  <c r="E20" i="1"/>
  <c r="F20" i="1" s="1"/>
  <c r="E21" i="1"/>
  <c r="F21" i="1" s="1"/>
  <c r="E22" i="1"/>
  <c r="F22" i="1" s="1"/>
  <c r="E23" i="1"/>
  <c r="F23" i="1" s="1"/>
  <c r="E18" i="1"/>
  <c r="F18" i="1" s="1"/>
  <c r="C19" i="1"/>
  <c r="D19" i="1" s="1"/>
  <c r="C20" i="1"/>
  <c r="D20" i="1" s="1"/>
  <c r="C21" i="1"/>
  <c r="D21" i="1" s="1"/>
  <c r="C22" i="1"/>
  <c r="D22" i="1" s="1"/>
  <c r="C23" i="1"/>
  <c r="D23" i="1" s="1"/>
  <c r="C18" i="1"/>
  <c r="D18" i="1" s="1"/>
  <c r="M4" i="1"/>
  <c r="J48" i="1" l="1"/>
  <c r="B48" i="1" s="1"/>
  <c r="M11" i="1"/>
  <c r="J13" i="1"/>
  <c r="E14" i="1"/>
  <c r="B25" i="1" l="1"/>
</calcChain>
</file>

<file path=xl/sharedStrings.xml><?xml version="1.0" encoding="utf-8"?>
<sst xmlns="http://schemas.openxmlformats.org/spreadsheetml/2006/main" count="103" uniqueCount="61">
  <si>
    <t>fast food</t>
  </si>
  <si>
    <t>Maggi</t>
  </si>
  <si>
    <t xml:space="preserve">Biryani  </t>
  </si>
  <si>
    <t>eggs</t>
  </si>
  <si>
    <t>chicken</t>
  </si>
  <si>
    <t>omlets</t>
  </si>
  <si>
    <t>kabab</t>
  </si>
  <si>
    <t xml:space="preserve">Sales Quartarly </t>
  </si>
  <si>
    <t>EXPENSES</t>
  </si>
  <si>
    <t xml:space="preserve">Shope rent </t>
  </si>
  <si>
    <t>The location is one of the most critical factors which determine the success or failure of any restaurant. The takeaway restaurant should ideally be in a densely populated area, keeping the target audience in mind. Accessibility and visibility of the area are also essential to attract customers. Ground floor shops, located at the front are preferred for QSRs and Takeaways.</t>
  </si>
  <si>
    <t>Masala</t>
  </si>
  <si>
    <t>Rice</t>
  </si>
  <si>
    <t>Chicken</t>
  </si>
  <si>
    <t>Eggs</t>
  </si>
  <si>
    <t>TOTAL</t>
  </si>
  <si>
    <t>AVERAGE /DAY</t>
  </si>
  <si>
    <t xml:space="preserve"> RATE /PLATE</t>
  </si>
  <si>
    <t>Gas and other expenses</t>
  </si>
  <si>
    <t>electricity</t>
  </si>
  <si>
    <t xml:space="preserve">water </t>
  </si>
  <si>
    <t>other expense</t>
  </si>
  <si>
    <t xml:space="preserve">LICENCE </t>
  </si>
  <si>
    <t xml:space="preserve">PROFIT </t>
  </si>
  <si>
    <t>Sum</t>
  </si>
  <si>
    <t>Cholo puri</t>
  </si>
  <si>
    <t>Rajma Chawal</t>
  </si>
  <si>
    <t>-</t>
  </si>
  <si>
    <t xml:space="preserve">TOTAL IN FAB </t>
  </si>
  <si>
    <t>TOTAL  IN MARCH</t>
  </si>
  <si>
    <t>TOTAL IN JAN</t>
  </si>
  <si>
    <t xml:space="preserve">TOTAL IN APRIL </t>
  </si>
  <si>
    <t>APRIL</t>
  </si>
  <si>
    <t>MAY</t>
  </si>
  <si>
    <t>ELECTRICITY</t>
  </si>
  <si>
    <t>WATER</t>
  </si>
  <si>
    <t>OTHER EXPENSES</t>
  </si>
  <si>
    <t>SUB TOTAL(d)</t>
  </si>
  <si>
    <t>TOTAL EXPENSES(c+d)</t>
  </si>
  <si>
    <t xml:space="preserve">TOTAL </t>
  </si>
  <si>
    <t>Sub-total(b)</t>
  </si>
  <si>
    <t>Sub-total(a)</t>
  </si>
  <si>
    <t>total expenses(a+b)</t>
  </si>
  <si>
    <t>items/months</t>
  </si>
  <si>
    <t>item/rate</t>
  </si>
  <si>
    <t>Loss</t>
  </si>
  <si>
    <t>SALES OF APRL &amp; MAY</t>
  </si>
  <si>
    <t>ITEM/MONTHS</t>
  </si>
  <si>
    <t>ITEMS</t>
  </si>
  <si>
    <t>JAN</t>
  </si>
  <si>
    <t>FEB</t>
  </si>
  <si>
    <t>MAR</t>
  </si>
  <si>
    <t>AVERAGE /DAY2</t>
  </si>
  <si>
    <t>AVERAGE /DAY3</t>
  </si>
  <si>
    <t>TOTAL IN APRIL 2</t>
  </si>
  <si>
    <t>Three months exp.</t>
  </si>
  <si>
    <t>rs.</t>
  </si>
  <si>
    <t>Q.3</t>
  </si>
  <si>
    <t>SUB TOTAL(c)</t>
  </si>
  <si>
    <t>RS.</t>
  </si>
  <si>
    <t>2 months exp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</si>
</sst>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i/>
      <sz val="11"/>
      <color theme="1"/>
      <name val="Calibri"/>
      <family val="2"/>
      <scheme val="minor"/>
    </font>
    <font>
      <b/>
      <i/>
      <u/>
      <sz val="11"/>
      <color theme="1"/>
      <name val="Calibri"/>
      <family val="2"/>
      <scheme val="minor"/>
    </font>
    <font>
      <sz val="8"/>
      <name val="Calibri"/>
      <family val="2"/>
      <scheme val="minor"/>
    </font>
    <font>
      <sz val="11"/>
      <color rgb="FF222222"/>
      <name val="Verdana"/>
      <family val="2"/>
    </font>
    <font>
      <b/>
      <u/>
      <sz val="11"/>
      <color theme="1"/>
      <name val="Calibri"/>
      <family val="2"/>
      <scheme val="minor"/>
    </font>
    <font>
      <sz val="11"/>
      <color theme="5" tint="-0.499984740745262"/>
      <name val="Calibri"/>
      <family val="2"/>
      <scheme val="minor"/>
    </font>
    <font>
      <b/>
      <i/>
      <u/>
      <sz val="11"/>
      <color rgb="FFFFC000"/>
      <name val="Calibri"/>
      <family val="2"/>
      <scheme val="minor"/>
    </font>
    <font>
      <sz val="11"/>
      <color theme="9" tint="0.39997558519241921"/>
      <name val="Calibri"/>
      <family val="2"/>
      <scheme val="minor"/>
    </font>
    <font>
      <b/>
      <sz val="11"/>
      <color theme="9" tint="0.3999755851924192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rgb="FFC00000"/>
        <bgColor indexed="64"/>
      </patternFill>
    </fill>
    <fill>
      <patternFill patternType="solid">
        <fgColor theme="9" tint="-0.499984740745262"/>
        <bgColor indexed="64"/>
      </patternFill>
    </fill>
    <fill>
      <patternFill patternType="solid">
        <fgColor theme="4" tint="0.39997558519241921"/>
        <bgColor indexed="64"/>
      </patternFill>
    </fill>
    <fill>
      <patternFill patternType="solid">
        <fgColor theme="5" tint="-0.499984740745262"/>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xf numFmtId="0" fontId="3" fillId="2" borderId="0" xfId="0" applyFont="1" applyFill="1"/>
    <xf numFmtId="0" fontId="5" fillId="0" borderId="0" xfId="0" applyFont="1" applyAlignment="1">
      <alignment wrapText="1"/>
    </xf>
    <xf numFmtId="1" fontId="0" fillId="0" borderId="0" xfId="0" applyNumberFormat="1"/>
    <xf numFmtId="0" fontId="2" fillId="0" borderId="0" xfId="0" applyFont="1"/>
    <xf numFmtId="0" fontId="6" fillId="0" borderId="0" xfId="0" applyFont="1"/>
    <xf numFmtId="0" fontId="0" fillId="0" borderId="0" xfId="0" applyFont="1"/>
    <xf numFmtId="0" fontId="6" fillId="2" borderId="0" xfId="0" applyFont="1" applyFill="1"/>
    <xf numFmtId="0" fontId="7" fillId="3" borderId="0" xfId="0" applyFont="1" applyFill="1"/>
    <xf numFmtId="0" fontId="8" fillId="4" borderId="0" xfId="0" applyFont="1" applyFill="1"/>
    <xf numFmtId="0" fontId="9" fillId="5" borderId="0" xfId="0" applyFont="1" applyFill="1"/>
    <xf numFmtId="1" fontId="9" fillId="5" borderId="0" xfId="0" applyNumberFormat="1" applyFont="1" applyFill="1"/>
    <xf numFmtId="0" fontId="10" fillId="7" borderId="0" xfId="0" applyFont="1" applyFill="1"/>
    <xf numFmtId="0" fontId="9" fillId="7" borderId="0" xfId="0" applyFont="1" applyFill="1"/>
    <xf numFmtId="0" fontId="0" fillId="6" borderId="0" xfId="0" applyFill="1" applyAlignment="1">
      <alignment horizontal="center"/>
    </xf>
  </cellXfs>
  <cellStyles count="1">
    <cellStyle name="Normal" xfId="0" builtinId="0"/>
  </cellStyles>
  <dxfs count="17">
    <dxf>
      <font>
        <strike val="0"/>
        <outline val="0"/>
        <shadow val="0"/>
        <u val="none"/>
        <vertAlign val="baseline"/>
        <sz val="11"/>
        <color theme="9" tint="0.39997558519241921"/>
        <name val="Calibri"/>
        <family val="2"/>
        <scheme val="minor"/>
      </font>
      <fill>
        <patternFill patternType="solid">
          <fgColor indexed="64"/>
          <bgColor theme="5" tint="-0.499984740745262"/>
        </patternFill>
      </fill>
    </dxf>
    <dxf>
      <font>
        <b/>
        <i val="0"/>
        <strike val="0"/>
        <condense val="0"/>
        <extend val="0"/>
        <outline val="0"/>
        <shadow val="0"/>
        <u val="none"/>
        <vertAlign val="baseline"/>
        <sz val="11"/>
        <color theme="9" tint="0.39997558519241921"/>
        <name val="Calibri"/>
        <family val="2"/>
        <scheme val="minor"/>
      </font>
      <fill>
        <patternFill patternType="solid">
          <fgColor indexed="64"/>
          <bgColor theme="5" tint="-0.499984740745262"/>
        </patternFill>
      </fill>
    </dxf>
    <dxf>
      <font>
        <b/>
        <i val="0"/>
        <strike val="0"/>
        <condense val="0"/>
        <extend val="0"/>
        <outline val="0"/>
        <shadow val="0"/>
        <u val="none"/>
        <vertAlign val="baseline"/>
        <sz val="11"/>
        <color theme="9" tint="0.39997558519241921"/>
        <name val="Calibri"/>
        <family val="2"/>
        <scheme val="minor"/>
      </font>
      <fill>
        <patternFill patternType="solid">
          <fgColor indexed="64"/>
          <bgColor theme="5" tint="-0.499984740745262"/>
        </patternFill>
      </fill>
    </dxf>
    <dxf>
      <font>
        <b/>
        <i val="0"/>
        <strike val="0"/>
        <condense val="0"/>
        <extend val="0"/>
        <outline val="0"/>
        <shadow val="0"/>
        <u val="none"/>
        <vertAlign val="baseline"/>
        <sz val="11"/>
        <color theme="9" tint="0.39997558519241921"/>
        <name val="Calibri"/>
        <family val="2"/>
        <scheme val="minor"/>
      </font>
      <fill>
        <patternFill patternType="solid">
          <fgColor indexed="64"/>
          <bgColor theme="5" tint="-0.499984740745262"/>
        </patternFill>
      </fill>
    </dxf>
    <dxf>
      <numFmt numFmtId="1" formatCode="0"/>
    </dxf>
    <dxf>
      <numFmt numFmtId="1" formatCode="0"/>
    </dxf>
    <dxf>
      <numFmt numFmtId="1" formatCode="0"/>
    </dxf>
    <dxf>
      <numFmt numFmtId="1" formatCode="0"/>
    </dxf>
    <dxf>
      <font>
        <b/>
        <i val="0"/>
        <strike val="0"/>
        <condense val="0"/>
        <extend val="0"/>
        <outline val="0"/>
        <shadow val="0"/>
        <u val="none"/>
        <vertAlign val="baseline"/>
        <sz val="11"/>
        <color theme="9" tint="0.39997558519241921"/>
        <name val="Calibri"/>
        <family val="2"/>
        <scheme val="minor"/>
      </font>
      <fill>
        <patternFill patternType="solid">
          <fgColor indexed="64"/>
          <bgColor theme="5" tint="-0.499984740745262"/>
        </patternFill>
      </fill>
    </dxf>
    <dxf>
      <font>
        <b/>
        <i val="0"/>
        <strike val="0"/>
        <condense val="0"/>
        <extend val="0"/>
        <outline val="0"/>
        <shadow val="0"/>
        <u val="none"/>
        <vertAlign val="baseline"/>
        <sz val="11"/>
        <color theme="9" tint="0.39997558519241921"/>
        <name val="Calibri"/>
        <family val="2"/>
        <scheme val="minor"/>
      </font>
      <fill>
        <patternFill patternType="solid">
          <fgColor indexed="64"/>
          <bgColor theme="5" tint="-0.499984740745262"/>
        </patternFill>
      </fill>
    </dxf>
    <dxf>
      <numFmt numFmtId="1" formatCode="0"/>
    </dxf>
    <dxf>
      <numFmt numFmtId="1" formatCode="0"/>
    </dxf>
    <dxf>
      <numFmt numFmtId="1" formatCode="0"/>
    </dxf>
    <dxf>
      <numFmt numFmtId="1" formatCode="0"/>
    </dxf>
    <dxf>
      <numFmt numFmtId="1" formatCode="0"/>
    </dxf>
    <dxf>
      <numFmt numFmtId="1" formatCode="0"/>
    </dxf>
    <dxf>
      <font>
        <b/>
        <i val="0"/>
        <strike val="0"/>
        <condense val="0"/>
        <extend val="0"/>
        <outline val="0"/>
        <shadow val="0"/>
        <u val="none"/>
        <vertAlign val="baseline"/>
        <sz val="11"/>
        <color theme="9" tint="0.39997558519241921"/>
        <name val="Calibri"/>
        <family val="2"/>
        <scheme val="minor"/>
      </font>
      <fill>
        <patternFill patternType="solid">
          <fgColor indexed="64"/>
          <bgColor theme="5"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FFD804-6F8B-4964-B0EA-23E50EBC6625}" name="Table2" displayName="Table2" ref="A4:E12" totalsRowShown="0" headerRowDxfId="16">
  <autoFilter ref="A4:E12" xr:uid="{07FFD804-6F8B-4964-B0EA-23E50EBC6625}"/>
  <tableColumns count="5">
    <tableColumn id="1" xr3:uid="{D65B1733-9F5B-4775-9EAB-1880784C18AF}" name="fast food"/>
    <tableColumn id="2" xr3:uid="{C3BFEB71-A474-483C-997B-429F71A46FF3}" name="JAN"/>
    <tableColumn id="3" xr3:uid="{37DF73D5-CE0D-4D3D-AECB-7D1F27FEE2BD}" name="FEB"/>
    <tableColumn id="4" xr3:uid="{A2AACEEB-CFAC-4171-9386-56B5051F66E1}" name="MAR"/>
    <tableColumn id="5" xr3:uid="{3214DFDB-B418-4B95-88E4-17CC35351DCA}" name="TOTAL"/>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F4193E-3E88-46AF-AF6C-B091F43932E9}" name="Table3" displayName="Table3" ref="A17:H23" totalsRowShown="0" headerRowDxfId="9">
  <autoFilter ref="A17:H23" xr:uid="{78F4193E-3E88-46AF-AF6C-B091F43932E9}"/>
  <tableColumns count="8">
    <tableColumn id="1" xr3:uid="{12BA1643-EDE1-4069-9F10-81FCD4FC5A64}" name="item/rate"/>
    <tableColumn id="2" xr3:uid="{F4122040-45F5-4FCC-B1C9-8CBF2E8EB2FE}" name=" RATE /PLATE"/>
    <tableColumn id="3" xr3:uid="{8DFAD4EE-5545-4065-A834-4FA831F2D1DC}" name="TOTAL IN JAN" dataDxfId="15">
      <calculatedColumnFormula>B5/B18</calculatedColumnFormula>
    </tableColumn>
    <tableColumn id="4" xr3:uid="{20CCBBA2-B58A-4503-B145-7FBE1A8A9D9D}" name="AVERAGE /DAY" dataDxfId="14">
      <calculatedColumnFormula>C18/30</calculatedColumnFormula>
    </tableColumn>
    <tableColumn id="5" xr3:uid="{2E33DEDF-1426-41A6-9815-717F745C6E99}" name="TOTAL IN FAB " dataDxfId="13">
      <calculatedColumnFormula>C5/B18</calculatedColumnFormula>
    </tableColumn>
    <tableColumn id="6" xr3:uid="{3CCAAE7B-FAB8-416E-A20D-DB0AE30AF35D}" name="AVERAGE /DAY2" dataDxfId="12">
      <calculatedColumnFormula>E18/30</calculatedColumnFormula>
    </tableColumn>
    <tableColumn id="7" xr3:uid="{BE4441C6-6023-4690-A1E2-AD46FD118FE8}" name="TOTAL  IN MARCH" dataDxfId="11">
      <calculatedColumnFormula>D5/B18</calculatedColumnFormula>
    </tableColumn>
    <tableColumn id="8" xr3:uid="{5A09966C-57E5-487A-94EA-BC1BA89B87F3}" name="AVERAGE /DAY3" dataDxfId="10">
      <calculatedColumnFormula>G18/30</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235137-8447-4395-94D7-6D51062F2B21}" name="Table4" displayName="Table4" ref="A29:D36" totalsRowShown="0" headerRowDxfId="8">
  <autoFilter ref="A29:D36" xr:uid="{E1235137-8447-4395-94D7-6D51062F2B21}"/>
  <tableColumns count="4">
    <tableColumn id="1" xr3:uid="{E0526A49-D1D1-4923-AF3D-3DEE11D676F6}" name="fast food"/>
    <tableColumn id="2" xr3:uid="{852CF69E-0DFC-4BDD-B929-ED243E709C5A}" name="APRIL"/>
    <tableColumn id="3" xr3:uid="{519CE4E1-EC77-4345-9FA2-B437F5CCBF5B}" name="MAY"/>
    <tableColumn id="4" xr3:uid="{E258A5C2-35E6-4685-8A1C-8921EBC6AAD0}" name="TOTAL ">
      <calculatedColumnFormula>SUM(B30:C30)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8383C6-FF05-48B0-8FE4-9836205A1381}" name="Table5" displayName="Table5" ref="A40:F46" totalsRowShown="0" headerRowDxfId="3">
  <autoFilter ref="A40:F46" xr:uid="{248383C6-FF05-48B0-8FE4-9836205A1381}"/>
  <tableColumns count="6">
    <tableColumn id="1" xr3:uid="{4BEF95F4-797D-43B6-B4CE-1F0BC679C882}" name="ITEMS"/>
    <tableColumn id="2" xr3:uid="{DE344B73-6DDB-4DF1-BDBE-F1644489B068}" name=" RATE /PLATE"/>
    <tableColumn id="3" xr3:uid="{33BDA7F4-6766-44D9-BDC5-35B3A51C4630}" name="TOTAL IN APRIL " dataDxfId="7">
      <calculatedColumnFormula>B30/B41</calculatedColumnFormula>
    </tableColumn>
    <tableColumn id="4" xr3:uid="{70A849A6-397F-44E8-9F80-03E362AFEC10}" name="AVERAGE /DAY" dataDxfId="6">
      <calculatedColumnFormula>C41/30</calculatedColumnFormula>
    </tableColumn>
    <tableColumn id="5" xr3:uid="{ED94D487-C069-4910-8DFC-344EBB9845D1}" name="TOTAL IN APRIL 2" dataDxfId="5">
      <calculatedColumnFormula>C30/B41</calculatedColumnFormula>
    </tableColumn>
    <tableColumn id="6" xr3:uid="{EF04316E-9D80-4E4B-A319-E1D7E2EAAB09}" name="AVERAGE /DAY3" dataDxfId="4">
      <calculatedColumnFormula>E41/30</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FE0BEEF-B7D1-4773-BE2C-67879C19EA13}" name="Table6" displayName="Table6" ref="I3:M11" totalsRowShown="0" headerRowDxfId="2">
  <autoFilter ref="I3:M11" xr:uid="{0FE0BEEF-B7D1-4773-BE2C-67879C19EA13}"/>
  <tableColumns count="5">
    <tableColumn id="1" xr3:uid="{80E741A1-2018-44D9-B12C-91D9A2929E40}" name="items/months"/>
    <tableColumn id="2" xr3:uid="{922C6BF0-9B8F-42E3-93A4-076E60FF6AB5}" name="JAN"/>
    <tableColumn id="3" xr3:uid="{396E83BC-3791-44C6-B5F5-EF6FE3C06A94}" name="FEB"/>
    <tableColumn id="4" xr3:uid="{59870356-CBF6-437A-9263-096A3E74A50B}" name="MAR"/>
    <tableColumn id="5" xr3:uid="{278A685C-0FB6-41C4-95CC-F8CEA1497BA9}" name="Sum"/>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EFD4F21-45B7-468F-AD08-3823442879FF}" name="Table8" displayName="Table8" ref="O3:P8" totalsRowShown="0">
  <autoFilter ref="O3:P8" xr:uid="{1EFD4F21-45B7-468F-AD08-3823442879FF}"/>
  <tableColumns count="2">
    <tableColumn id="1" xr3:uid="{BC43FA79-DC73-4732-9445-12F2BB0D26F0}" name="Three months exp."/>
    <tableColumn id="2" xr3:uid="{3988B906-CF82-4502-BE24-DDD50A75C946}" name="rs."/>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BC665BF-6204-468B-A0B5-CE68C6375A32}" name="Table10" displayName="Table10" ref="I30:L38" totalsRowShown="0" headerRowDxfId="1">
  <autoFilter ref="I30:L38" xr:uid="{8BC665BF-6204-468B-A0B5-CE68C6375A32}"/>
  <tableColumns count="4">
    <tableColumn id="1" xr3:uid="{0F91A6AC-C56D-4DC4-AA83-6A35B63864BC}" name="ITEM/MONTHS"/>
    <tableColumn id="2" xr3:uid="{2BEEBA2A-A39A-4DF0-8501-6205925D9670}" name="APRIL"/>
    <tableColumn id="3" xr3:uid="{B069B728-4155-4DCD-A94A-E706B6643AA4}" name="MAY"/>
    <tableColumn id="4" xr3:uid="{5AE6AA8B-A327-4D1B-A9A4-F3C81EE2F28C}" name="TOTAL">
      <calculatedColumnFormula>SUM(J31:K31)</calculatedColumnFormula>
    </tableColumn>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0522AB-3C75-4F40-9F79-9E652A387B24}" name="Table11" displayName="Table11" ref="I41:J48" totalsRowShown="0" headerRowDxfId="0">
  <autoFilter ref="I41:J48" xr:uid="{090522AB-3C75-4F40-9F79-9E652A387B24}"/>
  <tableColumns count="2">
    <tableColumn id="1" xr3:uid="{C5657DDE-1838-4B88-97C0-09DEE661C4A8}" name="2 months exp"/>
    <tableColumn id="2" xr3:uid="{CDF9E537-2D3A-4BE6-8497-60459502AA2A}" name="R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3CB2A-391C-4FBB-BD8A-8178DF6B672A}">
  <dimension ref="A2:P48"/>
  <sheetViews>
    <sheetView tabSelected="1" topLeftCell="A29" workbookViewId="0">
      <selection activeCell="A48" sqref="A48"/>
    </sheetView>
  </sheetViews>
  <sheetFormatPr defaultRowHeight="15" x14ac:dyDescent="0.25"/>
  <cols>
    <col min="1" max="1" width="15.7109375" bestFit="1" customWidth="1"/>
    <col min="2" max="2" width="14.5703125" customWidth="1"/>
    <col min="3" max="3" width="17" customWidth="1"/>
    <col min="4" max="4" width="16.5703125" customWidth="1"/>
    <col min="5" max="5" width="18" customWidth="1"/>
    <col min="6" max="6" width="17.5703125" customWidth="1"/>
    <col min="7" max="7" width="18.7109375" customWidth="1"/>
    <col min="8" max="8" width="17.5703125" customWidth="1"/>
    <col min="9" max="9" width="22.42578125" bestFit="1" customWidth="1"/>
    <col min="10" max="10" width="8.140625" customWidth="1"/>
    <col min="11" max="11" width="7.42578125" customWidth="1"/>
    <col min="12" max="12" width="8.7109375" customWidth="1"/>
    <col min="13" max="13" width="7" bestFit="1" customWidth="1"/>
    <col min="15" max="15" width="19.28515625" customWidth="1"/>
    <col min="16" max="16" width="11" customWidth="1"/>
    <col min="17" max="17" width="9.140625" customWidth="1"/>
  </cols>
  <sheetData>
    <row r="2" spans="1:16" x14ac:dyDescent="0.25">
      <c r="I2" s="9" t="s">
        <v>8</v>
      </c>
    </row>
    <row r="3" spans="1:16" x14ac:dyDescent="0.25">
      <c r="A3" s="2" t="s">
        <v>7</v>
      </c>
      <c r="I3" s="13" t="s">
        <v>43</v>
      </c>
      <c r="J3" s="13" t="s">
        <v>49</v>
      </c>
      <c r="K3" s="13" t="s">
        <v>50</v>
      </c>
      <c r="L3" s="13" t="s">
        <v>51</v>
      </c>
      <c r="M3" s="13" t="s">
        <v>24</v>
      </c>
      <c r="O3" t="s">
        <v>55</v>
      </c>
      <c r="P3" t="s">
        <v>56</v>
      </c>
    </row>
    <row r="4" spans="1:16" x14ac:dyDescent="0.25">
      <c r="A4" s="13" t="s">
        <v>0</v>
      </c>
      <c r="B4" s="13" t="s">
        <v>49</v>
      </c>
      <c r="C4" s="13" t="s">
        <v>50</v>
      </c>
      <c r="D4" s="13" t="s">
        <v>51</v>
      </c>
      <c r="E4" s="13" t="s">
        <v>15</v>
      </c>
      <c r="I4" t="s">
        <v>9</v>
      </c>
      <c r="J4">
        <v>14000</v>
      </c>
      <c r="K4">
        <v>14000</v>
      </c>
      <c r="L4">
        <v>14000</v>
      </c>
      <c r="M4">
        <f>SUM(J4:L4)</f>
        <v>42000</v>
      </c>
      <c r="O4" t="s">
        <v>22</v>
      </c>
      <c r="P4">
        <v>40000</v>
      </c>
    </row>
    <row r="5" spans="1:16" x14ac:dyDescent="0.25">
      <c r="A5" t="s">
        <v>2</v>
      </c>
      <c r="B5">
        <v>16024</v>
      </c>
      <c r="C5">
        <v>16527</v>
      </c>
      <c r="D5">
        <v>16689</v>
      </c>
      <c r="E5">
        <f>SUM(B5:D5)</f>
        <v>49240</v>
      </c>
      <c r="I5" t="s">
        <v>1</v>
      </c>
      <c r="J5">
        <v>5500</v>
      </c>
      <c r="K5">
        <v>5500</v>
      </c>
      <c r="L5">
        <v>5500</v>
      </c>
      <c r="M5">
        <f t="shared" ref="M5:M10" si="0">SUM(J5:L5)</f>
        <v>16500</v>
      </c>
      <c r="O5" t="s">
        <v>19</v>
      </c>
      <c r="P5">
        <v>10000</v>
      </c>
    </row>
    <row r="6" spans="1:16" x14ac:dyDescent="0.25">
      <c r="A6" t="s">
        <v>1</v>
      </c>
      <c r="B6">
        <v>16573</v>
      </c>
      <c r="C6">
        <v>16833</v>
      </c>
      <c r="D6">
        <v>16198</v>
      </c>
      <c r="E6">
        <f>SUM(B6:D6)</f>
        <v>49604</v>
      </c>
      <c r="I6" t="s">
        <v>14</v>
      </c>
      <c r="J6">
        <v>6000</v>
      </c>
      <c r="K6">
        <v>6000</v>
      </c>
      <c r="L6">
        <v>6000</v>
      </c>
      <c r="M6">
        <f t="shared" si="0"/>
        <v>18000</v>
      </c>
      <c r="O6" t="s">
        <v>20</v>
      </c>
      <c r="P6">
        <v>8000</v>
      </c>
    </row>
    <row r="7" spans="1:16" x14ac:dyDescent="0.25">
      <c r="A7" t="s">
        <v>3</v>
      </c>
      <c r="B7">
        <v>15476</v>
      </c>
      <c r="C7">
        <v>16354</v>
      </c>
      <c r="D7">
        <v>16016</v>
      </c>
      <c r="E7">
        <f>SUM(B7:D7)</f>
        <v>47846</v>
      </c>
      <c r="I7" t="s">
        <v>13</v>
      </c>
      <c r="J7">
        <v>4800</v>
      </c>
      <c r="K7">
        <v>4800</v>
      </c>
      <c r="L7">
        <v>4800</v>
      </c>
      <c r="M7">
        <f t="shared" si="0"/>
        <v>14400</v>
      </c>
      <c r="O7" t="s">
        <v>21</v>
      </c>
      <c r="P7">
        <v>17400</v>
      </c>
    </row>
    <row r="8" spans="1:16" x14ac:dyDescent="0.25">
      <c r="A8" t="s">
        <v>4</v>
      </c>
      <c r="B8">
        <v>16973</v>
      </c>
      <c r="C8">
        <v>16274</v>
      </c>
      <c r="D8">
        <v>16432</v>
      </c>
      <c r="E8">
        <f>SUM(B8:D8)</f>
        <v>49679</v>
      </c>
      <c r="I8" t="s">
        <v>12</v>
      </c>
      <c r="J8">
        <v>6000</v>
      </c>
      <c r="K8">
        <v>6000</v>
      </c>
      <c r="L8">
        <v>6000</v>
      </c>
      <c r="M8">
        <f t="shared" si="0"/>
        <v>18000</v>
      </c>
      <c r="O8" s="2" t="s">
        <v>40</v>
      </c>
      <c r="P8" s="2">
        <f>SUM(P4:P7)</f>
        <v>75400</v>
      </c>
    </row>
    <row r="9" spans="1:16" x14ac:dyDescent="0.25">
      <c r="A9" t="s">
        <v>5</v>
      </c>
      <c r="B9">
        <v>16306</v>
      </c>
      <c r="C9">
        <v>16106</v>
      </c>
      <c r="D9">
        <v>16259</v>
      </c>
      <c r="E9">
        <f>SUM(B9:D9)</f>
        <v>48671</v>
      </c>
      <c r="I9" t="s">
        <v>11</v>
      </c>
      <c r="J9">
        <v>2000</v>
      </c>
      <c r="K9">
        <v>2200</v>
      </c>
      <c r="L9">
        <v>2500</v>
      </c>
      <c r="M9">
        <f t="shared" si="0"/>
        <v>6700</v>
      </c>
    </row>
    <row r="10" spans="1:16" x14ac:dyDescent="0.25">
      <c r="A10" t="s">
        <v>6</v>
      </c>
      <c r="B10">
        <v>16811</v>
      </c>
      <c r="C10">
        <v>16819</v>
      </c>
      <c r="D10">
        <v>16830</v>
      </c>
      <c r="E10">
        <f>SUM(B10:D10)</f>
        <v>50460</v>
      </c>
      <c r="I10" t="s">
        <v>18</v>
      </c>
      <c r="J10">
        <v>3000</v>
      </c>
      <c r="K10">
        <v>3000</v>
      </c>
      <c r="L10">
        <v>3000</v>
      </c>
      <c r="M10">
        <f t="shared" si="0"/>
        <v>9000</v>
      </c>
    </row>
    <row r="11" spans="1:16" x14ac:dyDescent="0.25">
      <c r="A11" t="s">
        <v>26</v>
      </c>
      <c r="B11">
        <v>3000</v>
      </c>
      <c r="C11">
        <v>500</v>
      </c>
      <c r="D11" t="s">
        <v>27</v>
      </c>
      <c r="E11">
        <v>3500</v>
      </c>
      <c r="I11" s="2" t="s">
        <v>41</v>
      </c>
      <c r="J11" s="2">
        <f>SUM(J4:J10)</f>
        <v>41300</v>
      </c>
      <c r="K11" s="2">
        <f>SUM(K4:K10)</f>
        <v>41500</v>
      </c>
      <c r="L11" s="2">
        <f>SUM(L4:L10)</f>
        <v>41800</v>
      </c>
      <c r="M11" s="2">
        <f>SUM(M4:M10)</f>
        <v>124600</v>
      </c>
    </row>
    <row r="12" spans="1:16" x14ac:dyDescent="0.25">
      <c r="A12" t="s">
        <v>25</v>
      </c>
      <c r="B12">
        <v>1000</v>
      </c>
      <c r="C12" t="s">
        <v>27</v>
      </c>
      <c r="D12" t="s">
        <v>27</v>
      </c>
      <c r="E12" s="7">
        <v>1000</v>
      </c>
      <c r="M12" s="6"/>
    </row>
    <row r="13" spans="1:16" x14ac:dyDescent="0.25">
      <c r="E13" s="5"/>
      <c r="I13" s="8" t="s">
        <v>42</v>
      </c>
      <c r="J13" s="8">
        <f>P8+M11</f>
        <v>200000</v>
      </c>
      <c r="M13" s="6"/>
    </row>
    <row r="14" spans="1:16" x14ac:dyDescent="0.25">
      <c r="A14" s="2" t="s">
        <v>15</v>
      </c>
      <c r="B14" s="2">
        <f>SUM(B5:B12)</f>
        <v>102163</v>
      </c>
      <c r="C14" s="2">
        <f>SUM(C5:C11)</f>
        <v>99413</v>
      </c>
      <c r="D14" s="2">
        <f>SUM(D5:D10)</f>
        <v>98424</v>
      </c>
      <c r="E14" s="2">
        <f>SUM(B14:D14)</f>
        <v>300000</v>
      </c>
      <c r="M14" s="6"/>
    </row>
    <row r="15" spans="1:16" x14ac:dyDescent="0.25">
      <c r="M15" s="6"/>
    </row>
    <row r="17" spans="1:12" x14ac:dyDescent="0.25">
      <c r="A17" s="13" t="s">
        <v>44</v>
      </c>
      <c r="B17" s="13" t="s">
        <v>17</v>
      </c>
      <c r="C17" s="13" t="s">
        <v>30</v>
      </c>
      <c r="D17" s="13" t="s">
        <v>16</v>
      </c>
      <c r="E17" s="13" t="s">
        <v>28</v>
      </c>
      <c r="F17" s="13" t="s">
        <v>52</v>
      </c>
      <c r="G17" s="13" t="s">
        <v>29</v>
      </c>
      <c r="H17" s="13" t="s">
        <v>53</v>
      </c>
    </row>
    <row r="18" spans="1:12" x14ac:dyDescent="0.25">
      <c r="A18" t="s">
        <v>2</v>
      </c>
      <c r="B18">
        <v>40</v>
      </c>
      <c r="C18" s="4">
        <f>B5/B18</f>
        <v>400.6</v>
      </c>
      <c r="D18" s="4">
        <f>C18/30</f>
        <v>13.353333333333333</v>
      </c>
      <c r="E18" s="4">
        <f>C5/B18</f>
        <v>413.17500000000001</v>
      </c>
      <c r="F18" s="4">
        <f>E18/30</f>
        <v>13.772500000000001</v>
      </c>
      <c r="G18" s="4">
        <f>D5/B18</f>
        <v>417.22500000000002</v>
      </c>
      <c r="H18" s="4">
        <f>G18/30</f>
        <v>13.907500000000001</v>
      </c>
    </row>
    <row r="19" spans="1:12" x14ac:dyDescent="0.25">
      <c r="A19" t="s">
        <v>1</v>
      </c>
      <c r="B19">
        <v>40</v>
      </c>
      <c r="C19" s="4">
        <f>B6/B19</f>
        <v>414.32499999999999</v>
      </c>
      <c r="D19" s="4">
        <f t="shared" ref="D19:D23" si="1">C19/30</f>
        <v>13.810833333333333</v>
      </c>
      <c r="E19" s="4">
        <f>C6/B19</f>
        <v>420.82499999999999</v>
      </c>
      <c r="F19" s="4">
        <f t="shared" ref="F19:F23" si="2">E19/30</f>
        <v>14.0275</v>
      </c>
      <c r="G19" s="4">
        <f>D6/B19</f>
        <v>404.95</v>
      </c>
      <c r="H19" s="4">
        <f t="shared" ref="H19:H23" si="3">G19/30</f>
        <v>13.498333333333333</v>
      </c>
    </row>
    <row r="20" spans="1:12" x14ac:dyDescent="0.25">
      <c r="A20" t="s">
        <v>3</v>
      </c>
      <c r="B20">
        <v>30</v>
      </c>
      <c r="C20" s="4">
        <f>B7/B20</f>
        <v>515.86666666666667</v>
      </c>
      <c r="D20" s="4">
        <f t="shared" si="1"/>
        <v>17.195555555555554</v>
      </c>
      <c r="E20" s="4">
        <f>C7/B20</f>
        <v>545.13333333333333</v>
      </c>
      <c r="F20" s="4">
        <f t="shared" si="2"/>
        <v>18.171111111111109</v>
      </c>
      <c r="G20" s="4">
        <f>D7/B20</f>
        <v>533.86666666666667</v>
      </c>
      <c r="H20" s="4">
        <f t="shared" si="3"/>
        <v>17.795555555555556</v>
      </c>
    </row>
    <row r="21" spans="1:12" x14ac:dyDescent="0.25">
      <c r="A21" t="s">
        <v>4</v>
      </c>
      <c r="B21">
        <v>50</v>
      </c>
      <c r="C21" s="4">
        <f>B8/B21</f>
        <v>339.46</v>
      </c>
      <c r="D21" s="4">
        <f t="shared" si="1"/>
        <v>11.315333333333333</v>
      </c>
      <c r="E21" s="4">
        <f>C8/B21</f>
        <v>325.48</v>
      </c>
      <c r="F21" s="4">
        <f t="shared" si="2"/>
        <v>10.849333333333334</v>
      </c>
      <c r="G21" s="4">
        <f>D8/B21</f>
        <v>328.64</v>
      </c>
      <c r="H21" s="4">
        <f t="shared" si="3"/>
        <v>10.954666666666666</v>
      </c>
    </row>
    <row r="22" spans="1:12" x14ac:dyDescent="0.25">
      <c r="A22" t="s">
        <v>5</v>
      </c>
      <c r="B22">
        <v>40</v>
      </c>
      <c r="C22" s="4">
        <f>B9/B22</f>
        <v>407.65</v>
      </c>
      <c r="D22" s="4">
        <f t="shared" si="1"/>
        <v>13.588333333333333</v>
      </c>
      <c r="E22" s="4">
        <f>C9/B22</f>
        <v>402.65</v>
      </c>
      <c r="F22" s="4">
        <f t="shared" si="2"/>
        <v>13.421666666666665</v>
      </c>
      <c r="G22" s="4">
        <f>D9/B22</f>
        <v>406.47500000000002</v>
      </c>
      <c r="H22" s="4">
        <f t="shared" si="3"/>
        <v>13.549166666666668</v>
      </c>
    </row>
    <row r="23" spans="1:12" x14ac:dyDescent="0.25">
      <c r="A23" t="s">
        <v>6</v>
      </c>
      <c r="B23">
        <v>50</v>
      </c>
      <c r="C23" s="4">
        <f>B10/B23</f>
        <v>336.22</v>
      </c>
      <c r="D23" s="4">
        <f t="shared" si="1"/>
        <v>11.207333333333334</v>
      </c>
      <c r="E23" s="4">
        <f>C10/B23</f>
        <v>336.38</v>
      </c>
      <c r="F23" s="4">
        <f t="shared" si="2"/>
        <v>11.212666666666667</v>
      </c>
      <c r="G23" s="4">
        <f>D10/B23</f>
        <v>336.6</v>
      </c>
      <c r="H23" s="4">
        <f t="shared" si="3"/>
        <v>11.22</v>
      </c>
    </row>
    <row r="25" spans="1:12" x14ac:dyDescent="0.25">
      <c r="A25" s="11" t="s">
        <v>23</v>
      </c>
      <c r="B25" s="12">
        <f>(E14-J13)</f>
        <v>100000</v>
      </c>
    </row>
    <row r="27" spans="1:12" x14ac:dyDescent="0.25">
      <c r="A27" t="s">
        <v>57</v>
      </c>
    </row>
    <row r="28" spans="1:12" x14ac:dyDescent="0.25">
      <c r="A28" s="15" t="s">
        <v>46</v>
      </c>
      <c r="B28" s="15"/>
    </row>
    <row r="29" spans="1:12" x14ac:dyDescent="0.25">
      <c r="A29" s="13" t="s">
        <v>0</v>
      </c>
      <c r="B29" s="13" t="s">
        <v>32</v>
      </c>
      <c r="C29" s="13" t="s">
        <v>33</v>
      </c>
      <c r="D29" s="13" t="s">
        <v>39</v>
      </c>
      <c r="I29" s="9" t="s">
        <v>8</v>
      </c>
    </row>
    <row r="30" spans="1:12" x14ac:dyDescent="0.25">
      <c r="A30" t="s">
        <v>2</v>
      </c>
      <c r="B30">
        <v>10703</v>
      </c>
      <c r="C30">
        <v>8751</v>
      </c>
      <c r="D30">
        <f>SUM(B30:C30)</f>
        <v>19454</v>
      </c>
      <c r="I30" s="13" t="s">
        <v>47</v>
      </c>
      <c r="J30" s="13" t="s">
        <v>32</v>
      </c>
      <c r="K30" s="13" t="s">
        <v>33</v>
      </c>
      <c r="L30" s="13" t="s">
        <v>15</v>
      </c>
    </row>
    <row r="31" spans="1:12" x14ac:dyDescent="0.25">
      <c r="A31" t="s">
        <v>1</v>
      </c>
      <c r="B31">
        <v>10319</v>
      </c>
      <c r="C31">
        <v>8724</v>
      </c>
      <c r="D31">
        <f>SUM(B31:C31)</f>
        <v>19043</v>
      </c>
      <c r="I31" t="s">
        <v>9</v>
      </c>
      <c r="J31">
        <v>14000</v>
      </c>
      <c r="K31">
        <v>14000</v>
      </c>
      <c r="L31">
        <f>SUM(J31:K31)</f>
        <v>28000</v>
      </c>
    </row>
    <row r="32" spans="1:12" x14ac:dyDescent="0.25">
      <c r="A32" t="s">
        <v>3</v>
      </c>
      <c r="B32">
        <v>11058</v>
      </c>
      <c r="C32">
        <v>7480</v>
      </c>
      <c r="D32">
        <f>SUM(B32:C32)</f>
        <v>18538</v>
      </c>
      <c r="I32" t="s">
        <v>1</v>
      </c>
      <c r="J32">
        <v>5500</v>
      </c>
      <c r="K32">
        <v>5500</v>
      </c>
      <c r="L32">
        <f>SUM(J32:K32)</f>
        <v>11000</v>
      </c>
    </row>
    <row r="33" spans="1:12" x14ac:dyDescent="0.25">
      <c r="A33" t="s">
        <v>4</v>
      </c>
      <c r="B33">
        <v>9673</v>
      </c>
      <c r="C33">
        <v>7824</v>
      </c>
      <c r="D33">
        <f>SUM(B33:C33)</f>
        <v>17497</v>
      </c>
      <c r="I33" t="s">
        <v>14</v>
      </c>
      <c r="J33">
        <v>6000</v>
      </c>
      <c r="K33">
        <v>6000</v>
      </c>
      <c r="L33">
        <f>SUM(J33:K33)</f>
        <v>12000</v>
      </c>
    </row>
    <row r="34" spans="1:12" x14ac:dyDescent="0.25">
      <c r="A34" t="s">
        <v>5</v>
      </c>
      <c r="B34">
        <v>9666</v>
      </c>
      <c r="C34">
        <v>8918</v>
      </c>
      <c r="D34">
        <f>SUM(B34:C34)</f>
        <v>18584</v>
      </c>
      <c r="I34" t="s">
        <v>13</v>
      </c>
      <c r="J34">
        <v>4800</v>
      </c>
      <c r="K34">
        <v>4800</v>
      </c>
      <c r="L34">
        <f>SUM(J34:K34)</f>
        <v>9600</v>
      </c>
    </row>
    <row r="35" spans="1:12" x14ac:dyDescent="0.25">
      <c r="A35" t="s">
        <v>6</v>
      </c>
      <c r="B35">
        <v>11755</v>
      </c>
      <c r="C35">
        <v>7848</v>
      </c>
      <c r="D35">
        <f>SUM(B35:C35)</f>
        <v>19603</v>
      </c>
      <c r="I35" t="s">
        <v>12</v>
      </c>
      <c r="J35">
        <v>6000</v>
      </c>
      <c r="K35">
        <v>6000</v>
      </c>
      <c r="L35">
        <f>SUM(J35:K35)</f>
        <v>12000</v>
      </c>
    </row>
    <row r="36" spans="1:12" x14ac:dyDescent="0.25">
      <c r="A36" s="8" t="s">
        <v>15</v>
      </c>
      <c r="B36" s="8">
        <f>SUM(B30:B35)</f>
        <v>63174</v>
      </c>
      <c r="C36" s="8">
        <f>SUM(C30:C35)</f>
        <v>49545</v>
      </c>
      <c r="D36" s="8">
        <f>SUM(B36:C36)</f>
        <v>112719</v>
      </c>
      <c r="I36" t="s">
        <v>11</v>
      </c>
      <c r="J36">
        <v>2000</v>
      </c>
      <c r="K36">
        <v>2200</v>
      </c>
      <c r="L36">
        <f>SUM(J36:K36)</f>
        <v>4200</v>
      </c>
    </row>
    <row r="37" spans="1:12" x14ac:dyDescent="0.25">
      <c r="I37" t="s">
        <v>18</v>
      </c>
      <c r="J37">
        <v>3000</v>
      </c>
      <c r="K37">
        <v>3000</v>
      </c>
      <c r="L37">
        <f>SUM(J37:K37)</f>
        <v>6000</v>
      </c>
    </row>
    <row r="38" spans="1:12" x14ac:dyDescent="0.25">
      <c r="I38" s="1" t="s">
        <v>58</v>
      </c>
      <c r="J38" s="1">
        <f>SUM(J31:J37)</f>
        <v>41300</v>
      </c>
      <c r="K38" s="1">
        <f>SUM(K31:K37)</f>
        <v>41500</v>
      </c>
      <c r="L38" s="2">
        <f>SUM(J38:K38)</f>
        <v>82800</v>
      </c>
    </row>
    <row r="40" spans="1:12" x14ac:dyDescent="0.25">
      <c r="A40" s="13" t="s">
        <v>48</v>
      </c>
      <c r="B40" s="13" t="s">
        <v>17</v>
      </c>
      <c r="C40" s="13" t="s">
        <v>31</v>
      </c>
      <c r="D40" s="13" t="s">
        <v>16</v>
      </c>
      <c r="E40" s="13" t="s">
        <v>54</v>
      </c>
      <c r="F40" s="13" t="s">
        <v>53</v>
      </c>
    </row>
    <row r="41" spans="1:12" x14ac:dyDescent="0.25">
      <c r="A41" t="s">
        <v>2</v>
      </c>
      <c r="B41">
        <v>40</v>
      </c>
      <c r="C41" s="4">
        <f>B30/B41</f>
        <v>267.57499999999999</v>
      </c>
      <c r="D41" s="4">
        <f>C41/30</f>
        <v>8.9191666666666656</v>
      </c>
      <c r="E41" s="4">
        <f>C30/B41</f>
        <v>218.77500000000001</v>
      </c>
      <c r="F41" s="4">
        <f>E41/30</f>
        <v>7.2925000000000004</v>
      </c>
      <c r="I41" s="14" t="s">
        <v>60</v>
      </c>
      <c r="J41" s="14" t="s">
        <v>59</v>
      </c>
    </row>
    <row r="42" spans="1:12" x14ac:dyDescent="0.25">
      <c r="A42" t="s">
        <v>1</v>
      </c>
      <c r="B42">
        <v>40</v>
      </c>
      <c r="C42" s="4">
        <f>B31/B42</f>
        <v>257.97500000000002</v>
      </c>
      <c r="D42" s="4">
        <f t="shared" ref="D42:D46" si="4">C42/30</f>
        <v>8.5991666666666671</v>
      </c>
      <c r="E42" s="4">
        <f>C31/B42</f>
        <v>218.1</v>
      </c>
      <c r="F42" s="4">
        <f t="shared" ref="F42:F46" si="5">E42/30</f>
        <v>7.27</v>
      </c>
      <c r="I42" t="s">
        <v>34</v>
      </c>
      <c r="J42">
        <v>7000</v>
      </c>
    </row>
    <row r="43" spans="1:12" x14ac:dyDescent="0.25">
      <c r="A43" t="s">
        <v>3</v>
      </c>
      <c r="B43">
        <v>30</v>
      </c>
      <c r="C43" s="4">
        <f>B32/B43</f>
        <v>368.6</v>
      </c>
      <c r="D43" s="4">
        <f t="shared" si="4"/>
        <v>12.286666666666667</v>
      </c>
      <c r="E43" s="4">
        <f>C32/B43</f>
        <v>249.33333333333334</v>
      </c>
      <c r="F43" s="4">
        <f t="shared" si="5"/>
        <v>8.3111111111111118</v>
      </c>
      <c r="I43" t="s">
        <v>35</v>
      </c>
      <c r="J43">
        <v>5000</v>
      </c>
    </row>
    <row r="44" spans="1:12" x14ac:dyDescent="0.25">
      <c r="A44" t="s">
        <v>4</v>
      </c>
      <c r="B44">
        <v>50</v>
      </c>
      <c r="C44" s="4">
        <f>B33/B44</f>
        <v>193.46</v>
      </c>
      <c r="D44" s="4">
        <f t="shared" si="4"/>
        <v>6.448666666666667</v>
      </c>
      <c r="E44" s="4">
        <f>C33/B44</f>
        <v>156.47999999999999</v>
      </c>
      <c r="F44" s="4">
        <f t="shared" si="5"/>
        <v>5.2159999999999993</v>
      </c>
      <c r="I44" t="s">
        <v>22</v>
      </c>
      <c r="J44">
        <v>30000</v>
      </c>
    </row>
    <row r="45" spans="1:12" x14ac:dyDescent="0.25">
      <c r="A45" t="s">
        <v>5</v>
      </c>
      <c r="B45">
        <v>40</v>
      </c>
      <c r="C45" s="4">
        <f>B34/B45</f>
        <v>241.65</v>
      </c>
      <c r="D45" s="4">
        <f t="shared" si="4"/>
        <v>8.0549999999999997</v>
      </c>
      <c r="E45" s="4">
        <f>C34/B45</f>
        <v>222.95</v>
      </c>
      <c r="F45" s="4">
        <f t="shared" si="5"/>
        <v>7.4316666666666666</v>
      </c>
      <c r="I45" t="s">
        <v>36</v>
      </c>
      <c r="J45">
        <v>18000</v>
      </c>
    </row>
    <row r="46" spans="1:12" x14ac:dyDescent="0.25">
      <c r="A46" t="s">
        <v>6</v>
      </c>
      <c r="B46">
        <v>50</v>
      </c>
      <c r="C46" s="4">
        <f>B35/B46</f>
        <v>235.1</v>
      </c>
      <c r="D46" s="4">
        <f t="shared" si="4"/>
        <v>7.8366666666666669</v>
      </c>
      <c r="E46" s="4">
        <f>C35/B46</f>
        <v>156.96</v>
      </c>
      <c r="F46" s="4">
        <f t="shared" si="5"/>
        <v>5.2320000000000002</v>
      </c>
      <c r="I46" s="2" t="s">
        <v>37</v>
      </c>
      <c r="J46" s="2">
        <f>SUM(J42:J45)</f>
        <v>60000</v>
      </c>
    </row>
    <row r="48" spans="1:12" x14ac:dyDescent="0.25">
      <c r="A48" s="10" t="s">
        <v>45</v>
      </c>
      <c r="B48" s="10">
        <f>D36-J48</f>
        <v>-30081</v>
      </c>
      <c r="I48" s="2" t="s">
        <v>38</v>
      </c>
      <c r="J48" s="2">
        <f>L38+J46</f>
        <v>142800</v>
      </c>
    </row>
  </sheetData>
  <mergeCells count="1">
    <mergeCell ref="A28:B28"/>
  </mergeCells>
  <phoneticPr fontId="4" type="noConversion"/>
  <pageMargins left="0.7" right="0.7" top="0.75" bottom="0.75" header="0.3" footer="0.3"/>
  <pageSetup orientation="portrait" r:id="rId1"/>
  <tableParts count="8">
    <tablePart r:id="rId2"/>
    <tablePart r:id="rId3"/>
    <tablePart r:id="rId4"/>
    <tablePart r:id="rId5"/>
    <tablePart r:id="rId6"/>
    <tablePart r:id="rId7"/>
    <tablePart r:id="rId8"/>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7231B-2956-4509-ABE6-7939129307D9}">
  <dimension ref="A1"/>
  <sheetViews>
    <sheetView workbookViewId="0"/>
  </sheetViews>
  <sheetFormatPr defaultRowHeight="15" x14ac:dyDescent="0.25"/>
  <cols>
    <col min="1" max="1" width="63.85546875" customWidth="1"/>
  </cols>
  <sheetData>
    <row r="1" spans="1:1" ht="100.5" x14ac:dyDescent="0.25">
      <c r="A1" s="3"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E96D5-227D-4313-835F-FCC0F0576B2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Surendra</dc:creator>
  <cp:lastModifiedBy>Surendra</cp:lastModifiedBy>
  <dcterms:created xsi:type="dcterms:W3CDTF">2021-07-21T11:08:41Z</dcterms:created>
  <dcterms:modified xsi:type="dcterms:W3CDTF">2021-07-21T12:55:14Z</dcterms:modified>
</cp:coreProperties>
</file>