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689" activeTab="3"/>
  </bookViews>
  <sheets>
    <sheet name="@groupPKwinReward" sheetId="2" r:id="rId1"/>
    <sheet name="@groupPKLevel" sheetId="4" r:id="rId2"/>
    <sheet name="@groupPKMatch" sheetId="5" r:id="rId3"/>
    <sheet name="@groupPKfinalscore" sheetId="6" r:id="rId4"/>
    <sheet name="@groupPKfinalRankReward" sheetId="7" r:id="rId5"/>
  </sheets>
  <calcPr calcId="144525"/>
</workbook>
</file>

<file path=xl/comments1.xml><?xml version="1.0" encoding="utf-8"?>
<comments xmlns="http://schemas.openxmlformats.org/spreadsheetml/2006/main">
  <authors>
    <author>surery</author>
  </authors>
  <commentList>
    <comment ref="A1" authorId="0">
      <text>
        <r>
          <rPr>
            <b/>
            <sz val="9"/>
            <rFont val="宋体"/>
            <charset val="134"/>
          </rPr>
          <t>1 = 决赛-小组赛
2 = 决赛-32进16
3 = 决赛-16进8
4 = 决赛-8进4
5 = 决赛-4进2
6 = 决赛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surery</author>
  </authors>
  <commentList>
    <comment ref="A1" authorId="0">
      <text>
        <r>
          <rPr>
            <sz val="9"/>
            <rFont val="宋体"/>
            <charset val="134"/>
          </rPr>
          <t xml:space="preserve">只有入围的32个名额
</t>
        </r>
      </text>
    </comment>
  </commentList>
</comments>
</file>

<file path=xl/sharedStrings.xml><?xml version="1.0" encoding="utf-8"?>
<sst xmlns="http://schemas.openxmlformats.org/spreadsheetml/2006/main" count="131" uniqueCount="84">
  <si>
    <t>对决赛每日胜场目标</t>
  </si>
  <si>
    <t>胜利数</t>
  </si>
  <si>
    <t>奖励</t>
  </si>
  <si>
    <t>int&amp;key</t>
  </si>
  <si>
    <t>int</t>
  </si>
  <si>
    <t>arrayint2</t>
  </si>
  <si>
    <t>id</t>
  </si>
  <si>
    <t>win</t>
  </si>
  <si>
    <t>reward</t>
  </si>
  <si>
    <t>5038_10</t>
  </si>
  <si>
    <t>1278_1</t>
  </si>
  <si>
    <t>33_150</t>
  </si>
  <si>
    <t>对决赛段位</t>
  </si>
  <si>
    <t>名称</t>
  </si>
  <si>
    <t>开始积分</t>
  </si>
  <si>
    <t>结束积分</t>
  </si>
  <si>
    <t>段位晋升奖励(历史首次</t>
  </si>
  <si>
    <t>段位结算奖励（每周结算）</t>
  </si>
  <si>
    <t>段位降级下降积分</t>
  </si>
  <si>
    <t>胜利获得奖励id</t>
  </si>
  <si>
    <t>string</t>
  </si>
  <si>
    <t>name</t>
  </si>
  <si>
    <t>stScore</t>
  </si>
  <si>
    <t>endScore</t>
  </si>
  <si>
    <t>upReward</t>
  </si>
  <si>
    <t>endReward</t>
  </si>
  <si>
    <t>reduceScore</t>
  </si>
  <si>
    <r>
      <rPr>
        <sz val="11"/>
        <color indexed="8"/>
        <rFont val="宋体"/>
        <charset val="134"/>
      </rPr>
      <t>win</t>
    </r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eward</t>
    </r>
  </si>
  <si>
    <t>青銅I段</t>
  </si>
  <si>
    <t>3_1000;2_500000;33_300</t>
  </si>
  <si>
    <t>3_200;2_500000;33_5</t>
  </si>
  <si>
    <t>青銅II段</t>
  </si>
  <si>
    <t>5149_25;2_500000;33_100</t>
  </si>
  <si>
    <t>3_1200;2_500000;33_400</t>
  </si>
  <si>
    <t>白銀I段</t>
  </si>
  <si>
    <t>1270_25;2_500000;33_125</t>
  </si>
  <si>
    <t>3_1400;2_500000;33_500</t>
  </si>
  <si>
    <t>3_200;2_500000;33_6</t>
  </si>
  <si>
    <t>白銀II段</t>
  </si>
  <si>
    <t>5150_5;2_500000;33_150</t>
  </si>
  <si>
    <t>3_1600;2_500000;33_600</t>
  </si>
  <si>
    <t>黃金I段</t>
  </si>
  <si>
    <t>1271_5;2_500000;33_175</t>
  </si>
  <si>
    <t>4_100;2_500000;33_700</t>
  </si>
  <si>
    <t>3_200;2_500000;33_7</t>
  </si>
  <si>
    <t>黃金Ii段</t>
  </si>
  <si>
    <t>5411_2;2_500000;33_200</t>
  </si>
  <si>
    <t>4_120;2_500000;33_800</t>
  </si>
  <si>
    <t>鉑金I段</t>
  </si>
  <si>
    <t>5151_1;2_500000;33_225</t>
  </si>
  <si>
    <t>4_140;2_500000;33_900</t>
  </si>
  <si>
    <t>3_200;2_500000;33_8</t>
  </si>
  <si>
    <t>鉑金II段</t>
  </si>
  <si>
    <t>1272_1;2_500000;33_250</t>
  </si>
  <si>
    <t>4_160;2_500000;33_1000</t>
  </si>
  <si>
    <t>对决赛匹配</t>
  </si>
  <si>
    <t>分组</t>
  </si>
  <si>
    <t>积分差(起始)</t>
  </si>
  <si>
    <t>积分差(结束)</t>
  </si>
  <si>
    <t>击败获得</t>
  </si>
  <si>
    <t>type</t>
  </si>
  <si>
    <t>winScore</t>
  </si>
  <si>
    <t>对决赛决赛积分</t>
  </si>
  <si>
    <t>胜利积分</t>
  </si>
  <si>
    <t>失败积分</t>
  </si>
  <si>
    <t>打call上限</t>
  </si>
  <si>
    <t>赛程奖励（胜利）</t>
  </si>
  <si>
    <t>赛程奖励（失败）</t>
  </si>
  <si>
    <t>loss</t>
  </si>
  <si>
    <t>maxcall</t>
  </si>
  <si>
    <r>
      <rPr>
        <sz val="11"/>
        <color indexed="8"/>
        <rFont val="宋体"/>
        <charset val="134"/>
      </rPr>
      <t>w</t>
    </r>
    <r>
      <rPr>
        <sz val="11"/>
        <color indexed="8"/>
        <rFont val="宋体"/>
        <charset val="134"/>
      </rPr>
      <t>in</t>
    </r>
    <r>
      <rPr>
        <sz val="11"/>
        <color indexed="8"/>
        <rFont val="宋体"/>
        <charset val="134"/>
      </rPr>
      <t>Reward</t>
    </r>
  </si>
  <si>
    <r>
      <rPr>
        <sz val="11"/>
        <color indexed="8"/>
        <rFont val="宋体"/>
        <charset val="134"/>
      </rPr>
      <t>l</t>
    </r>
    <r>
      <rPr>
        <sz val="11"/>
        <color indexed="8"/>
        <rFont val="宋体"/>
        <charset val="134"/>
      </rPr>
      <t>oss</t>
    </r>
    <r>
      <rPr>
        <sz val="11"/>
        <color indexed="8"/>
        <rFont val="宋体"/>
        <charset val="134"/>
      </rPr>
      <t>Reward</t>
    </r>
  </si>
  <si>
    <t>对决赛决赛排名奖励</t>
  </si>
  <si>
    <t>开始排名</t>
  </si>
  <si>
    <t>结束排名</t>
  </si>
  <si>
    <t>stRank</t>
  </si>
  <si>
    <t>endRank</t>
  </si>
  <si>
    <t>5871_1;33_1000;5149_200;2_500000</t>
  </si>
  <si>
    <t>33_800;5149_180;2_500000</t>
  </si>
  <si>
    <t>33_600;5149_160;2_500000</t>
  </si>
  <si>
    <t>33_500;5149_150;2_500000</t>
  </si>
  <si>
    <t>33_400;5149_140;2_500000</t>
  </si>
  <si>
    <t>33_300;5149_130;2_500000</t>
  </si>
  <si>
    <t>33_200;5149_120;2_500000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</si>
</sst>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29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180975</xdr:colOff>
      <xdr:row>12</xdr:row>
      <xdr:rowOff>19050</xdr:rowOff>
    </xdr:from>
    <xdr:to>
      <xdr:col>8</xdr:col>
      <xdr:colOff>514350</xdr:colOff>
      <xdr:row>38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857875" y="2076450"/>
          <a:ext cx="5000625" cy="449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6" sqref="A1:C6"/>
    </sheetView>
  </sheetViews>
  <sheetFormatPr defaultColWidth="9" defaultRowHeight="13.5" outlineLevelRow="5" outlineLevelCol="2"/>
  <cols>
    <col min="1" max="1" width="17.375" customWidth="1"/>
    <col min="2" max="2" width="17.625" customWidth="1"/>
    <col min="3" max="3" width="17.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>
        <v>1</v>
      </c>
      <c r="B4">
        <v>3</v>
      </c>
      <c r="C4" s="1" t="s">
        <v>9</v>
      </c>
    </row>
    <row r="5" spans="1:3">
      <c r="A5">
        <v>2</v>
      </c>
      <c r="B5">
        <v>6</v>
      </c>
      <c r="C5" s="1" t="s">
        <v>10</v>
      </c>
    </row>
    <row r="6" spans="1:3">
      <c r="A6">
        <v>3</v>
      </c>
      <c r="B6">
        <v>9</v>
      </c>
      <c r="C6" s="1" t="s">
        <v>11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B4" sqref="B4:B11"/>
    </sheetView>
  </sheetViews>
  <sheetFormatPr defaultColWidth="9" defaultRowHeight="13.5"/>
  <cols>
    <col min="1" max="2" width="12.25" customWidth="1"/>
    <col min="3" max="3" width="14.125" customWidth="1"/>
    <col min="4" max="4" width="13.375" customWidth="1"/>
    <col min="5" max="5" width="22.5" customWidth="1"/>
    <col min="6" max="6" width="25.5" customWidth="1"/>
    <col min="7" max="8" width="17.875" customWidth="1"/>
  </cols>
  <sheetData>
    <row r="1" spans="1:8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s="4" t="s">
        <v>19</v>
      </c>
    </row>
    <row r="2" spans="1:8">
      <c r="A2" t="s">
        <v>3</v>
      </c>
      <c r="B2" t="s">
        <v>20</v>
      </c>
      <c r="C2" t="s">
        <v>4</v>
      </c>
      <c r="D2" t="s">
        <v>4</v>
      </c>
      <c r="E2" t="s">
        <v>5</v>
      </c>
      <c r="F2" t="s">
        <v>5</v>
      </c>
      <c r="G2" t="s">
        <v>4</v>
      </c>
      <c r="H2" t="s">
        <v>4</v>
      </c>
    </row>
    <row r="3" spans="1:8">
      <c r="A3" t="s">
        <v>6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s="4" t="s">
        <v>27</v>
      </c>
    </row>
    <row r="4" spans="1:9">
      <c r="A4">
        <v>1</v>
      </c>
      <c r="B4" s="5" t="s">
        <v>28</v>
      </c>
      <c r="C4">
        <v>0</v>
      </c>
      <c r="D4">
        <v>249</v>
      </c>
      <c r="E4" s="1"/>
      <c r="F4" s="1" t="s">
        <v>29</v>
      </c>
      <c r="G4">
        <v>100</v>
      </c>
      <c r="H4">
        <v>1000001</v>
      </c>
      <c r="I4" s="9" t="s">
        <v>30</v>
      </c>
    </row>
    <row r="5" spans="1:9">
      <c r="A5">
        <v>2</v>
      </c>
      <c r="B5" s="5" t="s">
        <v>31</v>
      </c>
      <c r="C5">
        <v>250</v>
      </c>
      <c r="D5">
        <v>499</v>
      </c>
      <c r="E5" s="1" t="s">
        <v>32</v>
      </c>
      <c r="F5" s="1" t="s">
        <v>33</v>
      </c>
      <c r="G5">
        <v>250</v>
      </c>
      <c r="H5">
        <v>1000002</v>
      </c>
      <c r="I5" s="9" t="s">
        <v>30</v>
      </c>
    </row>
    <row r="6" spans="1:9">
      <c r="A6">
        <v>3</v>
      </c>
      <c r="B6" s="5" t="s">
        <v>34</v>
      </c>
      <c r="C6">
        <v>500</v>
      </c>
      <c r="D6">
        <v>699</v>
      </c>
      <c r="E6" s="1" t="s">
        <v>35</v>
      </c>
      <c r="F6" s="1" t="s">
        <v>36</v>
      </c>
      <c r="G6">
        <v>350</v>
      </c>
      <c r="H6">
        <v>1000003</v>
      </c>
      <c r="I6" s="9" t="s">
        <v>37</v>
      </c>
    </row>
    <row r="7" spans="1:9">
      <c r="A7">
        <v>4</v>
      </c>
      <c r="B7" s="5" t="s">
        <v>38</v>
      </c>
      <c r="C7">
        <v>700</v>
      </c>
      <c r="D7">
        <v>899</v>
      </c>
      <c r="E7" s="1" t="s">
        <v>39</v>
      </c>
      <c r="F7" s="1" t="s">
        <v>40</v>
      </c>
      <c r="G7">
        <v>350</v>
      </c>
      <c r="H7">
        <v>1000004</v>
      </c>
      <c r="I7" s="9" t="s">
        <v>37</v>
      </c>
    </row>
    <row r="8" spans="1:9">
      <c r="A8">
        <v>5</v>
      </c>
      <c r="B8" s="5" t="s">
        <v>41</v>
      </c>
      <c r="C8">
        <v>900</v>
      </c>
      <c r="D8">
        <v>1049</v>
      </c>
      <c r="E8" s="1" t="s">
        <v>42</v>
      </c>
      <c r="F8" s="1" t="s">
        <v>43</v>
      </c>
      <c r="G8">
        <v>350</v>
      </c>
      <c r="H8">
        <v>1000005</v>
      </c>
      <c r="I8" s="9" t="s">
        <v>44</v>
      </c>
    </row>
    <row r="9" spans="1:9">
      <c r="A9">
        <v>6</v>
      </c>
      <c r="B9" s="5" t="s">
        <v>45</v>
      </c>
      <c r="C9">
        <v>1050</v>
      </c>
      <c r="D9">
        <v>1149</v>
      </c>
      <c r="E9" s="1" t="s">
        <v>46</v>
      </c>
      <c r="F9" s="1" t="s">
        <v>47</v>
      </c>
      <c r="G9">
        <v>350</v>
      </c>
      <c r="H9">
        <v>1000006</v>
      </c>
      <c r="I9" s="9" t="s">
        <v>44</v>
      </c>
    </row>
    <row r="10" spans="1:9">
      <c r="A10">
        <v>7</v>
      </c>
      <c r="B10" s="5" t="s">
        <v>48</v>
      </c>
      <c r="C10">
        <v>1150</v>
      </c>
      <c r="D10">
        <v>1199</v>
      </c>
      <c r="E10" s="1" t="s">
        <v>49</v>
      </c>
      <c r="F10" s="1" t="s">
        <v>50</v>
      </c>
      <c r="G10">
        <v>250</v>
      </c>
      <c r="H10">
        <v>1000007</v>
      </c>
      <c r="I10" s="9" t="s">
        <v>51</v>
      </c>
    </row>
    <row r="11" spans="1:9">
      <c r="A11">
        <v>8</v>
      </c>
      <c r="B11" s="5" t="s">
        <v>52</v>
      </c>
      <c r="C11">
        <v>1200</v>
      </c>
      <c r="D11">
        <v>9999</v>
      </c>
      <c r="E11" s="1" t="s">
        <v>53</v>
      </c>
      <c r="F11" s="1" t="s">
        <v>54</v>
      </c>
      <c r="G11">
        <v>300</v>
      </c>
      <c r="H11">
        <v>1000008</v>
      </c>
      <c r="I11" s="9" t="s">
        <v>51</v>
      </c>
    </row>
  </sheetData>
  <pageMargins left="0.7" right="0.7" top="0.75" bottom="0.75" header="0.3" footer="0.3"/>
  <pageSetup paperSize="9" orientation="portrait" horizontalDpi="360" verticalDpi="36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zoomScale="85" zoomScaleNormal="85" workbookViewId="0">
      <selection activeCell="E11" sqref="E11"/>
    </sheetView>
  </sheetViews>
  <sheetFormatPr defaultColWidth="9" defaultRowHeight="13.5" outlineLevelCol="4"/>
  <cols>
    <col min="1" max="1" width="11.5" customWidth="1"/>
    <col min="2" max="2" width="12.375" customWidth="1"/>
    <col min="3" max="3" width="14.625" customWidth="1"/>
    <col min="4" max="4" width="12.75" customWidth="1"/>
    <col min="5" max="5" width="10.75" customWidth="1"/>
  </cols>
  <sheetData>
    <row r="1" spans="1:5">
      <c r="A1" t="s">
        <v>55</v>
      </c>
      <c r="B1" t="s">
        <v>56</v>
      </c>
      <c r="C1" t="s">
        <v>57</v>
      </c>
      <c r="D1" t="s">
        <v>58</v>
      </c>
      <c r="E1" t="s">
        <v>59</v>
      </c>
    </row>
    <row r="2" spans="1:5">
      <c r="A2" t="s">
        <v>3</v>
      </c>
      <c r="B2" t="s">
        <v>4</v>
      </c>
      <c r="C2" t="s">
        <v>4</v>
      </c>
      <c r="D2" t="s">
        <v>4</v>
      </c>
      <c r="E2" t="s">
        <v>4</v>
      </c>
    </row>
    <row r="3" spans="1:5">
      <c r="A3" t="s">
        <v>6</v>
      </c>
      <c r="B3" t="s">
        <v>60</v>
      </c>
      <c r="C3" t="s">
        <v>22</v>
      </c>
      <c r="D3" t="s">
        <v>23</v>
      </c>
      <c r="E3" t="s">
        <v>61</v>
      </c>
    </row>
    <row r="4" spans="1:5">
      <c r="A4">
        <v>1</v>
      </c>
      <c r="B4">
        <v>1</v>
      </c>
      <c r="C4">
        <f>D4-6</f>
        <v>194</v>
      </c>
      <c r="D4">
        <v>200</v>
      </c>
      <c r="E4">
        <v>45</v>
      </c>
    </row>
    <row r="5" spans="1:5">
      <c r="A5">
        <v>2</v>
      </c>
      <c r="B5">
        <v>1</v>
      </c>
      <c r="C5">
        <f t="shared" ref="C5:C17" si="0">D5-6</f>
        <v>187</v>
      </c>
      <c r="D5">
        <f>C4-1</f>
        <v>193</v>
      </c>
      <c r="E5">
        <v>45</v>
      </c>
    </row>
    <row r="6" spans="1:5">
      <c r="A6">
        <v>3</v>
      </c>
      <c r="B6">
        <v>1</v>
      </c>
      <c r="C6">
        <f t="shared" si="0"/>
        <v>180</v>
      </c>
      <c r="D6">
        <f t="shared" ref="D6:D45" si="1">C5-1</f>
        <v>186</v>
      </c>
      <c r="E6">
        <v>45</v>
      </c>
    </row>
    <row r="7" spans="1:5">
      <c r="A7">
        <v>4</v>
      </c>
      <c r="B7">
        <v>1</v>
      </c>
      <c r="C7">
        <f t="shared" si="0"/>
        <v>173</v>
      </c>
      <c r="D7">
        <f t="shared" si="1"/>
        <v>179</v>
      </c>
      <c r="E7">
        <v>45</v>
      </c>
    </row>
    <row r="8" spans="1:5">
      <c r="A8">
        <v>5</v>
      </c>
      <c r="B8">
        <v>1</v>
      </c>
      <c r="C8">
        <f t="shared" si="0"/>
        <v>166</v>
      </c>
      <c r="D8">
        <f t="shared" si="1"/>
        <v>172</v>
      </c>
      <c r="E8">
        <v>43</v>
      </c>
    </row>
    <row r="9" spans="1:5">
      <c r="A9">
        <v>6</v>
      </c>
      <c r="B9">
        <v>1</v>
      </c>
      <c r="C9">
        <f t="shared" si="0"/>
        <v>159</v>
      </c>
      <c r="D9">
        <f t="shared" si="1"/>
        <v>165</v>
      </c>
      <c r="E9">
        <v>43</v>
      </c>
    </row>
    <row r="10" spans="1:5">
      <c r="A10">
        <v>7</v>
      </c>
      <c r="B10">
        <v>1</v>
      </c>
      <c r="C10">
        <f t="shared" si="0"/>
        <v>152</v>
      </c>
      <c r="D10">
        <f t="shared" si="1"/>
        <v>158</v>
      </c>
      <c r="E10">
        <v>42</v>
      </c>
    </row>
    <row r="11" spans="1:5">
      <c r="A11">
        <v>8</v>
      </c>
      <c r="B11">
        <v>1</v>
      </c>
      <c r="C11">
        <f t="shared" si="0"/>
        <v>145</v>
      </c>
      <c r="D11">
        <f t="shared" si="1"/>
        <v>151</v>
      </c>
      <c r="E11">
        <v>41</v>
      </c>
    </row>
    <row r="12" spans="1:5">
      <c r="A12">
        <v>9</v>
      </c>
      <c r="B12">
        <v>1</v>
      </c>
      <c r="C12">
        <f t="shared" si="0"/>
        <v>138</v>
      </c>
      <c r="D12">
        <f t="shared" si="1"/>
        <v>144</v>
      </c>
      <c r="E12">
        <v>40</v>
      </c>
    </row>
    <row r="13" spans="1:5">
      <c r="A13">
        <v>10</v>
      </c>
      <c r="B13">
        <v>1</v>
      </c>
      <c r="C13">
        <f t="shared" si="0"/>
        <v>131</v>
      </c>
      <c r="D13">
        <f t="shared" si="1"/>
        <v>137</v>
      </c>
      <c r="E13">
        <v>39</v>
      </c>
    </row>
    <row r="14" spans="1:5">
      <c r="A14">
        <v>11</v>
      </c>
      <c r="B14">
        <v>1</v>
      </c>
      <c r="C14">
        <f t="shared" si="0"/>
        <v>124</v>
      </c>
      <c r="D14">
        <f t="shared" si="1"/>
        <v>130</v>
      </c>
      <c r="E14">
        <v>38</v>
      </c>
    </row>
    <row r="15" spans="1:5">
      <c r="A15">
        <v>12</v>
      </c>
      <c r="B15">
        <v>1</v>
      </c>
      <c r="C15">
        <f t="shared" si="0"/>
        <v>117</v>
      </c>
      <c r="D15">
        <f t="shared" si="1"/>
        <v>123</v>
      </c>
      <c r="E15">
        <v>37</v>
      </c>
    </row>
    <row r="16" spans="1:5">
      <c r="A16">
        <v>13</v>
      </c>
      <c r="B16">
        <v>1</v>
      </c>
      <c r="C16">
        <f t="shared" si="0"/>
        <v>110</v>
      </c>
      <c r="D16">
        <f t="shared" si="1"/>
        <v>116</v>
      </c>
      <c r="E16">
        <v>36</v>
      </c>
    </row>
    <row r="17" s="8" customFormat="1" spans="1:5">
      <c r="A17" s="8">
        <v>14</v>
      </c>
      <c r="B17" s="8">
        <v>1</v>
      </c>
      <c r="C17">
        <f t="shared" si="0"/>
        <v>103</v>
      </c>
      <c r="D17" s="8">
        <f t="shared" si="1"/>
        <v>109</v>
      </c>
      <c r="E17" s="8">
        <v>35</v>
      </c>
    </row>
    <row r="18" spans="1:5">
      <c r="A18">
        <v>15</v>
      </c>
      <c r="B18">
        <v>2</v>
      </c>
      <c r="C18">
        <f>D18-3</f>
        <v>99</v>
      </c>
      <c r="D18">
        <f t="shared" si="1"/>
        <v>102</v>
      </c>
      <c r="E18">
        <v>35</v>
      </c>
    </row>
    <row r="19" spans="1:5">
      <c r="A19">
        <v>16</v>
      </c>
      <c r="B19">
        <v>2</v>
      </c>
      <c r="C19">
        <f t="shared" ref="C19:C24" si="2">D19-3</f>
        <v>95</v>
      </c>
      <c r="D19">
        <f t="shared" si="1"/>
        <v>98</v>
      </c>
      <c r="E19">
        <v>34</v>
      </c>
    </row>
    <row r="20" spans="1:5">
      <c r="A20">
        <v>17</v>
      </c>
      <c r="B20">
        <v>2</v>
      </c>
      <c r="C20">
        <f t="shared" si="2"/>
        <v>91</v>
      </c>
      <c r="D20">
        <f t="shared" si="1"/>
        <v>94</v>
      </c>
      <c r="E20">
        <v>33</v>
      </c>
    </row>
    <row r="21" spans="1:5">
      <c r="A21">
        <v>18</v>
      </c>
      <c r="B21">
        <v>2</v>
      </c>
      <c r="C21">
        <f t="shared" si="2"/>
        <v>87</v>
      </c>
      <c r="D21">
        <f t="shared" si="1"/>
        <v>90</v>
      </c>
      <c r="E21">
        <v>32</v>
      </c>
    </row>
    <row r="22" spans="1:5">
      <c r="A22">
        <v>19</v>
      </c>
      <c r="B22">
        <v>2</v>
      </c>
      <c r="C22">
        <f t="shared" si="2"/>
        <v>83</v>
      </c>
      <c r="D22">
        <f t="shared" si="1"/>
        <v>86</v>
      </c>
      <c r="E22">
        <v>31</v>
      </c>
    </row>
    <row r="23" spans="1:5">
      <c r="A23">
        <v>20</v>
      </c>
      <c r="B23">
        <v>2</v>
      </c>
      <c r="C23">
        <f t="shared" si="2"/>
        <v>79</v>
      </c>
      <c r="D23">
        <f t="shared" si="1"/>
        <v>82</v>
      </c>
      <c r="E23">
        <v>30</v>
      </c>
    </row>
    <row r="24" s="8" customFormat="1" spans="1:5">
      <c r="A24" s="8">
        <v>21</v>
      </c>
      <c r="B24" s="8">
        <v>2</v>
      </c>
      <c r="C24">
        <f t="shared" si="2"/>
        <v>75</v>
      </c>
      <c r="D24" s="8">
        <f t="shared" si="1"/>
        <v>78</v>
      </c>
      <c r="E24" s="8">
        <v>29</v>
      </c>
    </row>
    <row r="25" spans="1:5">
      <c r="A25">
        <v>22</v>
      </c>
      <c r="B25">
        <v>3</v>
      </c>
      <c r="C25">
        <f>D25-12</f>
        <v>62</v>
      </c>
      <c r="D25">
        <f t="shared" si="1"/>
        <v>74</v>
      </c>
      <c r="E25">
        <v>29</v>
      </c>
    </row>
    <row r="26" spans="1:5">
      <c r="A26">
        <v>23</v>
      </c>
      <c r="B26">
        <v>3</v>
      </c>
      <c r="C26">
        <f t="shared" ref="C26:C29" si="3">D26-12</f>
        <v>49</v>
      </c>
      <c r="D26">
        <f t="shared" si="1"/>
        <v>61</v>
      </c>
      <c r="E26">
        <v>28</v>
      </c>
    </row>
    <row r="27" spans="1:5">
      <c r="A27">
        <v>24</v>
      </c>
      <c r="B27">
        <v>3</v>
      </c>
      <c r="C27">
        <f t="shared" si="3"/>
        <v>36</v>
      </c>
      <c r="D27">
        <f t="shared" si="1"/>
        <v>48</v>
      </c>
      <c r="E27">
        <v>27</v>
      </c>
    </row>
    <row r="28" spans="1:5">
      <c r="A28">
        <v>25</v>
      </c>
      <c r="B28">
        <v>3</v>
      </c>
      <c r="C28">
        <f t="shared" si="3"/>
        <v>23</v>
      </c>
      <c r="D28">
        <f t="shared" si="1"/>
        <v>35</v>
      </c>
      <c r="E28">
        <v>26</v>
      </c>
    </row>
    <row r="29" spans="1:5">
      <c r="A29">
        <v>26</v>
      </c>
      <c r="B29">
        <v>3</v>
      </c>
      <c r="C29">
        <f t="shared" si="3"/>
        <v>10</v>
      </c>
      <c r="D29">
        <f t="shared" si="1"/>
        <v>22</v>
      </c>
      <c r="E29">
        <v>25</v>
      </c>
    </row>
    <row r="30" s="1" customFormat="1" spans="1:5">
      <c r="A30" s="1">
        <v>27</v>
      </c>
      <c r="B30" s="1">
        <v>3</v>
      </c>
      <c r="C30" s="1">
        <v>0</v>
      </c>
      <c r="D30" s="1">
        <f t="shared" si="1"/>
        <v>9</v>
      </c>
      <c r="E30" s="1">
        <v>24</v>
      </c>
    </row>
    <row r="31" spans="1:5">
      <c r="A31">
        <v>28</v>
      </c>
      <c r="B31">
        <v>3</v>
      </c>
      <c r="C31">
        <f>D31-9</f>
        <v>-10</v>
      </c>
      <c r="D31">
        <f t="shared" si="1"/>
        <v>-1</v>
      </c>
      <c r="E31">
        <v>23</v>
      </c>
    </row>
    <row r="32" spans="1:5">
      <c r="A32">
        <v>29</v>
      </c>
      <c r="B32">
        <v>3</v>
      </c>
      <c r="C32">
        <f t="shared" ref="C32:C34" si="4">D32-9</f>
        <v>-20</v>
      </c>
      <c r="D32">
        <f t="shared" si="1"/>
        <v>-11</v>
      </c>
      <c r="E32">
        <v>22</v>
      </c>
    </row>
    <row r="33" spans="1:5">
      <c r="A33">
        <v>30</v>
      </c>
      <c r="B33">
        <v>3</v>
      </c>
      <c r="C33">
        <f t="shared" si="4"/>
        <v>-30</v>
      </c>
      <c r="D33">
        <f t="shared" si="1"/>
        <v>-21</v>
      </c>
      <c r="E33">
        <v>21</v>
      </c>
    </row>
    <row r="34" s="8" customFormat="1" spans="1:5">
      <c r="A34" s="8">
        <v>31</v>
      </c>
      <c r="B34" s="8">
        <v>3</v>
      </c>
      <c r="C34">
        <f t="shared" si="4"/>
        <v>-40</v>
      </c>
      <c r="D34" s="8">
        <f t="shared" si="1"/>
        <v>-31</v>
      </c>
      <c r="E34" s="8">
        <v>20</v>
      </c>
    </row>
    <row r="35" spans="1:5">
      <c r="A35">
        <v>32</v>
      </c>
      <c r="B35">
        <v>4</v>
      </c>
      <c r="C35">
        <f>D35-7</f>
        <v>-48</v>
      </c>
      <c r="D35">
        <f t="shared" si="1"/>
        <v>-41</v>
      </c>
      <c r="E35">
        <v>19</v>
      </c>
    </row>
    <row r="36" spans="1:5">
      <c r="A36">
        <v>33</v>
      </c>
      <c r="B36">
        <v>4</v>
      </c>
      <c r="C36">
        <f t="shared" ref="C36:C39" si="5">D36-7</f>
        <v>-56</v>
      </c>
      <c r="D36">
        <f t="shared" si="1"/>
        <v>-49</v>
      </c>
      <c r="E36">
        <v>18</v>
      </c>
    </row>
    <row r="37" spans="1:5">
      <c r="A37">
        <v>34</v>
      </c>
      <c r="B37">
        <v>4</v>
      </c>
      <c r="C37">
        <f t="shared" si="5"/>
        <v>-64</v>
      </c>
      <c r="D37">
        <f t="shared" si="1"/>
        <v>-57</v>
      </c>
      <c r="E37">
        <v>17</v>
      </c>
    </row>
    <row r="38" s="8" customFormat="1" spans="1:5">
      <c r="A38" s="8">
        <v>35</v>
      </c>
      <c r="B38" s="8">
        <v>4</v>
      </c>
      <c r="C38">
        <f t="shared" si="5"/>
        <v>-72</v>
      </c>
      <c r="D38" s="8">
        <f t="shared" si="1"/>
        <v>-65</v>
      </c>
      <c r="E38" s="8">
        <v>16</v>
      </c>
    </row>
    <row r="39" spans="1:5">
      <c r="A39">
        <v>36</v>
      </c>
      <c r="B39">
        <v>5</v>
      </c>
      <c r="C39">
        <f t="shared" si="5"/>
        <v>-80</v>
      </c>
      <c r="D39">
        <f t="shared" si="1"/>
        <v>-73</v>
      </c>
      <c r="E39">
        <v>15</v>
      </c>
    </row>
    <row r="40" spans="1:5">
      <c r="A40">
        <v>37</v>
      </c>
      <c r="B40">
        <v>5</v>
      </c>
      <c r="C40">
        <f t="shared" ref="C40:C44" si="6">D40-7</f>
        <v>-88</v>
      </c>
      <c r="D40">
        <f t="shared" si="1"/>
        <v>-81</v>
      </c>
      <c r="E40">
        <v>14</v>
      </c>
    </row>
    <row r="41" spans="1:5">
      <c r="A41">
        <v>38</v>
      </c>
      <c r="B41">
        <v>5</v>
      </c>
      <c r="C41">
        <f t="shared" si="6"/>
        <v>-96</v>
      </c>
      <c r="D41">
        <f t="shared" si="1"/>
        <v>-89</v>
      </c>
      <c r="E41">
        <v>13</v>
      </c>
    </row>
    <row r="42" spans="1:5">
      <c r="A42">
        <v>39</v>
      </c>
      <c r="B42">
        <v>5</v>
      </c>
      <c r="C42">
        <f t="shared" si="6"/>
        <v>-104</v>
      </c>
      <c r="D42">
        <f t="shared" si="1"/>
        <v>-97</v>
      </c>
      <c r="E42">
        <v>12</v>
      </c>
    </row>
    <row r="43" spans="1:5">
      <c r="A43">
        <v>40</v>
      </c>
      <c r="B43">
        <v>5</v>
      </c>
      <c r="C43">
        <f t="shared" si="6"/>
        <v>-112</v>
      </c>
      <c r="D43">
        <f t="shared" si="1"/>
        <v>-105</v>
      </c>
      <c r="E43">
        <v>11</v>
      </c>
    </row>
    <row r="44" spans="1:5">
      <c r="A44">
        <v>41</v>
      </c>
      <c r="B44">
        <v>5</v>
      </c>
      <c r="C44">
        <f t="shared" si="6"/>
        <v>-120</v>
      </c>
      <c r="D44">
        <f t="shared" si="1"/>
        <v>-113</v>
      </c>
      <c r="E44">
        <v>10</v>
      </c>
    </row>
    <row r="45" spans="1:5">
      <c r="A45">
        <v>42</v>
      </c>
      <c r="B45">
        <v>5</v>
      </c>
      <c r="C45">
        <v>-999999</v>
      </c>
      <c r="D45">
        <f t="shared" si="1"/>
        <v>-121</v>
      </c>
      <c r="E45">
        <v>10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E15" sqref="E15"/>
    </sheetView>
  </sheetViews>
  <sheetFormatPr defaultColWidth="9" defaultRowHeight="13.5"/>
  <cols>
    <col min="1" max="1" width="15.25" customWidth="1"/>
    <col min="2" max="2" width="12.125" customWidth="1"/>
    <col min="4" max="4" width="16" customWidth="1"/>
    <col min="5" max="6" width="17.875" customWidth="1"/>
    <col min="7" max="7" width="9" style="2"/>
    <col min="8" max="8" width="9" style="3"/>
    <col min="10" max="10" width="9" style="2"/>
    <col min="11" max="11" width="9" style="3"/>
  </cols>
  <sheetData>
    <row r="1" spans="1:6">
      <c r="A1" s="4" t="s">
        <v>62</v>
      </c>
      <c r="B1" s="4" t="s">
        <v>63</v>
      </c>
      <c r="C1" s="4" t="s">
        <v>64</v>
      </c>
      <c r="D1" s="4" t="s">
        <v>65</v>
      </c>
      <c r="E1" s="5" t="s">
        <v>66</v>
      </c>
      <c r="F1" s="5" t="s">
        <v>67</v>
      </c>
    </row>
    <row r="2" spans="1:6">
      <c r="A2" t="s">
        <v>3</v>
      </c>
      <c r="B2" t="s">
        <v>4</v>
      </c>
      <c r="C2" t="s">
        <v>4</v>
      </c>
      <c r="D2" t="s">
        <v>4</v>
      </c>
      <c r="E2" t="s">
        <v>5</v>
      </c>
      <c r="F2" t="s">
        <v>5</v>
      </c>
    </row>
    <row r="3" spans="1:6">
      <c r="A3" t="s">
        <v>6</v>
      </c>
      <c r="B3" s="4" t="s">
        <v>7</v>
      </c>
      <c r="C3" s="4" t="s">
        <v>68</v>
      </c>
      <c r="D3" s="4" t="s">
        <v>69</v>
      </c>
      <c r="E3" s="5" t="s">
        <v>70</v>
      </c>
      <c r="F3" s="5" t="s">
        <v>71</v>
      </c>
    </row>
    <row r="4" spans="1:11">
      <c r="A4">
        <v>1</v>
      </c>
      <c r="B4">
        <v>20</v>
      </c>
      <c r="C4">
        <v>10</v>
      </c>
      <c r="D4">
        <v>200</v>
      </c>
      <c r="E4" t="s">
        <v>29</v>
      </c>
      <c r="F4" t="s">
        <v>29</v>
      </c>
      <c r="G4" s="6">
        <f>B4*4+C4</f>
        <v>90</v>
      </c>
      <c r="H4" s="7"/>
      <c r="I4" s="8"/>
      <c r="J4" s="6">
        <f>B4*1+C4*4</f>
        <v>60</v>
      </c>
      <c r="K4" s="7"/>
    </row>
    <row r="5" spans="1:13">
      <c r="A5">
        <v>2</v>
      </c>
      <c r="B5">
        <v>100</v>
      </c>
      <c r="C5">
        <v>40</v>
      </c>
      <c r="D5">
        <v>400</v>
      </c>
      <c r="E5" t="s">
        <v>29</v>
      </c>
      <c r="F5" t="s">
        <v>29</v>
      </c>
      <c r="G5" s="2">
        <f>G4+$B5</f>
        <v>190</v>
      </c>
      <c r="H5" s="3">
        <f>G4+$C5</f>
        <v>130</v>
      </c>
      <c r="I5">
        <f>J5-H5</f>
        <v>30</v>
      </c>
      <c r="J5" s="2">
        <f>J4+$B5</f>
        <v>160</v>
      </c>
      <c r="K5" s="3">
        <f>J4+$C5</f>
        <v>100</v>
      </c>
      <c r="M5">
        <f>K5-G4</f>
        <v>10</v>
      </c>
    </row>
    <row r="6" spans="1:13">
      <c r="A6">
        <v>3</v>
      </c>
      <c r="B6">
        <v>150</v>
      </c>
      <c r="C6">
        <v>50</v>
      </c>
      <c r="D6">
        <v>600</v>
      </c>
      <c r="E6" t="s">
        <v>29</v>
      </c>
      <c r="F6" t="s">
        <v>29</v>
      </c>
      <c r="G6" s="2">
        <f t="shared" ref="G6:G9" si="0">G5+$B6</f>
        <v>340</v>
      </c>
      <c r="H6" s="3">
        <f t="shared" ref="H6:H9" si="1">G5+$C6</f>
        <v>240</v>
      </c>
      <c r="I6">
        <f t="shared" ref="I6:I9" si="2">J6-H6</f>
        <v>70</v>
      </c>
      <c r="J6" s="2">
        <f t="shared" ref="J6:J9" si="3">J5+$B6</f>
        <v>310</v>
      </c>
      <c r="K6" s="3">
        <f t="shared" ref="K6:K9" si="4">J5+$C6</f>
        <v>210</v>
      </c>
      <c r="M6">
        <f t="shared" ref="M6:M9" si="5">K6-G5</f>
        <v>20</v>
      </c>
    </row>
    <row r="7" spans="1:13">
      <c r="A7">
        <v>4</v>
      </c>
      <c r="B7">
        <v>190</v>
      </c>
      <c r="C7">
        <v>50</v>
      </c>
      <c r="D7">
        <v>800</v>
      </c>
      <c r="E7" t="s">
        <v>29</v>
      </c>
      <c r="F7" t="s">
        <v>29</v>
      </c>
      <c r="G7" s="2">
        <f t="shared" si="0"/>
        <v>530</v>
      </c>
      <c r="H7" s="3">
        <f t="shared" si="1"/>
        <v>390</v>
      </c>
      <c r="I7">
        <f t="shared" si="2"/>
        <v>110</v>
      </c>
      <c r="J7" s="2">
        <f t="shared" si="3"/>
        <v>500</v>
      </c>
      <c r="K7" s="3">
        <f t="shared" si="4"/>
        <v>360</v>
      </c>
      <c r="M7">
        <f t="shared" si="5"/>
        <v>20</v>
      </c>
    </row>
    <row r="8" spans="1:13">
      <c r="A8">
        <v>5</v>
      </c>
      <c r="B8">
        <v>220</v>
      </c>
      <c r="C8">
        <v>50</v>
      </c>
      <c r="D8">
        <v>1000</v>
      </c>
      <c r="E8" t="s">
        <v>29</v>
      </c>
      <c r="F8" t="s">
        <v>29</v>
      </c>
      <c r="G8" s="2">
        <f t="shared" si="0"/>
        <v>750</v>
      </c>
      <c r="H8" s="3">
        <f t="shared" si="1"/>
        <v>580</v>
      </c>
      <c r="I8">
        <f t="shared" si="2"/>
        <v>140</v>
      </c>
      <c r="J8" s="2">
        <f t="shared" si="3"/>
        <v>720</v>
      </c>
      <c r="K8" s="3">
        <f t="shared" si="4"/>
        <v>550</v>
      </c>
      <c r="M8">
        <f t="shared" si="5"/>
        <v>20</v>
      </c>
    </row>
    <row r="9" spans="1:13">
      <c r="A9">
        <v>6</v>
      </c>
      <c r="B9">
        <v>240</v>
      </c>
      <c r="C9">
        <v>100</v>
      </c>
      <c r="D9">
        <v>1200</v>
      </c>
      <c r="E9" t="s">
        <v>29</v>
      </c>
      <c r="F9" t="s">
        <v>29</v>
      </c>
      <c r="G9" s="2">
        <f t="shared" si="0"/>
        <v>990</v>
      </c>
      <c r="H9" s="3">
        <f t="shared" si="1"/>
        <v>850</v>
      </c>
      <c r="I9">
        <f t="shared" si="2"/>
        <v>110</v>
      </c>
      <c r="J9" s="2">
        <f t="shared" si="3"/>
        <v>960</v>
      </c>
      <c r="K9" s="3">
        <f t="shared" si="4"/>
        <v>820</v>
      </c>
      <c r="M9">
        <f t="shared" si="5"/>
        <v>70</v>
      </c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7" sqref="D17"/>
    </sheetView>
  </sheetViews>
  <sheetFormatPr defaultColWidth="9" defaultRowHeight="13.5" outlineLevelCol="3"/>
  <cols>
    <col min="1" max="1" width="19.5" customWidth="1"/>
    <col min="2" max="2" width="14.125" customWidth="1"/>
    <col min="3" max="3" width="13.375" customWidth="1"/>
    <col min="4" max="4" width="21.125" customWidth="1"/>
  </cols>
  <sheetData>
    <row r="1" spans="1:4">
      <c r="A1" t="s">
        <v>72</v>
      </c>
      <c r="B1" t="s">
        <v>73</v>
      </c>
      <c r="C1" t="s">
        <v>74</v>
      </c>
      <c r="D1" t="s">
        <v>2</v>
      </c>
    </row>
    <row r="2" spans="1:4">
      <c r="A2" t="s">
        <v>3</v>
      </c>
      <c r="B2" t="s">
        <v>4</v>
      </c>
      <c r="C2" t="s">
        <v>4</v>
      </c>
      <c r="D2" t="s">
        <v>5</v>
      </c>
    </row>
    <row r="3" spans="1:4">
      <c r="A3" t="s">
        <v>6</v>
      </c>
      <c r="B3" t="s">
        <v>75</v>
      </c>
      <c r="C3" t="s">
        <v>76</v>
      </c>
      <c r="D3" t="s">
        <v>8</v>
      </c>
    </row>
    <row r="4" spans="1:4">
      <c r="A4">
        <v>1</v>
      </c>
      <c r="B4">
        <v>1</v>
      </c>
      <c r="C4">
        <v>1</v>
      </c>
      <c r="D4" s="1" t="s">
        <v>77</v>
      </c>
    </row>
    <row r="5" spans="1:4">
      <c r="A5">
        <v>2</v>
      </c>
      <c r="B5">
        <v>2</v>
      </c>
      <c r="C5">
        <v>3</v>
      </c>
      <c r="D5" s="1" t="s">
        <v>78</v>
      </c>
    </row>
    <row r="6" spans="1:4">
      <c r="A6">
        <v>3</v>
      </c>
      <c r="B6">
        <v>4</v>
      </c>
      <c r="C6">
        <v>8</v>
      </c>
      <c r="D6" s="1" t="s">
        <v>79</v>
      </c>
    </row>
    <row r="7" spans="1:4">
      <c r="A7">
        <v>4</v>
      </c>
      <c r="B7">
        <v>9</v>
      </c>
      <c r="C7">
        <v>16</v>
      </c>
      <c r="D7" t="s">
        <v>80</v>
      </c>
    </row>
    <row r="8" spans="1:4">
      <c r="A8">
        <v>5</v>
      </c>
      <c r="B8">
        <v>17</v>
      </c>
      <c r="C8">
        <v>32</v>
      </c>
      <c r="D8" t="s">
        <v>81</v>
      </c>
    </row>
    <row r="9" spans="1:4">
      <c r="A9">
        <v>6</v>
      </c>
      <c r="B9">
        <v>33</v>
      </c>
      <c r="C9">
        <v>64</v>
      </c>
      <c r="D9" t="s">
        <v>82</v>
      </c>
    </row>
    <row r="10" spans="1:4">
      <c r="A10">
        <v>7</v>
      </c>
      <c r="B10">
        <v>64</v>
      </c>
      <c r="C10">
        <v>128</v>
      </c>
      <c r="D10" t="s">
        <v>83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123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@groupPKwinReward</vt:lpstr>
      <vt:lpstr>@groupPKLevel</vt:lpstr>
      <vt:lpstr>@groupPKMatch</vt:lpstr>
      <vt:lpstr>@groupPKfinalscore</vt:lpstr>
      <vt:lpstr>@groupPKfinalRankReward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楷c</cp:lastModifiedBy>
  <dcterms:created xsi:type="dcterms:W3CDTF">2016-12-23T21:30:00Z</dcterms:created>
  <dcterms:modified xsi:type="dcterms:W3CDTF">2020-03-05T13:35:42Z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