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1E2F1E4B-6C3E-4ECB-AEF4-01FA05E63451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VLOOKUP" sheetId="1" r:id="rId1"/>
    <sheet name="othersheet" sheetId="2" r:id="rId2"/>
    <sheet name="XLOOKUP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3" l="1"/>
  <c r="B67" i="3"/>
  <c r="C42" i="3"/>
  <c r="C43" i="3"/>
  <c r="C44" i="3"/>
  <c r="C45" i="3"/>
  <c r="C46" i="3"/>
  <c r="C47" i="3"/>
  <c r="C48" i="3"/>
  <c r="C49" i="3"/>
  <c r="C50" i="3"/>
  <c r="C51" i="3"/>
  <c r="C41" i="3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41" i="3"/>
  <c r="D41" i="3" s="1"/>
  <c r="G27" i="3"/>
  <c r="G106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2" i="1"/>
  <c r="F102" i="1" a="1"/>
  <c r="F102" i="1"/>
  <c r="D93" i="1"/>
  <c r="D86" i="1"/>
  <c r="D87" i="1"/>
  <c r="D88" i="1"/>
  <c r="D89" i="1"/>
  <c r="D90" i="1"/>
  <c r="D91" i="1"/>
  <c r="D92" i="1"/>
  <c r="D85" i="1"/>
  <c r="C86" i="1"/>
  <c r="C87" i="1"/>
  <c r="C88" i="1"/>
  <c r="C89" i="1"/>
  <c r="C90" i="1"/>
  <c r="C91" i="1"/>
  <c r="C92" i="1"/>
  <c r="C93" i="1"/>
  <c r="C85" i="1"/>
  <c r="B86" i="1"/>
  <c r="B87" i="1"/>
  <c r="B88" i="1"/>
  <c r="B89" i="1"/>
  <c r="B90" i="1"/>
  <c r="B91" i="1"/>
  <c r="B92" i="1"/>
  <c r="B93" i="1"/>
  <c r="B85" i="1"/>
  <c r="B17" i="3"/>
  <c r="B16" i="3"/>
  <c r="B65" i="1"/>
  <c r="B57" i="1"/>
  <c r="B58" i="1"/>
  <c r="B59" i="1"/>
  <c r="B60" i="1"/>
  <c r="B61" i="1"/>
  <c r="B62" i="1"/>
  <c r="B63" i="1"/>
  <c r="B64" i="1"/>
  <c r="B56" i="1"/>
  <c r="C45" i="1"/>
  <c r="C46" i="1"/>
  <c r="C47" i="1"/>
  <c r="C48" i="1"/>
  <c r="C44" i="1"/>
  <c r="B44" i="1"/>
  <c r="B45" i="1"/>
  <c r="B46" i="1"/>
  <c r="B47" i="1"/>
  <c r="B48" i="1"/>
  <c r="D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<sst xmlns="http://schemas.openxmlformats.org/spreadsheetml/2006/main" count="347" uniqueCount="240">
  <si>
    <t>Question 1</t>
  </si>
  <si>
    <t>First</t>
  </si>
  <si>
    <t>Last</t>
  </si>
  <si>
    <t>Score</t>
  </si>
  <si>
    <t>Grade</t>
  </si>
  <si>
    <t>Christopher</t>
  </si>
  <si>
    <t>Moltisanti</t>
  </si>
  <si>
    <t xml:space="preserve">
</t>
  </si>
  <si>
    <t>Hugo</t>
  </si>
  <si>
    <t>Clavier</t>
  </si>
  <si>
    <t>0 - 55</t>
  </si>
  <si>
    <t>F</t>
  </si>
  <si>
    <t>Mike</t>
  </si>
  <si>
    <t>Delfino</t>
  </si>
  <si>
    <t>55 - 69</t>
  </si>
  <si>
    <t>D</t>
  </si>
  <si>
    <t>Camillo</t>
  </si>
  <si>
    <t>Peppone</t>
  </si>
  <si>
    <t>70 - 79</t>
  </si>
  <si>
    <t>C</t>
  </si>
  <si>
    <t>Kim</t>
  </si>
  <si>
    <t>West</t>
  </si>
  <si>
    <t>80 - 89</t>
  </si>
  <si>
    <t>B</t>
  </si>
  <si>
    <t>Sheldon</t>
  </si>
  <si>
    <t>Cooper</t>
  </si>
  <si>
    <t>90 - 100</t>
  </si>
  <si>
    <t>A</t>
  </si>
  <si>
    <t>April</t>
  </si>
  <si>
    <t>Curtis</t>
  </si>
  <si>
    <t>Nyota</t>
  </si>
  <si>
    <t>Uhura</t>
  </si>
  <si>
    <t>Bob</t>
  </si>
  <si>
    <t>Caldwell</t>
  </si>
  <si>
    <t>Jack</t>
  </si>
  <si>
    <t>Potter</t>
  </si>
  <si>
    <t>Lily</t>
  </si>
  <si>
    <t>Code</t>
  </si>
  <si>
    <t>Wickett</t>
  </si>
  <si>
    <t>Warrick</t>
  </si>
  <si>
    <t>Sid</t>
  </si>
  <si>
    <t>Sloth</t>
  </si>
  <si>
    <t>Kayla</t>
  </si>
  <si>
    <t>Woodlock</t>
  </si>
  <si>
    <t>Taj</t>
  </si>
  <si>
    <t>Sand</t>
  </si>
  <si>
    <t>Don</t>
  </si>
  <si>
    <t>Johnson</t>
  </si>
  <si>
    <t>Sheridan</t>
  </si>
  <si>
    <t>Smith</t>
  </si>
  <si>
    <t>Gabrielle</t>
  </si>
  <si>
    <t>Solis</t>
  </si>
  <si>
    <t>Archer</t>
  </si>
  <si>
    <t>Lambie</t>
  </si>
  <si>
    <t>Sophia</t>
  </si>
  <si>
    <t>Hinton</t>
  </si>
  <si>
    <t>Justine</t>
  </si>
  <si>
    <t>Hoffer</t>
  </si>
  <si>
    <t>Bonnie</t>
  </si>
  <si>
    <t>Barstow</t>
  </si>
  <si>
    <t>Dan</t>
  </si>
  <si>
    <t>Connor</t>
  </si>
  <si>
    <t>Blanche</t>
  </si>
  <si>
    <t>Devereaux</t>
  </si>
  <si>
    <t>Devon</t>
  </si>
  <si>
    <t>Miles</t>
  </si>
  <si>
    <t>Silvio</t>
  </si>
  <si>
    <t>Dante</t>
  </si>
  <si>
    <t>George</t>
  </si>
  <si>
    <t>Costanza</t>
  </si>
  <si>
    <t>Darlene</t>
  </si>
  <si>
    <t>Conner</t>
  </si>
  <si>
    <t>Leonard</t>
  </si>
  <si>
    <t>Hofstadter</t>
  </si>
  <si>
    <t>Question 2</t>
  </si>
  <si>
    <t xml:space="preserve">PRODUCT </t>
  </si>
  <si>
    <t>QUANTITY</t>
  </si>
  <si>
    <t>PRICE PER PIECE</t>
  </si>
  <si>
    <t>CLOTH</t>
  </si>
  <si>
    <t>COSMETIC</t>
  </si>
  <si>
    <t>GROCERY</t>
  </si>
  <si>
    <t>MOBILE</t>
  </si>
  <si>
    <t>TELEVISION</t>
  </si>
  <si>
    <t>Question 3</t>
  </si>
  <si>
    <t>NAME</t>
  </si>
  <si>
    <t>PLACE</t>
  </si>
  <si>
    <t>MR.GANESH KUMAR</t>
  </si>
  <si>
    <t>MR.GOVIND KUMAR</t>
  </si>
  <si>
    <t>MR.SURESH SINGH</t>
  </si>
  <si>
    <t>MR.PARVEEN KUMAR</t>
  </si>
  <si>
    <t>MR.HARIOM KUMAR</t>
  </si>
  <si>
    <t>MRS.SHURUTI SINGH</t>
  </si>
  <si>
    <t>MRS.SONIA SHARMA</t>
  </si>
  <si>
    <t>MRS.ANJU KUMARI</t>
  </si>
  <si>
    <t>MRS.MANJU KUMARI</t>
  </si>
  <si>
    <t>MRS.SHARMILA KUMARI</t>
  </si>
  <si>
    <t>Question 4</t>
  </si>
  <si>
    <t>SUPPLIER</t>
  </si>
  <si>
    <t>NET</t>
  </si>
  <si>
    <t>VAT</t>
  </si>
  <si>
    <t>GROSS</t>
  </si>
  <si>
    <t>A1 STORE</t>
  </si>
  <si>
    <t>PSP STORE</t>
  </si>
  <si>
    <t>A TO Z STATIONERY</t>
  </si>
  <si>
    <t>BOOKER LTD</t>
  </si>
  <si>
    <t>FINTCH STORE</t>
  </si>
  <si>
    <t>ALL IN ONE STORE</t>
  </si>
  <si>
    <t>INDIAN MART</t>
  </si>
  <si>
    <t>LONDON HOUSE</t>
  </si>
  <si>
    <t>D MART</t>
  </si>
  <si>
    <t>MUMBAI SHOP</t>
  </si>
  <si>
    <t>AWESOME STORE</t>
  </si>
  <si>
    <t>COST TO COST</t>
  </si>
  <si>
    <t>DELHI STORE</t>
  </si>
  <si>
    <t>Question 5</t>
  </si>
  <si>
    <t>using XLOOKUP</t>
  </si>
  <si>
    <t>using VLOOKUP</t>
  </si>
  <si>
    <t>Product Name</t>
  </si>
  <si>
    <t>Category</t>
  </si>
  <si>
    <t>Transation ID</t>
  </si>
  <si>
    <t>Total Amound</t>
  </si>
  <si>
    <t>Laptop</t>
  </si>
  <si>
    <t>Electronics</t>
  </si>
  <si>
    <t>T001</t>
  </si>
  <si>
    <t>T-shirt</t>
  </si>
  <si>
    <t>Clothing</t>
  </si>
  <si>
    <t>T002</t>
  </si>
  <si>
    <t>Smartphone</t>
  </si>
  <si>
    <t>T003</t>
  </si>
  <si>
    <t>Backpack</t>
  </si>
  <si>
    <t>Accessories</t>
  </si>
  <si>
    <t>T004</t>
  </si>
  <si>
    <t>Headphonest</t>
  </si>
  <si>
    <t>T005</t>
  </si>
  <si>
    <t>Headphones</t>
  </si>
  <si>
    <t>Sneakers</t>
  </si>
  <si>
    <t>Footwear</t>
  </si>
  <si>
    <t>T006</t>
  </si>
  <si>
    <t>Watch</t>
  </si>
  <si>
    <t>T007</t>
  </si>
  <si>
    <t>Blender</t>
  </si>
  <si>
    <t>Appliances</t>
  </si>
  <si>
    <t>T008</t>
  </si>
  <si>
    <t>Sunglasses</t>
  </si>
  <si>
    <t>T009</t>
  </si>
  <si>
    <t>Bookshelf</t>
  </si>
  <si>
    <t>Furniture</t>
  </si>
  <si>
    <t>T010</t>
  </si>
  <si>
    <t>T011</t>
  </si>
  <si>
    <t>T012</t>
  </si>
  <si>
    <t>T019</t>
  </si>
  <si>
    <t>T020</t>
  </si>
  <si>
    <t>T021</t>
  </si>
  <si>
    <t>T022</t>
  </si>
  <si>
    <t>T023</t>
  </si>
  <si>
    <t>T024</t>
  </si>
  <si>
    <t>MR.SURESH KUMAR</t>
  </si>
  <si>
    <t>FARIDABAD</t>
  </si>
  <si>
    <t>MR.RAM KUMAR</t>
  </si>
  <si>
    <t>MR.ROYIASH SINGH</t>
  </si>
  <si>
    <t>ROHTAK</t>
  </si>
  <si>
    <t>DELHI</t>
  </si>
  <si>
    <t>MR.LOVE SINGH</t>
  </si>
  <si>
    <t>JAMMU</t>
  </si>
  <si>
    <t>MR.DEEP KUMAR</t>
  </si>
  <si>
    <t>LUDHIANA</t>
  </si>
  <si>
    <t>RAJASTHAN</t>
  </si>
  <si>
    <t>HIMACHAL</t>
  </si>
  <si>
    <t>MRS.ANAMIKA KUMARI</t>
  </si>
  <si>
    <t>CHANDIGARH</t>
  </si>
  <si>
    <t>MRS.PREETI SHARMA</t>
  </si>
  <si>
    <t>PALWAL</t>
  </si>
  <si>
    <t>MRS.POOJA SINGH</t>
  </si>
  <si>
    <t>UTTARPRADESH</t>
  </si>
  <si>
    <t>MADHYPRADESH</t>
  </si>
  <si>
    <t>JODHPUR</t>
  </si>
  <si>
    <t>BIKANER</t>
  </si>
  <si>
    <t>Designation</t>
  </si>
  <si>
    <t>Name</t>
  </si>
  <si>
    <t>Department</t>
  </si>
  <si>
    <t>Salary</t>
  </si>
  <si>
    <t>Engineer</t>
  </si>
  <si>
    <t>Bruce</t>
  </si>
  <si>
    <t>Technical</t>
  </si>
  <si>
    <t>CEO</t>
  </si>
  <si>
    <t>Swetha</t>
  </si>
  <si>
    <t>Accountant</t>
  </si>
  <si>
    <t>Steve</t>
  </si>
  <si>
    <t>Finance</t>
  </si>
  <si>
    <t>CAD Designer</t>
  </si>
  <si>
    <t>Peter</t>
  </si>
  <si>
    <t>Frank</t>
  </si>
  <si>
    <t>Tony</t>
  </si>
  <si>
    <t>Vineet</t>
  </si>
  <si>
    <t>Hana</t>
  </si>
  <si>
    <t>Nadia</t>
  </si>
  <si>
    <t>Aftab</t>
  </si>
  <si>
    <t>Order ID</t>
  </si>
  <si>
    <t>Product</t>
  </si>
  <si>
    <t>Unit Price</t>
  </si>
  <si>
    <t>Quantity</t>
  </si>
  <si>
    <t>Order id list</t>
  </si>
  <si>
    <t>Apples</t>
  </si>
  <si>
    <t>unit price</t>
  </si>
  <si>
    <t>Bananas</t>
  </si>
  <si>
    <t>Grapes</t>
  </si>
  <si>
    <t>Oranges</t>
  </si>
  <si>
    <t>Pears</t>
  </si>
  <si>
    <t>All Stores</t>
  </si>
  <si>
    <t>Store 2</t>
  </si>
  <si>
    <t>Product ID</t>
  </si>
  <si>
    <t>Store 1</t>
  </si>
  <si>
    <t>Total</t>
  </si>
  <si>
    <t>Stock</t>
  </si>
  <si>
    <t>Qty Sold</t>
  </si>
  <si>
    <t>PROD100</t>
  </si>
  <si>
    <t>PROD101</t>
  </si>
  <si>
    <t>PROD108</t>
  </si>
  <si>
    <t>PROD102</t>
  </si>
  <si>
    <t>PROD110</t>
  </si>
  <si>
    <t>PROD103</t>
  </si>
  <si>
    <t>PROD104</t>
  </si>
  <si>
    <t>PROD105</t>
  </si>
  <si>
    <t>PROD106</t>
  </si>
  <si>
    <t>PROD107</t>
  </si>
  <si>
    <t>PROD109</t>
  </si>
  <si>
    <t>Color</t>
  </si>
  <si>
    <t>Units</t>
  </si>
  <si>
    <t>O1</t>
  </si>
  <si>
    <t>Orange</t>
  </si>
  <si>
    <t>G1</t>
  </si>
  <si>
    <t>Green</t>
  </si>
  <si>
    <t>R1</t>
  </si>
  <si>
    <t>Red</t>
  </si>
  <si>
    <t>B1</t>
  </si>
  <si>
    <t>Blue</t>
  </si>
  <si>
    <t>P1</t>
  </si>
  <si>
    <t>Purple</t>
  </si>
  <si>
    <t xml:space="preserve">Code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</si>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</sst>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Helvetica"/>
      <charset val="1"/>
    </font>
    <font>
      <sz val="9"/>
      <color rgb="FF000000"/>
      <name val="Helvetica"/>
      <charset val="1"/>
    </font>
    <font>
      <sz val="9"/>
      <color theme="0"/>
      <name val="Helvetica"/>
      <charset val="1"/>
    </font>
    <font>
      <sz val="11"/>
      <color rgb="FF242424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0" fontId="3" fillId="0" borderId="0" xfId="0" applyFont="1"/>
    <xf numFmtId="0" fontId="4" fillId="3" borderId="0" xfId="0" applyFont="1" applyFill="1"/>
    <xf numFmtId="0" fontId="5" fillId="0" borderId="0" xfId="0" applyFont="1"/>
    <xf numFmtId="0" fontId="6" fillId="3" borderId="0" xfId="0" applyFont="1" applyFill="1"/>
    <xf numFmtId="0" fontId="7" fillId="3" borderId="0" xfId="0" applyFont="1" applyFill="1"/>
    <xf numFmtId="0" fontId="4" fillId="3" borderId="0" xfId="0" applyFont="1" applyFill="1" applyAlignment="1">
      <alignment wrapText="1"/>
    </xf>
    <xf numFmtId="3" fontId="2" fillId="0" borderId="0" xfId="0" applyNumberFormat="1" applyFont="1"/>
    <xf numFmtId="0" fontId="0" fillId="3" borderId="0" xfId="0" applyFill="1"/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8" fontId="2" fillId="0" borderId="0" xfId="0" applyNumberFormat="1" applyFont="1"/>
    <xf numFmtId="0" fontId="2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be.com/shorts/fhImIxfgZoo?si=RLOtvIynXHGeJWtC" TargetMode="External"/><Relationship Id="rId2" Type="http://schemas.openxmlformats.org/officeDocument/2006/relationships/hyperlink" Target="https://youtube.com/shorts/Oao5SoZrQSQ?si=8kAW_FDbPfA2ZUoy" TargetMode="External"/><Relationship Id="rId1" Type="http://schemas.openxmlformats.org/officeDocument/2006/relationships/hyperlink" Target="https://youtube.com/shorts/BLuhWVN_Z2U?si=lLVOuktKapY_NrlT" TargetMode="External"/><Relationship Id="rId4" Type="http://schemas.openxmlformats.org/officeDocument/2006/relationships/hyperlink" Target="https://youtube.com/shorts/rE0c4OJjpuY?si=JT7Y6NwCIJ5mBzv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be.com/shorts/YfESOLc_66E?si=h7gusuXK8vclg5YM" TargetMode="External"/><Relationship Id="rId1" Type="http://schemas.openxmlformats.org/officeDocument/2006/relationships/hyperlink" Target="https://youtu.be/A0jLeIG_pJY?si=IPjg4WCf9Zwb3B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opLeftCell="A90" workbookViewId="0">
      <selection activeCell="A123" sqref="A123"/>
    </sheetView>
  </sheetViews>
  <sheetFormatPr defaultRowHeight="15"/>
  <cols>
    <col min="1" max="1" width="21.28515625" customWidth="1"/>
    <col min="2" max="2" width="28.85546875" customWidth="1"/>
  </cols>
  <sheetData>
    <row r="1" spans="1:10">
      <c r="A1" s="3" t="s">
        <v>0</v>
      </c>
    </row>
    <row r="2" spans="1:10">
      <c r="A2" s="1" t="s">
        <v>1</v>
      </c>
      <c r="B2" s="1" t="s">
        <v>2</v>
      </c>
      <c r="C2" s="1" t="s">
        <v>3</v>
      </c>
      <c r="D2" s="5" t="s">
        <v>4</v>
      </c>
    </row>
    <row r="3" spans="1:10" ht="38.25">
      <c r="A3" s="1" t="s">
        <v>5</v>
      </c>
      <c r="B3" s="1" t="s">
        <v>6</v>
      </c>
      <c r="C3" s="1">
        <v>26</v>
      </c>
      <c r="D3" s="2" t="str">
        <f>VLOOKUP(C3,$I$4:$J$8,2)</f>
        <v>F</v>
      </c>
      <c r="G3" s="2" t="s">
        <v>7</v>
      </c>
      <c r="H3" s="1" t="s">
        <v>3</v>
      </c>
      <c r="I3" s="1" t="s">
        <v>3</v>
      </c>
      <c r="J3" s="1" t="s">
        <v>4</v>
      </c>
    </row>
    <row r="4" spans="1:10" ht="25.5">
      <c r="A4" s="1" t="s">
        <v>8</v>
      </c>
      <c r="B4" s="1" t="s">
        <v>9</v>
      </c>
      <c r="C4" s="1">
        <v>62</v>
      </c>
      <c r="D4" s="2" t="str">
        <f t="shared" ref="D4:D31" si="0">VLOOKUP(C4,$I$4:$J$8,2)</f>
        <v>D</v>
      </c>
      <c r="G4" s="2" t="s">
        <v>7</v>
      </c>
      <c r="H4" s="1" t="s">
        <v>10</v>
      </c>
      <c r="I4" s="1">
        <v>0</v>
      </c>
      <c r="J4" s="1" t="s">
        <v>11</v>
      </c>
    </row>
    <row r="5" spans="1:10" ht="25.5">
      <c r="A5" s="1" t="s">
        <v>12</v>
      </c>
      <c r="B5" s="1" t="s">
        <v>13</v>
      </c>
      <c r="C5" s="1">
        <v>82</v>
      </c>
      <c r="D5" s="2" t="str">
        <f t="shared" si="0"/>
        <v>B</v>
      </c>
      <c r="G5" s="2" t="s">
        <v>7</v>
      </c>
      <c r="H5" s="1" t="s">
        <v>14</v>
      </c>
      <c r="I5" s="1">
        <v>55</v>
      </c>
      <c r="J5" s="1" t="s">
        <v>15</v>
      </c>
    </row>
    <row r="6" spans="1:10" ht="25.5">
      <c r="A6" s="1" t="s">
        <v>16</v>
      </c>
      <c r="B6" s="1" t="s">
        <v>17</v>
      </c>
      <c r="C6" s="1">
        <v>45</v>
      </c>
      <c r="D6" s="2" t="str">
        <f t="shared" si="0"/>
        <v>F</v>
      </c>
      <c r="G6" s="2" t="s">
        <v>7</v>
      </c>
      <c r="H6" s="1" t="s">
        <v>18</v>
      </c>
      <c r="I6" s="1">
        <v>70</v>
      </c>
      <c r="J6" s="2" t="s">
        <v>19</v>
      </c>
    </row>
    <row r="7" spans="1:10" ht="25.5">
      <c r="A7" s="1" t="s">
        <v>20</v>
      </c>
      <c r="B7" s="1" t="s">
        <v>21</v>
      </c>
      <c r="C7" s="1">
        <v>16</v>
      </c>
      <c r="D7" s="2" t="str">
        <f t="shared" si="0"/>
        <v>F</v>
      </c>
      <c r="G7" s="2" t="s">
        <v>7</v>
      </c>
      <c r="H7" s="1" t="s">
        <v>22</v>
      </c>
      <c r="I7" s="1">
        <v>80</v>
      </c>
      <c r="J7" s="2" t="s">
        <v>23</v>
      </c>
    </row>
    <row r="8" spans="1:10" ht="25.5">
      <c r="A8" s="1" t="s">
        <v>24</v>
      </c>
      <c r="B8" s="1" t="s">
        <v>25</v>
      </c>
      <c r="C8" s="1">
        <v>99</v>
      </c>
      <c r="D8" s="2" t="str">
        <f t="shared" si="0"/>
        <v>A</v>
      </c>
      <c r="G8" s="2" t="s">
        <v>7</v>
      </c>
      <c r="H8" s="1" t="s">
        <v>26</v>
      </c>
      <c r="I8" s="1">
        <v>90</v>
      </c>
      <c r="J8" s="1" t="s">
        <v>27</v>
      </c>
    </row>
    <row r="9" spans="1:10">
      <c r="A9" s="1" t="s">
        <v>28</v>
      </c>
      <c r="B9" s="1" t="s">
        <v>29</v>
      </c>
      <c r="C9" s="2">
        <v>79</v>
      </c>
      <c r="D9" s="2" t="str">
        <f t="shared" si="0"/>
        <v>C</v>
      </c>
    </row>
    <row r="10" spans="1:10">
      <c r="A10" s="1" t="s">
        <v>30</v>
      </c>
      <c r="B10" s="1" t="s">
        <v>31</v>
      </c>
      <c r="C10" s="1">
        <v>89</v>
      </c>
      <c r="D10" s="2" t="str">
        <f t="shared" si="0"/>
        <v>B</v>
      </c>
    </row>
    <row r="11" spans="1:10">
      <c r="A11" s="1" t="s">
        <v>32</v>
      </c>
      <c r="B11" s="1" t="s">
        <v>33</v>
      </c>
      <c r="C11" s="1">
        <v>76</v>
      </c>
      <c r="D11" s="2" t="str">
        <f t="shared" si="0"/>
        <v>C</v>
      </c>
    </row>
    <row r="12" spans="1:10">
      <c r="A12" s="1" t="s">
        <v>34</v>
      </c>
      <c r="B12" s="1" t="s">
        <v>35</v>
      </c>
      <c r="C12" s="1">
        <v>34</v>
      </c>
      <c r="D12" s="2" t="str">
        <f t="shared" si="0"/>
        <v>F</v>
      </c>
    </row>
    <row r="13" spans="1:10">
      <c r="A13" s="1" t="s">
        <v>36</v>
      </c>
      <c r="B13" s="1" t="s">
        <v>37</v>
      </c>
      <c r="C13" s="1">
        <v>86</v>
      </c>
      <c r="D13" s="2" t="str">
        <f t="shared" si="0"/>
        <v>B</v>
      </c>
    </row>
    <row r="14" spans="1:10">
      <c r="A14" s="1" t="s">
        <v>38</v>
      </c>
      <c r="B14" s="1" t="s">
        <v>39</v>
      </c>
      <c r="C14" s="1">
        <v>54</v>
      </c>
      <c r="D14" s="2" t="str">
        <f t="shared" si="0"/>
        <v>F</v>
      </c>
    </row>
    <row r="15" spans="1:10">
      <c r="A15" s="1" t="s">
        <v>40</v>
      </c>
      <c r="B15" s="1" t="s">
        <v>41</v>
      </c>
      <c r="C15" s="1">
        <v>6</v>
      </c>
      <c r="D15" s="2" t="str">
        <f t="shared" si="0"/>
        <v>F</v>
      </c>
    </row>
    <row r="16" spans="1:10">
      <c r="A16" s="1" t="s">
        <v>42</v>
      </c>
      <c r="B16" s="1" t="s">
        <v>43</v>
      </c>
      <c r="C16" s="1">
        <v>53</v>
      </c>
      <c r="D16" s="2" t="str">
        <f t="shared" si="0"/>
        <v>F</v>
      </c>
    </row>
    <row r="17" spans="1:4">
      <c r="A17" s="1" t="s">
        <v>44</v>
      </c>
      <c r="B17" s="1" t="s">
        <v>45</v>
      </c>
      <c r="C17" s="1">
        <v>71</v>
      </c>
      <c r="D17" s="2" t="str">
        <f t="shared" si="0"/>
        <v>C</v>
      </c>
    </row>
    <row r="18" spans="1:4">
      <c r="A18" s="1" t="s">
        <v>46</v>
      </c>
      <c r="B18" s="1" t="s">
        <v>47</v>
      </c>
      <c r="C18" s="1">
        <v>48</v>
      </c>
      <c r="D18" s="2" t="str">
        <f t="shared" si="0"/>
        <v>F</v>
      </c>
    </row>
    <row r="19" spans="1:4">
      <c r="A19" s="1" t="s">
        <v>48</v>
      </c>
      <c r="B19" s="1" t="s">
        <v>49</v>
      </c>
      <c r="C19" s="1">
        <v>63</v>
      </c>
      <c r="D19" s="2" t="str">
        <f t="shared" si="0"/>
        <v>D</v>
      </c>
    </row>
    <row r="20" spans="1:4">
      <c r="A20" s="1" t="s">
        <v>50</v>
      </c>
      <c r="B20" s="1" t="s">
        <v>51</v>
      </c>
      <c r="C20" s="1">
        <v>67</v>
      </c>
      <c r="D20" s="2" t="str">
        <f t="shared" si="0"/>
        <v>D</v>
      </c>
    </row>
    <row r="21" spans="1:4">
      <c r="A21" s="1" t="s">
        <v>52</v>
      </c>
      <c r="B21" s="1" t="s">
        <v>53</v>
      </c>
      <c r="C21" s="1">
        <v>28</v>
      </c>
      <c r="D21" s="2" t="str">
        <f t="shared" si="0"/>
        <v>F</v>
      </c>
    </row>
    <row r="22" spans="1:4">
      <c r="A22" s="1" t="s">
        <v>54</v>
      </c>
      <c r="B22" s="1" t="s">
        <v>55</v>
      </c>
      <c r="C22" s="1">
        <v>80</v>
      </c>
      <c r="D22" s="2" t="str">
        <f t="shared" si="0"/>
        <v>B</v>
      </c>
    </row>
    <row r="23" spans="1:4">
      <c r="A23" s="1" t="s">
        <v>56</v>
      </c>
      <c r="B23" s="1" t="s">
        <v>57</v>
      </c>
      <c r="C23" s="1">
        <v>62</v>
      </c>
      <c r="D23" s="2" t="str">
        <f t="shared" si="0"/>
        <v>D</v>
      </c>
    </row>
    <row r="24" spans="1:4">
      <c r="A24" s="1" t="s">
        <v>58</v>
      </c>
      <c r="B24" s="1" t="s">
        <v>59</v>
      </c>
      <c r="C24" s="1">
        <v>59</v>
      </c>
      <c r="D24" s="2" t="str">
        <f t="shared" si="0"/>
        <v>D</v>
      </c>
    </row>
    <row r="25" spans="1:4">
      <c r="A25" s="1" t="s">
        <v>60</v>
      </c>
      <c r="B25" s="1" t="s">
        <v>61</v>
      </c>
      <c r="C25" s="1">
        <v>38</v>
      </c>
      <c r="D25" s="2" t="str">
        <f t="shared" si="0"/>
        <v>F</v>
      </c>
    </row>
    <row r="26" spans="1:4">
      <c r="A26" s="1" t="s">
        <v>62</v>
      </c>
      <c r="B26" s="1" t="s">
        <v>63</v>
      </c>
      <c r="C26" s="1">
        <v>69</v>
      </c>
      <c r="D26" s="2" t="str">
        <f t="shared" si="0"/>
        <v>D</v>
      </c>
    </row>
    <row r="27" spans="1:4">
      <c r="A27" s="1" t="s">
        <v>64</v>
      </c>
      <c r="B27" s="1" t="s">
        <v>65</v>
      </c>
      <c r="C27" s="1">
        <v>91</v>
      </c>
      <c r="D27" s="2" t="str">
        <f t="shared" si="0"/>
        <v>A</v>
      </c>
    </row>
    <row r="28" spans="1:4">
      <c r="A28" s="1" t="s">
        <v>66</v>
      </c>
      <c r="B28" s="1" t="s">
        <v>67</v>
      </c>
      <c r="C28" s="1">
        <v>82</v>
      </c>
      <c r="D28" s="2" t="str">
        <f t="shared" si="0"/>
        <v>B</v>
      </c>
    </row>
    <row r="29" spans="1:4">
      <c r="A29" s="1" t="s">
        <v>68</v>
      </c>
      <c r="B29" s="1" t="s">
        <v>69</v>
      </c>
      <c r="C29" s="1">
        <v>47</v>
      </c>
      <c r="D29" s="2" t="str">
        <f t="shared" si="0"/>
        <v>F</v>
      </c>
    </row>
    <row r="30" spans="1:4">
      <c r="A30" s="1" t="s">
        <v>70</v>
      </c>
      <c r="B30" s="1" t="s">
        <v>71</v>
      </c>
      <c r="C30" s="1">
        <v>85</v>
      </c>
      <c r="D30" s="2" t="str">
        <f t="shared" si="0"/>
        <v>B</v>
      </c>
    </row>
    <row r="31" spans="1:4">
      <c r="A31" s="1" t="s">
        <v>72</v>
      </c>
      <c r="B31" s="1" t="s">
        <v>73</v>
      </c>
      <c r="C31" s="1">
        <v>97</v>
      </c>
      <c r="D31" s="2" t="str">
        <f t="shared" si="0"/>
        <v>A</v>
      </c>
    </row>
    <row r="33" spans="1:16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>
      <c r="A34" t="s">
        <v>74</v>
      </c>
    </row>
    <row r="36" spans="1:16">
      <c r="A36" s="1" t="s">
        <v>75</v>
      </c>
      <c r="B36" s="6" t="s">
        <v>76</v>
      </c>
      <c r="C36" s="4" t="s">
        <v>77</v>
      </c>
    </row>
    <row r="37" spans="1:16">
      <c r="A37" s="1" t="s">
        <v>78</v>
      </c>
      <c r="B37" s="1">
        <v>10</v>
      </c>
      <c r="C37" s="1">
        <v>500</v>
      </c>
    </row>
    <row r="38" spans="1:16">
      <c r="A38" s="1" t="s">
        <v>79</v>
      </c>
      <c r="B38" s="1">
        <v>15</v>
      </c>
      <c r="C38" s="1">
        <v>400</v>
      </c>
    </row>
    <row r="39" spans="1:16">
      <c r="A39" s="1" t="s">
        <v>80</v>
      </c>
      <c r="B39" s="1">
        <v>10</v>
      </c>
      <c r="C39" s="1">
        <v>300</v>
      </c>
    </row>
    <row r="40" spans="1:16">
      <c r="A40" s="1" t="s">
        <v>81</v>
      </c>
      <c r="B40" s="1">
        <v>20</v>
      </c>
      <c r="C40" s="1">
        <v>15000</v>
      </c>
    </row>
    <row r="41" spans="1:16">
      <c r="A41" s="1" t="s">
        <v>82</v>
      </c>
      <c r="B41" s="1">
        <v>5</v>
      </c>
      <c r="C41" s="1">
        <v>25000</v>
      </c>
    </row>
    <row r="43" spans="1:16">
      <c r="A43" s="5" t="s">
        <v>75</v>
      </c>
      <c r="B43" s="7" t="s">
        <v>76</v>
      </c>
      <c r="C43" s="5" t="s">
        <v>77</v>
      </c>
      <c r="D43" s="8"/>
    </row>
    <row r="44" spans="1:16">
      <c r="A44" t="s">
        <v>78</v>
      </c>
      <c r="B44">
        <f>VLOOKUP(A44,A37:C41,2)</f>
        <v>10</v>
      </c>
      <c r="C44">
        <f>VLOOKUP(A44,A37:C41,3)</f>
        <v>500</v>
      </c>
    </row>
    <row r="45" spans="1:16">
      <c r="A45" s="1" t="s">
        <v>79</v>
      </c>
      <c r="B45">
        <f t="shared" ref="B45:B48" si="1">VLOOKUP(A45,A38:C42,2)</f>
        <v>15</v>
      </c>
      <c r="C45">
        <f t="shared" ref="C45:C48" si="2">VLOOKUP(A45,A38:C42,3)</f>
        <v>400</v>
      </c>
    </row>
    <row r="46" spans="1:16">
      <c r="A46" s="1" t="s">
        <v>80</v>
      </c>
      <c r="B46">
        <f t="shared" si="1"/>
        <v>10</v>
      </c>
      <c r="C46">
        <f t="shared" si="2"/>
        <v>300</v>
      </c>
    </row>
    <row r="47" spans="1:16">
      <c r="A47" s="1" t="s">
        <v>81</v>
      </c>
      <c r="B47">
        <f t="shared" si="1"/>
        <v>20</v>
      </c>
      <c r="C47">
        <f t="shared" si="2"/>
        <v>15000</v>
      </c>
    </row>
    <row r="48" spans="1:16">
      <c r="A48" s="1" t="s">
        <v>82</v>
      </c>
      <c r="B48">
        <f t="shared" si="1"/>
        <v>15</v>
      </c>
      <c r="C48">
        <f t="shared" si="2"/>
        <v>400</v>
      </c>
    </row>
    <row r="50" spans="1:16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2" spans="1:16">
      <c r="A52" s="3" t="s">
        <v>83</v>
      </c>
    </row>
    <row r="54" spans="1:16">
      <c r="A54" s="23"/>
      <c r="B54" s="23"/>
    </row>
    <row r="55" spans="1:16">
      <c r="A55" s="2" t="s">
        <v>84</v>
      </c>
      <c r="B55" s="9" t="s">
        <v>85</v>
      </c>
    </row>
    <row r="56" spans="1:16">
      <c r="A56" s="2" t="s">
        <v>86</v>
      </c>
      <c r="B56" s="2" t="str">
        <f>VLOOKUP(A56,othersheet!A1:B19,2,FALSE)</f>
        <v>FARIDABAD</v>
      </c>
    </row>
    <row r="57" spans="1:16">
      <c r="A57" s="2" t="s">
        <v>87</v>
      </c>
      <c r="B57" s="2" t="str">
        <f>VLOOKUP(A57,othersheet!A2:B20,2,FALSE)</f>
        <v>DELHI</v>
      </c>
    </row>
    <row r="58" spans="1:16">
      <c r="A58" s="2" t="s">
        <v>88</v>
      </c>
      <c r="B58" s="2" t="str">
        <f>VLOOKUP(A58,othersheet!A3:B21,2,FALSE)</f>
        <v>DELHI</v>
      </c>
    </row>
    <row r="59" spans="1:16">
      <c r="A59" s="2" t="s">
        <v>89</v>
      </c>
      <c r="B59" s="2" t="str">
        <f>VLOOKUP(A59,othersheet!A4:B22,2,FALSE)</f>
        <v>FARIDABAD</v>
      </c>
    </row>
    <row r="60" spans="1:16">
      <c r="A60" s="2" t="s">
        <v>90</v>
      </c>
      <c r="B60" s="2" t="str">
        <f>VLOOKUP(A60,othersheet!A5:B23,2,FALSE)</f>
        <v>LUDHIANA</v>
      </c>
    </row>
    <row r="61" spans="1:16">
      <c r="A61" s="2" t="s">
        <v>91</v>
      </c>
      <c r="B61" s="2" t="str">
        <f>VLOOKUP(A61,othersheet!A6:B24,2,FALSE)</f>
        <v>RAJASTHAN</v>
      </c>
    </row>
    <row r="62" spans="1:16">
      <c r="A62" s="2" t="s">
        <v>92</v>
      </c>
      <c r="B62" s="2" t="str">
        <f>VLOOKUP(A62,othersheet!A7:B25,2,FALSE)</f>
        <v>HIMACHAL</v>
      </c>
    </row>
    <row r="63" spans="1:16">
      <c r="A63" s="2" t="s">
        <v>93</v>
      </c>
      <c r="B63" s="2" t="str">
        <f>VLOOKUP(A63,othersheet!A8:B26,2,FALSE)</f>
        <v>MADHYPRADESH</v>
      </c>
    </row>
    <row r="64" spans="1:16">
      <c r="A64" s="2" t="s">
        <v>94</v>
      </c>
      <c r="B64" s="2" t="str">
        <f>VLOOKUP(A64,othersheet!A9:B27,2,FALSE)</f>
        <v>JODHPUR</v>
      </c>
    </row>
    <row r="65" spans="1:16">
      <c r="A65" s="2" t="s">
        <v>95</v>
      </c>
      <c r="B65" s="2" t="str">
        <f>VLOOKUP(A65,othersheet!A10:B28,2,FALSE)</f>
        <v>BIKANER</v>
      </c>
    </row>
    <row r="67" spans="1:16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9" spans="1:16">
      <c r="A69" s="3" t="s">
        <v>96</v>
      </c>
    </row>
    <row r="70" spans="1:16">
      <c r="A70" s="1" t="s">
        <v>97</v>
      </c>
      <c r="B70" s="1" t="s">
        <v>98</v>
      </c>
      <c r="C70" s="1" t="s">
        <v>99</v>
      </c>
      <c r="D70" s="1" t="s">
        <v>100</v>
      </c>
    </row>
    <row r="71" spans="1:16">
      <c r="A71" s="1" t="s">
        <v>101</v>
      </c>
      <c r="B71" s="1">
        <v>1500</v>
      </c>
      <c r="C71" s="1">
        <v>300</v>
      </c>
      <c r="D71" s="1">
        <v>1800</v>
      </c>
    </row>
    <row r="72" spans="1:16">
      <c r="A72" s="1" t="s">
        <v>102</v>
      </c>
      <c r="B72" s="1">
        <v>5400</v>
      </c>
      <c r="C72" s="1">
        <v>270</v>
      </c>
      <c r="D72" s="1">
        <v>5670</v>
      </c>
    </row>
    <row r="73" spans="1:16">
      <c r="A73" s="1" t="s">
        <v>103</v>
      </c>
      <c r="B73" s="1">
        <v>6541</v>
      </c>
      <c r="C73" s="1">
        <v>817.63</v>
      </c>
      <c r="D73" s="1">
        <v>7358.63</v>
      </c>
    </row>
    <row r="74" spans="1:16">
      <c r="A74" s="1" t="s">
        <v>104</v>
      </c>
      <c r="B74" s="1">
        <v>6540</v>
      </c>
      <c r="C74" s="1">
        <v>817.5</v>
      </c>
      <c r="D74" s="1">
        <v>7357.5</v>
      </c>
    </row>
    <row r="75" spans="1:16">
      <c r="A75" s="1" t="s">
        <v>105</v>
      </c>
      <c r="B75" s="1">
        <v>5023</v>
      </c>
      <c r="C75" s="1">
        <v>627.88</v>
      </c>
      <c r="D75" s="1">
        <v>5650.88</v>
      </c>
    </row>
    <row r="76" spans="1:16">
      <c r="A76" s="1" t="s">
        <v>106</v>
      </c>
      <c r="B76" s="1">
        <v>6540</v>
      </c>
      <c r="C76" s="1">
        <v>327</v>
      </c>
      <c r="D76" s="1">
        <v>6867</v>
      </c>
    </row>
    <row r="77" spans="1:16">
      <c r="A77" s="1" t="s">
        <v>107</v>
      </c>
      <c r="B77" s="1">
        <v>9809</v>
      </c>
      <c r="C77" s="1">
        <v>490.45</v>
      </c>
      <c r="D77" s="1">
        <v>10299.450000000001</v>
      </c>
    </row>
    <row r="78" spans="1:16">
      <c r="A78" s="1" t="s">
        <v>108</v>
      </c>
      <c r="B78" s="1">
        <v>6656</v>
      </c>
      <c r="C78" s="1">
        <v>1331.2</v>
      </c>
      <c r="D78" s="1">
        <v>7987.2</v>
      </c>
    </row>
    <row r="79" spans="1:16">
      <c r="A79" s="1" t="s">
        <v>109</v>
      </c>
      <c r="B79" s="1">
        <v>8990</v>
      </c>
      <c r="C79" s="1">
        <v>1798</v>
      </c>
      <c r="D79" s="1">
        <v>10788</v>
      </c>
    </row>
    <row r="80" spans="1:16">
      <c r="A80" s="1" t="s">
        <v>110</v>
      </c>
      <c r="B80" s="1">
        <v>7400</v>
      </c>
      <c r="C80" s="1">
        <v>925</v>
      </c>
      <c r="D80" s="1">
        <v>8325</v>
      </c>
    </row>
    <row r="84" spans="1:4">
      <c r="A84" s="12" t="s">
        <v>97</v>
      </c>
      <c r="B84" s="12" t="s">
        <v>98</v>
      </c>
      <c r="C84" s="12" t="s">
        <v>99</v>
      </c>
      <c r="D84" s="12" t="s">
        <v>100</v>
      </c>
    </row>
    <row r="85" spans="1:4">
      <c r="A85" s="1" t="s">
        <v>103</v>
      </c>
      <c r="B85" s="1">
        <f>IFERROR(VLOOKUP(A85,$A$70:$D$80,2,0),"Not Found")</f>
        <v>6541</v>
      </c>
      <c r="C85" s="1">
        <f>IFERROR(VLOOKUP(A85,$A$70:$D$80,3,FALSE),"Not Found")</f>
        <v>817.63</v>
      </c>
      <c r="D85" s="1">
        <f>IFERROR(VLOOKUP(A85,$A$70:$D$80,4,FALSE),"Not Found")</f>
        <v>7358.63</v>
      </c>
    </row>
    <row r="86" spans="1:4">
      <c r="A86" s="1" t="s">
        <v>101</v>
      </c>
      <c r="B86" s="1">
        <f t="shared" ref="B86:B93" si="3">IFERROR(VLOOKUP(A86,$A$70:$D$80,2,0),"Not Found")</f>
        <v>1500</v>
      </c>
      <c r="C86" s="1">
        <f t="shared" ref="C86:C93" si="4">IFERROR(VLOOKUP(A86,$A$70:$D$80,3,FALSE),"Not Found")</f>
        <v>300</v>
      </c>
      <c r="D86" s="1">
        <f t="shared" ref="D86:D93" si="5">IFERROR(VLOOKUP(A86,$A$70:$D$80,4,FALSE),"Not Found")</f>
        <v>1800</v>
      </c>
    </row>
    <row r="87" spans="1:4">
      <c r="A87" s="1" t="s">
        <v>106</v>
      </c>
      <c r="B87" s="1">
        <f t="shared" si="3"/>
        <v>6540</v>
      </c>
      <c r="C87" s="1">
        <f t="shared" si="4"/>
        <v>327</v>
      </c>
      <c r="D87" s="1">
        <f t="shared" si="5"/>
        <v>6867</v>
      </c>
    </row>
    <row r="88" spans="1:4">
      <c r="A88" s="1" t="s">
        <v>111</v>
      </c>
      <c r="B88" s="1" t="str">
        <f t="shared" si="3"/>
        <v>Not Found</v>
      </c>
      <c r="C88" s="1" t="str">
        <f t="shared" si="4"/>
        <v>Not Found</v>
      </c>
      <c r="D88" s="1" t="str">
        <f t="shared" si="5"/>
        <v>Not Found</v>
      </c>
    </row>
    <row r="89" spans="1:4">
      <c r="A89" s="1" t="s">
        <v>104</v>
      </c>
      <c r="B89" s="1">
        <f t="shared" si="3"/>
        <v>6540</v>
      </c>
      <c r="C89" s="1">
        <f t="shared" si="4"/>
        <v>817.5</v>
      </c>
      <c r="D89" s="1">
        <f t="shared" si="5"/>
        <v>7357.5</v>
      </c>
    </row>
    <row r="90" spans="1:4">
      <c r="A90" s="1" t="s">
        <v>112</v>
      </c>
      <c r="B90" s="1" t="str">
        <f t="shared" si="3"/>
        <v>Not Found</v>
      </c>
      <c r="C90" s="1" t="str">
        <f t="shared" si="4"/>
        <v>Not Found</v>
      </c>
      <c r="D90" s="1" t="str">
        <f t="shared" si="5"/>
        <v>Not Found</v>
      </c>
    </row>
    <row r="91" spans="1:4">
      <c r="A91" s="1" t="s">
        <v>109</v>
      </c>
      <c r="B91" s="1">
        <f t="shared" si="3"/>
        <v>8990</v>
      </c>
      <c r="C91" s="1">
        <f t="shared" si="4"/>
        <v>1798</v>
      </c>
      <c r="D91" s="1">
        <f t="shared" si="5"/>
        <v>10788</v>
      </c>
    </row>
    <row r="92" spans="1:4">
      <c r="A92" s="1" t="s">
        <v>113</v>
      </c>
      <c r="B92" s="1" t="str">
        <f t="shared" si="3"/>
        <v>Not Found</v>
      </c>
      <c r="C92" s="1" t="str">
        <f t="shared" si="4"/>
        <v>Not Found</v>
      </c>
      <c r="D92" s="1" t="str">
        <f t="shared" si="5"/>
        <v>Not Found</v>
      </c>
    </row>
    <row r="93" spans="1:4" ht="15" customHeight="1">
      <c r="A93" s="1" t="s">
        <v>105</v>
      </c>
      <c r="B93" s="1">
        <f t="shared" si="3"/>
        <v>5023</v>
      </c>
      <c r="C93" s="1">
        <f t="shared" si="4"/>
        <v>627.88</v>
      </c>
      <c r="D93" s="1">
        <f t="shared" si="5"/>
        <v>5650.88</v>
      </c>
    </row>
    <row r="97" spans="1:16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9" spans="1:16">
      <c r="A99" s="3" t="s">
        <v>114</v>
      </c>
    </row>
    <row r="100" spans="1:16" ht="45.75">
      <c r="C100" s="1"/>
      <c r="D100" s="1"/>
      <c r="E100" s="1"/>
      <c r="F100" s="13" t="s">
        <v>115</v>
      </c>
      <c r="G100" s="14" t="s">
        <v>116</v>
      </c>
    </row>
    <row r="101" spans="1:16">
      <c r="A101" s="1" t="s">
        <v>117</v>
      </c>
      <c r="B101" s="1" t="s">
        <v>118</v>
      </c>
      <c r="C101" s="1" t="s">
        <v>119</v>
      </c>
      <c r="D101" s="1" t="s">
        <v>117</v>
      </c>
      <c r="E101" s="1" t="s">
        <v>120</v>
      </c>
      <c r="F101" s="8" t="s">
        <v>118</v>
      </c>
      <c r="G101" s="8" t="s">
        <v>118</v>
      </c>
    </row>
    <row r="102" spans="1:16">
      <c r="A102" s="1" t="s">
        <v>121</v>
      </c>
      <c r="B102" s="1" t="s">
        <v>122</v>
      </c>
      <c r="C102" s="1" t="s">
        <v>123</v>
      </c>
      <c r="D102" s="1" t="s">
        <v>121</v>
      </c>
      <c r="E102" s="1">
        <v>3996</v>
      </c>
      <c r="F102" t="str" cm="1">
        <f t="array" ref="F102:F119">_xlfn.XLOOKUP($D$102:$D$119,$A$102:$A$111,$B$102:$B$111,"not found",0)</f>
        <v>Electronics</v>
      </c>
      <c r="G102" t="str">
        <f>VLOOKUP(D102,$A$101:$B$111,2,FALSE)</f>
        <v>Electronics</v>
      </c>
    </row>
    <row r="103" spans="1:16">
      <c r="A103" s="1" t="s">
        <v>124</v>
      </c>
      <c r="B103" s="1" t="s">
        <v>125</v>
      </c>
      <c r="C103" s="1" t="s">
        <v>126</v>
      </c>
      <c r="D103" s="1" t="s">
        <v>124</v>
      </c>
      <c r="E103" s="1">
        <v>100</v>
      </c>
      <c r="F103" t="str">
        <v>Clothing</v>
      </c>
      <c r="G103" t="str">
        <f t="shared" ref="G103:G119" si="6">VLOOKUP(D103,$A$101:$B$111,2,FALSE)</f>
        <v>Clothing</v>
      </c>
    </row>
    <row r="104" spans="1:16">
      <c r="A104" s="1" t="s">
        <v>127</v>
      </c>
      <c r="B104" s="1" t="s">
        <v>122</v>
      </c>
      <c r="C104" s="1" t="s">
        <v>128</v>
      </c>
      <c r="D104" s="1" t="s">
        <v>127</v>
      </c>
      <c r="E104" s="1">
        <v>1598</v>
      </c>
      <c r="F104" t="str">
        <v>Electronics</v>
      </c>
      <c r="G104" t="str">
        <f t="shared" si="6"/>
        <v>Electronics</v>
      </c>
    </row>
    <row r="105" spans="1:16">
      <c r="A105" s="1" t="s">
        <v>129</v>
      </c>
      <c r="B105" s="1" t="s">
        <v>130</v>
      </c>
      <c r="C105" s="1" t="s">
        <v>131</v>
      </c>
      <c r="D105" s="1" t="s">
        <v>129</v>
      </c>
      <c r="E105" s="1">
        <v>150</v>
      </c>
      <c r="F105" t="str">
        <v>Accessories</v>
      </c>
      <c r="G105" t="str">
        <f t="shared" si="6"/>
        <v>Accessories</v>
      </c>
    </row>
    <row r="106" spans="1:16">
      <c r="A106" s="1" t="s">
        <v>132</v>
      </c>
      <c r="B106" s="1" t="s">
        <v>122</v>
      </c>
      <c r="C106" s="1" t="s">
        <v>133</v>
      </c>
      <c r="D106" s="1" t="s">
        <v>134</v>
      </c>
      <c r="E106" s="1">
        <v>450</v>
      </c>
      <c r="F106" t="str">
        <v>not found</v>
      </c>
      <c r="G106" t="str">
        <f>IFERROR(VLOOKUP(D106,$A$101:$B$111,2,FALSE),"not found")</f>
        <v>not found</v>
      </c>
    </row>
    <row r="107" spans="1:16">
      <c r="A107" s="1" t="s">
        <v>135</v>
      </c>
      <c r="B107" s="1" t="s">
        <v>136</v>
      </c>
      <c r="C107" s="1" t="s">
        <v>137</v>
      </c>
      <c r="D107" s="1" t="s">
        <v>135</v>
      </c>
      <c r="E107" s="1">
        <v>400</v>
      </c>
      <c r="F107" t="str">
        <v>Footwear</v>
      </c>
      <c r="G107" t="str">
        <f t="shared" si="6"/>
        <v>Footwear</v>
      </c>
    </row>
    <row r="108" spans="1:16">
      <c r="A108" s="1" t="s">
        <v>138</v>
      </c>
      <c r="B108" s="1" t="s">
        <v>130</v>
      </c>
      <c r="C108" s="1" t="s">
        <v>139</v>
      </c>
      <c r="D108" s="1" t="s">
        <v>138</v>
      </c>
      <c r="E108" s="1">
        <v>900</v>
      </c>
      <c r="F108" t="str">
        <v>Accessories</v>
      </c>
      <c r="G108" t="str">
        <f t="shared" si="6"/>
        <v>Accessories</v>
      </c>
    </row>
    <row r="109" spans="1:16">
      <c r="A109" s="1" t="s">
        <v>140</v>
      </c>
      <c r="B109" s="1" t="s">
        <v>141</v>
      </c>
      <c r="C109" s="1" t="s">
        <v>142</v>
      </c>
      <c r="D109" s="1" t="s">
        <v>140</v>
      </c>
      <c r="E109" s="1">
        <v>240</v>
      </c>
      <c r="F109" t="str">
        <v>Appliances</v>
      </c>
      <c r="G109" t="str">
        <f t="shared" si="6"/>
        <v>Appliances</v>
      </c>
    </row>
    <row r="110" spans="1:16">
      <c r="A110" s="1" t="s">
        <v>143</v>
      </c>
      <c r="B110" s="1" t="s">
        <v>130</v>
      </c>
      <c r="C110" s="1" t="s">
        <v>144</v>
      </c>
      <c r="D110" s="1" t="s">
        <v>143</v>
      </c>
      <c r="E110" s="1">
        <v>400</v>
      </c>
      <c r="F110" t="str">
        <v>Accessories</v>
      </c>
      <c r="G110" t="str">
        <f t="shared" si="6"/>
        <v>Accessories</v>
      </c>
    </row>
    <row r="111" spans="1:16">
      <c r="A111" s="1" t="s">
        <v>145</v>
      </c>
      <c r="B111" s="1" t="s">
        <v>146</v>
      </c>
      <c r="C111" s="1" t="s">
        <v>147</v>
      </c>
      <c r="D111" s="1" t="s">
        <v>145</v>
      </c>
      <c r="E111" s="1">
        <v>800</v>
      </c>
      <c r="F111" t="str">
        <v>Furniture</v>
      </c>
      <c r="G111" t="str">
        <f t="shared" si="6"/>
        <v>Furniture</v>
      </c>
    </row>
    <row r="112" spans="1:16">
      <c r="C112" s="1" t="s">
        <v>148</v>
      </c>
      <c r="D112" s="1" t="s">
        <v>121</v>
      </c>
      <c r="E112" s="1">
        <v>1998</v>
      </c>
      <c r="F112" t="str">
        <v>Electronics</v>
      </c>
      <c r="G112" t="str">
        <f t="shared" si="6"/>
        <v>Electronics</v>
      </c>
    </row>
    <row r="113" spans="1:16">
      <c r="C113" s="1" t="s">
        <v>149</v>
      </c>
      <c r="D113" s="1" t="s">
        <v>124</v>
      </c>
      <c r="E113" s="1">
        <v>20</v>
      </c>
      <c r="F113" t="str">
        <v>Clothing</v>
      </c>
      <c r="G113" t="str">
        <f t="shared" si="6"/>
        <v>Clothing</v>
      </c>
    </row>
    <row r="114" spans="1:16">
      <c r="C114" s="1" t="s">
        <v>150</v>
      </c>
      <c r="D114" s="1" t="s">
        <v>143</v>
      </c>
      <c r="E114" s="1">
        <v>400</v>
      </c>
      <c r="F114" t="str">
        <v>Accessories</v>
      </c>
      <c r="G114" t="str">
        <f t="shared" si="6"/>
        <v>Accessories</v>
      </c>
    </row>
    <row r="115" spans="1:16">
      <c r="C115" s="1" t="s">
        <v>151</v>
      </c>
      <c r="D115" s="1" t="s">
        <v>145</v>
      </c>
      <c r="E115" s="1">
        <v>1000</v>
      </c>
      <c r="F115" t="str">
        <v>Furniture</v>
      </c>
      <c r="G115" t="str">
        <f t="shared" si="6"/>
        <v>Furniture</v>
      </c>
    </row>
    <row r="116" spans="1:16">
      <c r="C116" s="1" t="s">
        <v>152</v>
      </c>
      <c r="D116" s="1" t="s">
        <v>121</v>
      </c>
      <c r="E116" s="1">
        <v>3996</v>
      </c>
      <c r="F116" t="str">
        <v>Electronics</v>
      </c>
      <c r="G116" t="str">
        <f t="shared" si="6"/>
        <v>Electronics</v>
      </c>
    </row>
    <row r="117" spans="1:16">
      <c r="C117" s="1" t="s">
        <v>153</v>
      </c>
      <c r="D117" s="1" t="s">
        <v>124</v>
      </c>
      <c r="E117" s="1">
        <v>80</v>
      </c>
      <c r="F117" t="str">
        <v>Clothing</v>
      </c>
      <c r="G117" t="str">
        <f t="shared" si="6"/>
        <v>Clothing</v>
      </c>
    </row>
    <row r="118" spans="1:16">
      <c r="C118" s="1" t="s">
        <v>154</v>
      </c>
      <c r="D118" s="1" t="s">
        <v>127</v>
      </c>
      <c r="E118" s="1">
        <v>799</v>
      </c>
      <c r="F118" t="str">
        <v>Electronics</v>
      </c>
      <c r="G118" t="str">
        <f t="shared" si="6"/>
        <v>Electronics</v>
      </c>
    </row>
    <row r="119" spans="1:16">
      <c r="C119" s="1" t="s">
        <v>155</v>
      </c>
      <c r="D119" s="1" t="s">
        <v>129</v>
      </c>
      <c r="E119" s="1">
        <v>200</v>
      </c>
      <c r="F119" t="str">
        <v>Accessories</v>
      </c>
      <c r="G119" t="str">
        <f t="shared" si="6"/>
        <v>Accessories</v>
      </c>
    </row>
    <row r="121" spans="1:16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</sheetData>
  <mergeCells count="6">
    <mergeCell ref="A97:P97"/>
    <mergeCell ref="A121:P121"/>
    <mergeCell ref="A67:P67"/>
    <mergeCell ref="A33:P33"/>
    <mergeCell ref="A50:P50"/>
    <mergeCell ref="A54:B54"/>
  </mergeCells>
  <hyperlinks>
    <hyperlink ref="A1" r:id="rId1" xr:uid="{423C0F46-D5F5-414D-8A35-CC466124FD21}"/>
    <hyperlink ref="A52" r:id="rId2" xr:uid="{29197C32-8C6A-4B52-8C94-161C7787FAD8}"/>
    <hyperlink ref="A69" r:id="rId3" xr:uid="{7A432BAF-C230-4B6A-BA44-9E7732C81942}"/>
    <hyperlink ref="A99" r:id="rId4" xr:uid="{52BF8F44-4F00-4299-B2CC-87FC454270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E107-16C6-4E5F-9055-A9255C328FCA}">
  <dimension ref="A1:B19"/>
  <sheetViews>
    <sheetView workbookViewId="0">
      <selection activeCell="B23" sqref="B23"/>
    </sheetView>
  </sheetViews>
  <sheetFormatPr defaultRowHeight="15"/>
  <cols>
    <col min="1" max="1" width="28.5703125" customWidth="1"/>
    <col min="2" max="2" width="27.5703125" customWidth="1"/>
  </cols>
  <sheetData>
    <row r="1" spans="1:2">
      <c r="A1" s="1" t="s">
        <v>84</v>
      </c>
      <c r="B1" s="1" t="s">
        <v>85</v>
      </c>
    </row>
    <row r="2" spans="1:2">
      <c r="A2" s="1" t="s">
        <v>156</v>
      </c>
      <c r="B2" s="1" t="s">
        <v>157</v>
      </c>
    </row>
    <row r="3" spans="1:2">
      <c r="A3" s="1" t="s">
        <v>158</v>
      </c>
      <c r="B3" s="1" t="s">
        <v>157</v>
      </c>
    </row>
    <row r="4" spans="1:2">
      <c r="A4" s="1" t="s">
        <v>159</v>
      </c>
      <c r="B4" s="1" t="s">
        <v>160</v>
      </c>
    </row>
    <row r="5" spans="1:2">
      <c r="A5" s="1" t="s">
        <v>86</v>
      </c>
      <c r="B5" s="1" t="s">
        <v>157</v>
      </c>
    </row>
    <row r="6" spans="1:2">
      <c r="A6" s="1" t="s">
        <v>87</v>
      </c>
      <c r="B6" s="1" t="s">
        <v>161</v>
      </c>
    </row>
    <row r="7" spans="1:2">
      <c r="A7" s="1" t="s">
        <v>88</v>
      </c>
      <c r="B7" s="1" t="s">
        <v>161</v>
      </c>
    </row>
    <row r="8" spans="1:2">
      <c r="A8" s="1" t="s">
        <v>89</v>
      </c>
      <c r="B8" s="1" t="s">
        <v>157</v>
      </c>
    </row>
    <row r="9" spans="1:2">
      <c r="A9" s="1" t="s">
        <v>162</v>
      </c>
      <c r="B9" s="1" t="s">
        <v>163</v>
      </c>
    </row>
    <row r="10" spans="1:2">
      <c r="A10" s="1" t="s">
        <v>164</v>
      </c>
      <c r="B10" s="1" t="s">
        <v>165</v>
      </c>
    </row>
    <row r="11" spans="1:2">
      <c r="A11" s="1" t="s">
        <v>90</v>
      </c>
      <c r="B11" s="1" t="s">
        <v>165</v>
      </c>
    </row>
    <row r="12" spans="1:2">
      <c r="A12" s="1" t="s">
        <v>91</v>
      </c>
      <c r="B12" s="1" t="s">
        <v>166</v>
      </c>
    </row>
    <row r="13" spans="1:2">
      <c r="A13" s="1" t="s">
        <v>92</v>
      </c>
      <c r="B13" s="1" t="s">
        <v>167</v>
      </c>
    </row>
    <row r="14" spans="1:2">
      <c r="A14" s="1" t="s">
        <v>168</v>
      </c>
      <c r="B14" s="1" t="s">
        <v>169</v>
      </c>
    </row>
    <row r="15" spans="1:2">
      <c r="A15" s="1" t="s">
        <v>170</v>
      </c>
      <c r="B15" s="1" t="s">
        <v>171</v>
      </c>
    </row>
    <row r="16" spans="1:2">
      <c r="A16" s="1" t="s">
        <v>172</v>
      </c>
      <c r="B16" s="1" t="s">
        <v>173</v>
      </c>
    </row>
    <row r="17" spans="1:2">
      <c r="A17" s="1" t="s">
        <v>93</v>
      </c>
      <c r="B17" s="1" t="s">
        <v>174</v>
      </c>
    </row>
    <row r="18" spans="1:2">
      <c r="A18" s="1" t="s">
        <v>94</v>
      </c>
      <c r="B18" s="1" t="s">
        <v>175</v>
      </c>
    </row>
    <row r="19" spans="1:2">
      <c r="A19" s="1" t="s">
        <v>95</v>
      </c>
      <c r="B19" s="4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7250-903B-43F5-90B8-A3AC04F2F040}">
  <dimension ref="A1:O69"/>
  <sheetViews>
    <sheetView tabSelected="1" topLeftCell="A64" workbookViewId="0">
      <selection activeCell="C73" sqref="C73"/>
    </sheetView>
  </sheetViews>
  <sheetFormatPr defaultRowHeight="15"/>
  <cols>
    <col min="1" max="1" width="18.28515625" customWidth="1"/>
    <col min="2" max="2" width="16.85546875" customWidth="1"/>
    <col min="3" max="3" width="15.5703125" customWidth="1"/>
  </cols>
  <sheetData>
    <row r="1" spans="1:4">
      <c r="A1" t="s">
        <v>0</v>
      </c>
    </row>
    <row r="3" spans="1:4">
      <c r="A3" s="1" t="s">
        <v>177</v>
      </c>
      <c r="B3" s="1" t="s">
        <v>178</v>
      </c>
      <c r="C3" s="1" t="s">
        <v>179</v>
      </c>
      <c r="D3" s="1" t="s">
        <v>180</v>
      </c>
    </row>
    <row r="4" spans="1:4">
      <c r="A4" s="1" t="s">
        <v>181</v>
      </c>
      <c r="B4" s="1" t="s">
        <v>182</v>
      </c>
      <c r="C4" s="1" t="s">
        <v>183</v>
      </c>
      <c r="D4" s="10">
        <v>26500</v>
      </c>
    </row>
    <row r="5" spans="1:4">
      <c r="A5" s="1" t="s">
        <v>184</v>
      </c>
      <c r="B5" s="1" t="s">
        <v>185</v>
      </c>
      <c r="C5" s="1" t="s">
        <v>183</v>
      </c>
      <c r="D5" s="10">
        <v>95500</v>
      </c>
    </row>
    <row r="6" spans="1:4">
      <c r="A6" s="1" t="s">
        <v>186</v>
      </c>
      <c r="B6" s="1" t="s">
        <v>187</v>
      </c>
      <c r="C6" s="1" t="s">
        <v>188</v>
      </c>
      <c r="D6" s="10">
        <v>13000</v>
      </c>
    </row>
    <row r="7" spans="1:4">
      <c r="A7" s="1" t="s">
        <v>189</v>
      </c>
      <c r="B7" s="1" t="s">
        <v>190</v>
      </c>
      <c r="C7" s="1" t="s">
        <v>183</v>
      </c>
      <c r="D7" s="10">
        <v>20000</v>
      </c>
    </row>
    <row r="8" spans="1:4">
      <c r="A8" s="1" t="s">
        <v>186</v>
      </c>
      <c r="B8" s="1" t="s">
        <v>191</v>
      </c>
      <c r="C8" s="1" t="s">
        <v>188</v>
      </c>
      <c r="D8" s="10">
        <v>15000</v>
      </c>
    </row>
    <row r="9" spans="1:4">
      <c r="A9" s="1" t="s">
        <v>181</v>
      </c>
      <c r="B9" s="1" t="s">
        <v>192</v>
      </c>
      <c r="C9" s="1" t="s">
        <v>183</v>
      </c>
      <c r="D9" s="10">
        <v>20000</v>
      </c>
    </row>
    <row r="10" spans="1:4">
      <c r="A10" s="1" t="s">
        <v>181</v>
      </c>
      <c r="B10" s="1" t="s">
        <v>193</v>
      </c>
      <c r="C10" s="1" t="s">
        <v>183</v>
      </c>
      <c r="D10" s="10">
        <v>33000</v>
      </c>
    </row>
    <row r="11" spans="1:4">
      <c r="A11" s="1" t="s">
        <v>189</v>
      </c>
      <c r="B11" s="1" t="s">
        <v>194</v>
      </c>
      <c r="C11" s="1" t="s">
        <v>183</v>
      </c>
      <c r="D11" s="10">
        <v>21000</v>
      </c>
    </row>
    <row r="12" spans="1:4">
      <c r="A12" s="1" t="s">
        <v>186</v>
      </c>
      <c r="B12" s="1" t="s">
        <v>195</v>
      </c>
      <c r="C12" s="1" t="s">
        <v>188</v>
      </c>
      <c r="D12" s="10">
        <v>31500</v>
      </c>
    </row>
    <row r="13" spans="1:4">
      <c r="A13" s="1" t="s">
        <v>186</v>
      </c>
      <c r="B13" s="1" t="s">
        <v>196</v>
      </c>
      <c r="C13" s="1" t="s">
        <v>188</v>
      </c>
      <c r="D13" s="10">
        <v>40500</v>
      </c>
    </row>
    <row r="15" spans="1:4">
      <c r="A15" s="8" t="s">
        <v>178</v>
      </c>
      <c r="B15" t="s">
        <v>190</v>
      </c>
    </row>
    <row r="16" spans="1:4">
      <c r="A16" s="8" t="s">
        <v>180</v>
      </c>
      <c r="B16">
        <f>_xlfn.XLOOKUP(B15,$B$4:$B$13,$D$4:$D$13,,0)</f>
        <v>20000</v>
      </c>
    </row>
    <row r="17" spans="1:15">
      <c r="A17" s="8" t="s">
        <v>177</v>
      </c>
      <c r="B17" t="str">
        <f>_xlfn.XLOOKUP(B15,$B$4:$B$13,$A$4:$A$13,"Not Found",0)</f>
        <v>CAD Designer</v>
      </c>
    </row>
    <row r="22" spans="1:1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4" spans="1:15">
      <c r="A24" s="3" t="s">
        <v>74</v>
      </c>
    </row>
    <row r="26" spans="1:15">
      <c r="A26" s="1" t="s">
        <v>197</v>
      </c>
      <c r="B26" s="1" t="s">
        <v>198</v>
      </c>
      <c r="C26" s="1" t="s">
        <v>199</v>
      </c>
      <c r="D26" s="1" t="s">
        <v>200</v>
      </c>
      <c r="F26" s="8" t="s">
        <v>201</v>
      </c>
      <c r="G26">
        <v>10251</v>
      </c>
    </row>
    <row r="27" spans="1:15">
      <c r="A27" s="1">
        <v>10247</v>
      </c>
      <c r="B27" s="1" t="s">
        <v>202</v>
      </c>
      <c r="C27" s="15">
        <v>14</v>
      </c>
      <c r="D27" s="1">
        <v>12</v>
      </c>
      <c r="F27" s="8" t="s">
        <v>203</v>
      </c>
      <c r="G27">
        <f>_xlfn.XLOOKUP(G26,$A$27:$A$31,$C$27:$C$31,"not found",0)</f>
        <v>9.8000000000000007</v>
      </c>
    </row>
    <row r="28" spans="1:15">
      <c r="A28" s="1">
        <v>10249</v>
      </c>
      <c r="B28" s="1" t="s">
        <v>204</v>
      </c>
      <c r="C28" s="15">
        <v>34.799999999999997</v>
      </c>
      <c r="D28" s="1">
        <v>10</v>
      </c>
    </row>
    <row r="29" spans="1:15">
      <c r="A29" s="1">
        <v>10250</v>
      </c>
      <c r="B29" s="1" t="s">
        <v>205</v>
      </c>
      <c r="C29" s="15">
        <v>42.3</v>
      </c>
      <c r="D29" s="1">
        <v>5</v>
      </c>
    </row>
    <row r="30" spans="1:15">
      <c r="A30" s="1">
        <v>10251</v>
      </c>
      <c r="B30" s="1" t="s">
        <v>206</v>
      </c>
      <c r="C30" s="15">
        <v>9.8000000000000007</v>
      </c>
      <c r="D30" s="1">
        <v>9</v>
      </c>
    </row>
    <row r="31" spans="1:15">
      <c r="A31" s="1">
        <v>10252</v>
      </c>
      <c r="B31" s="1" t="s">
        <v>207</v>
      </c>
      <c r="C31" s="15">
        <v>18.600000000000001</v>
      </c>
      <c r="D31" s="1">
        <v>40</v>
      </c>
    </row>
    <row r="35" spans="1: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7" spans="1:15">
      <c r="A37" t="s">
        <v>83</v>
      </c>
    </row>
    <row r="38" spans="1:15">
      <c r="A38" s="14"/>
      <c r="B38" s="14"/>
      <c r="C38" s="14"/>
      <c r="D38" s="14"/>
      <c r="E38" s="14"/>
      <c r="F38" s="14"/>
      <c r="G38" s="14"/>
      <c r="H38" s="14"/>
      <c r="I38" s="14"/>
    </row>
    <row r="39" spans="1:15">
      <c r="A39" s="20" t="s">
        <v>208</v>
      </c>
      <c r="B39" s="20"/>
      <c r="C39" s="20"/>
      <c r="D39" s="20"/>
      <c r="E39" s="14"/>
      <c r="F39" s="21" t="s">
        <v>209</v>
      </c>
      <c r="G39" s="21"/>
      <c r="H39" s="21"/>
      <c r="I39" s="14"/>
    </row>
    <row r="40" spans="1:15">
      <c r="A40" s="9" t="s">
        <v>210</v>
      </c>
      <c r="B40" s="9" t="s">
        <v>211</v>
      </c>
      <c r="C40" s="9" t="s">
        <v>209</v>
      </c>
      <c r="D40" s="9" t="s">
        <v>212</v>
      </c>
      <c r="E40" s="14"/>
      <c r="F40" s="16" t="s">
        <v>210</v>
      </c>
      <c r="G40" s="16" t="s">
        <v>213</v>
      </c>
      <c r="H40" s="16" t="s">
        <v>214</v>
      </c>
      <c r="I40" s="14"/>
    </row>
    <row r="41" spans="1:15" ht="14.25">
      <c r="A41" s="2" t="s">
        <v>215</v>
      </c>
      <c r="B41" s="2">
        <f>_xlfn.XLOOKUP(A41,$F$46:$F$52,$G$46:$G$52,0,0)</f>
        <v>0</v>
      </c>
      <c r="C41" s="2">
        <f>_xlfn.XLOOKUP(A41,$F$40:$F$43,$H$40:$H$43,0,0)</f>
        <v>0</v>
      </c>
      <c r="D41" s="2">
        <f>SUM(B41,C41)</f>
        <v>0</v>
      </c>
      <c r="E41" s="14"/>
      <c r="F41" s="2" t="s">
        <v>216</v>
      </c>
      <c r="G41" s="2">
        <v>70655</v>
      </c>
      <c r="H41" s="2">
        <v>62142</v>
      </c>
      <c r="I41" s="14"/>
    </row>
    <row r="42" spans="1:15" ht="14.25">
      <c r="A42" s="2" t="s">
        <v>216</v>
      </c>
      <c r="B42" s="2">
        <f t="shared" ref="B42:B51" si="0">_xlfn.XLOOKUP(A42,$F$46:$F$52,$G$46:$G$52,0,0)</f>
        <v>0</v>
      </c>
      <c r="C42" s="2">
        <f t="shared" ref="C42:C51" si="1">_xlfn.XLOOKUP(A42,$F$40:$F$43,$H$40:$H$43,0,0)</f>
        <v>62142</v>
      </c>
      <c r="D42" s="2">
        <f t="shared" ref="D42:D51" si="2">SUM(B42,C42)</f>
        <v>62142</v>
      </c>
      <c r="E42" s="14"/>
      <c r="F42" s="2" t="s">
        <v>217</v>
      </c>
      <c r="G42" s="2">
        <v>10750</v>
      </c>
      <c r="H42" s="2">
        <v>4743</v>
      </c>
      <c r="I42" s="14"/>
    </row>
    <row r="43" spans="1:15" ht="14.25">
      <c r="A43" s="2" t="s">
        <v>218</v>
      </c>
      <c r="B43" s="2">
        <f t="shared" si="0"/>
        <v>71707</v>
      </c>
      <c r="C43" s="2">
        <f t="shared" si="1"/>
        <v>0</v>
      </c>
      <c r="D43" s="2">
        <f t="shared" si="2"/>
        <v>71707</v>
      </c>
      <c r="E43" s="14"/>
      <c r="F43" s="2" t="s">
        <v>219</v>
      </c>
      <c r="G43" s="2">
        <v>10750</v>
      </c>
      <c r="H43" s="2">
        <v>4743</v>
      </c>
      <c r="I43" s="14"/>
    </row>
    <row r="44" spans="1:15">
      <c r="A44" s="2" t="s">
        <v>220</v>
      </c>
      <c r="B44" s="2">
        <f t="shared" si="0"/>
        <v>0</v>
      </c>
      <c r="C44" s="2">
        <f t="shared" si="1"/>
        <v>0</v>
      </c>
      <c r="D44" s="2">
        <f t="shared" si="2"/>
        <v>0</v>
      </c>
      <c r="E44" s="14"/>
      <c r="F44" s="14"/>
      <c r="G44" s="14"/>
      <c r="H44" s="14"/>
      <c r="I44" s="14"/>
    </row>
    <row r="45" spans="1:15" ht="25.5" customHeight="1">
      <c r="A45" s="1" t="s">
        <v>221</v>
      </c>
      <c r="B45" s="1">
        <f t="shared" si="0"/>
        <v>25053</v>
      </c>
      <c r="C45" s="1">
        <f t="shared" si="1"/>
        <v>0</v>
      </c>
      <c r="D45" s="1">
        <f t="shared" si="2"/>
        <v>25053</v>
      </c>
      <c r="F45" s="22" t="s">
        <v>211</v>
      </c>
      <c r="G45" s="22"/>
      <c r="H45" s="22"/>
    </row>
    <row r="46" spans="1:15">
      <c r="A46" s="2" t="s">
        <v>222</v>
      </c>
      <c r="B46" s="2">
        <f t="shared" si="0"/>
        <v>0</v>
      </c>
      <c r="C46" s="2">
        <f t="shared" si="1"/>
        <v>0</v>
      </c>
      <c r="D46" s="2">
        <f t="shared" si="2"/>
        <v>0</v>
      </c>
      <c r="E46" s="14"/>
      <c r="F46" s="16" t="s">
        <v>210</v>
      </c>
      <c r="G46" s="16" t="s">
        <v>214</v>
      </c>
      <c r="H46" s="17"/>
      <c r="I46" s="14"/>
    </row>
    <row r="47" spans="1:15" ht="14.25">
      <c r="A47" s="2" t="s">
        <v>223</v>
      </c>
      <c r="B47" s="2">
        <f t="shared" si="0"/>
        <v>22079</v>
      </c>
      <c r="C47" s="2">
        <f t="shared" si="1"/>
        <v>0</v>
      </c>
      <c r="D47" s="2">
        <f t="shared" si="2"/>
        <v>22079</v>
      </c>
      <c r="E47" s="14"/>
      <c r="F47" s="2" t="s">
        <v>218</v>
      </c>
      <c r="G47" s="2">
        <v>71707</v>
      </c>
      <c r="H47" s="14"/>
      <c r="I47" s="14"/>
    </row>
    <row r="48" spans="1:15" ht="14.25">
      <c r="A48" s="2" t="s">
        <v>224</v>
      </c>
      <c r="B48" s="2">
        <f t="shared" si="0"/>
        <v>12856</v>
      </c>
      <c r="C48" s="2">
        <f t="shared" si="1"/>
        <v>0</v>
      </c>
      <c r="D48" s="2">
        <f t="shared" si="2"/>
        <v>12856</v>
      </c>
      <c r="E48" s="14"/>
      <c r="F48" s="2" t="s">
        <v>217</v>
      </c>
      <c r="G48" s="2">
        <v>70921</v>
      </c>
      <c r="H48" s="14"/>
      <c r="I48" s="14"/>
    </row>
    <row r="49" spans="1:15" ht="14.25">
      <c r="A49" s="2" t="s">
        <v>217</v>
      </c>
      <c r="B49" s="2">
        <f t="shared" si="0"/>
        <v>70921</v>
      </c>
      <c r="C49" s="2">
        <f t="shared" si="1"/>
        <v>4743</v>
      </c>
      <c r="D49" s="2">
        <f t="shared" si="2"/>
        <v>75664</v>
      </c>
      <c r="E49" s="14"/>
      <c r="F49" s="2" t="s">
        <v>221</v>
      </c>
      <c r="G49" s="2">
        <v>25053</v>
      </c>
      <c r="H49" s="14"/>
      <c r="I49" s="14"/>
    </row>
    <row r="50" spans="1:15" ht="14.25">
      <c r="A50" s="2" t="s">
        <v>225</v>
      </c>
      <c r="B50" s="2">
        <f t="shared" si="0"/>
        <v>55096</v>
      </c>
      <c r="C50" s="2">
        <f t="shared" si="1"/>
        <v>0</v>
      </c>
      <c r="D50" s="2">
        <f t="shared" si="2"/>
        <v>55096</v>
      </c>
      <c r="E50" s="14"/>
      <c r="F50" s="2" t="s">
        <v>225</v>
      </c>
      <c r="G50" s="2">
        <v>55096</v>
      </c>
      <c r="H50" s="14"/>
      <c r="I50" s="14"/>
    </row>
    <row r="51" spans="1:15" ht="15" customHeight="1">
      <c r="A51" s="2" t="s">
        <v>219</v>
      </c>
      <c r="B51" s="2">
        <f t="shared" si="0"/>
        <v>0</v>
      </c>
      <c r="C51" s="2">
        <f t="shared" si="1"/>
        <v>4743</v>
      </c>
      <c r="D51" s="2">
        <f t="shared" si="2"/>
        <v>4743</v>
      </c>
      <c r="E51" s="14"/>
      <c r="F51" s="2" t="s">
        <v>223</v>
      </c>
      <c r="G51" s="2">
        <v>22079</v>
      </c>
      <c r="H51" s="14"/>
      <c r="I51" s="14"/>
    </row>
    <row r="52" spans="1:15">
      <c r="A52" s="14"/>
      <c r="B52" s="14"/>
      <c r="C52" s="14"/>
      <c r="D52" s="14"/>
      <c r="E52" s="14"/>
      <c r="F52" s="2" t="s">
        <v>224</v>
      </c>
      <c r="G52" s="2">
        <v>12856</v>
      </c>
      <c r="H52" s="14"/>
      <c r="I52" s="14"/>
    </row>
    <row r="53" spans="1:15">
      <c r="A53" s="14"/>
      <c r="B53" s="14"/>
      <c r="C53" s="14"/>
      <c r="D53" s="14"/>
      <c r="E53" s="14"/>
      <c r="F53" s="14"/>
      <c r="G53" s="14"/>
      <c r="H53" s="14"/>
      <c r="I53" s="14"/>
    </row>
    <row r="54" spans="1: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6" spans="1:15">
      <c r="A56" s="3" t="s">
        <v>96</v>
      </c>
    </row>
    <row r="58" spans="1:15">
      <c r="A58" s="1" t="s">
        <v>37</v>
      </c>
      <c r="B58" s="1" t="s">
        <v>226</v>
      </c>
      <c r="C58" s="2" t="s">
        <v>227</v>
      </c>
    </row>
    <row r="59" spans="1:15">
      <c r="A59" s="1" t="s">
        <v>228</v>
      </c>
      <c r="B59" s="1" t="s">
        <v>229</v>
      </c>
      <c r="C59" s="1">
        <v>5</v>
      </c>
    </row>
    <row r="60" spans="1:15">
      <c r="A60" s="1" t="s">
        <v>230</v>
      </c>
      <c r="B60" s="1" t="s">
        <v>231</v>
      </c>
      <c r="C60" s="1">
        <v>10</v>
      </c>
    </row>
    <row r="61" spans="1:15">
      <c r="A61" s="1" t="s">
        <v>232</v>
      </c>
      <c r="B61" s="1" t="s">
        <v>233</v>
      </c>
      <c r="C61" s="1">
        <v>15</v>
      </c>
    </row>
    <row r="62" spans="1:15">
      <c r="A62" s="1" t="s">
        <v>234</v>
      </c>
      <c r="B62" s="1" t="s">
        <v>235</v>
      </c>
      <c r="C62" s="1">
        <v>20</v>
      </c>
    </row>
    <row r="63" spans="1:15">
      <c r="A63" s="1" t="s">
        <v>236</v>
      </c>
      <c r="B63" s="1" t="s">
        <v>237</v>
      </c>
      <c r="C63" s="1">
        <v>25</v>
      </c>
    </row>
    <row r="66" spans="1:15">
      <c r="A66" s="8" t="s">
        <v>226</v>
      </c>
      <c r="B66" s="8" t="s">
        <v>238</v>
      </c>
      <c r="C66" s="8" t="s">
        <v>227</v>
      </c>
    </row>
    <row r="67" spans="1:15">
      <c r="A67" t="s">
        <v>233</v>
      </c>
      <c r="B67" t="str">
        <f>_xlfn.XLOOKUP(A67,$B$59:$B$63,$A$59:$A$63,"not found",0)</f>
        <v>R1</v>
      </c>
      <c r="C67">
        <f>_xlfn.XLOOKUP(A67,$B$59:$B$63,$C$59:$C$63,"not found",0)</f>
        <v>15</v>
      </c>
    </row>
    <row r="68" spans="1:15">
      <c r="C68" t="s">
        <v>239</v>
      </c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</sheetData>
  <mergeCells count="6">
    <mergeCell ref="A69:O69"/>
    <mergeCell ref="A22:O22"/>
    <mergeCell ref="A35:O35"/>
    <mergeCell ref="A39:D39"/>
    <mergeCell ref="F39:H39"/>
    <mergeCell ref="F45:H45"/>
  </mergeCells>
  <dataValidations count="2">
    <dataValidation type="list" allowBlank="1" showInputMessage="1" showErrorMessage="1" sqref="B15" xr:uid="{FD098B1E-F3F3-47E0-8BAF-8B9EB034BDB9}">
      <formula1>$B$4:$B$13</formula1>
    </dataValidation>
    <dataValidation type="list" allowBlank="1" showInputMessage="1" showErrorMessage="1" sqref="G26" xr:uid="{79C05C25-5F3C-494D-A8B2-53550449E57D}">
      <formula1>$A$27:$A$31</formula1>
    </dataValidation>
  </dataValidations>
  <hyperlinks>
    <hyperlink ref="A24" r:id="rId1" xr:uid="{6ECF0E1E-5EE7-4A45-9D5C-A11794BF7DA1}"/>
    <hyperlink ref="A56" r:id="rId2" xr:uid="{A615BB0F-FCA8-458C-8779-F4728C2F31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2023-12-12T05:05:40Z</dcterms:created>
  <dcterms:modified xsi:type="dcterms:W3CDTF">2023-12-12T09:44:58Z</dcterms:modified>
  <cp:category/>
  <cp:contentStatus/>
</cp:coreProperties>
</file>