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s/Documents/ML/AIMLCZC418-ISM/"/>
    </mc:Choice>
  </mc:AlternateContent>
  <xr:revisionPtr revIDLastSave="0" documentId="13_ncr:1_{DE6A9988-1A09-E940-9FE2-9D04E31175B7}" xr6:coauthVersionLast="47" xr6:coauthVersionMax="47" xr10:uidLastSave="{00000000-0000-0000-0000-000000000000}"/>
  <bookViews>
    <workbookView xWindow="0" yWindow="620" windowWidth="38400" windowHeight="19400" activeTab="2" xr2:uid="{4BF50772-9681-0C49-BF6F-B313E9A3FC48}"/>
  </bookViews>
  <sheets>
    <sheet name="Q1" sheetId="1" r:id="rId1"/>
    <sheet name="Q2" sheetId="2" r:id="rId2"/>
    <sheet name="Q3" sheetId="3" r:id="rId3"/>
    <sheet name="Q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4" l="1"/>
  <c r="I36" i="4" s="1"/>
  <c r="F38" i="4"/>
  <c r="F35" i="4"/>
  <c r="F34" i="4"/>
  <c r="F33" i="4"/>
  <c r="B21" i="2"/>
  <c r="B20" i="2"/>
  <c r="B19" i="2"/>
  <c r="B18" i="2"/>
  <c r="B60" i="1"/>
  <c r="B59" i="1"/>
  <c r="B56" i="1"/>
  <c r="D46" i="1"/>
  <c r="D44" i="1"/>
  <c r="D37" i="1"/>
  <c r="D38" i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C38" i="1"/>
  <c r="C27" i="1"/>
  <c r="D27" i="1" s="1"/>
  <c r="D21" i="1"/>
  <c r="D19" i="1"/>
  <c r="D16" i="1"/>
  <c r="A19" i="1"/>
  <c r="D39" i="1" l="1"/>
  <c r="D40" i="1" s="1"/>
</calcChain>
</file>

<file path=xl/sharedStrings.xml><?xml version="1.0" encoding="utf-8"?>
<sst xmlns="http://schemas.openxmlformats.org/spreadsheetml/2006/main" count="33" uniqueCount="32">
  <si>
    <r>
      <t> </t>
    </r>
    <r>
      <rPr>
        <b/>
        <sz val="12"/>
        <color theme="1"/>
        <rFont val="Times New Roman"/>
        <family val="1"/>
      </rPr>
      <t xml:space="preserve">Q1. </t>
    </r>
    <r>
      <rPr>
        <sz val="12"/>
        <color theme="1"/>
        <rFont val="Times New Roman"/>
        <family val="1"/>
      </rPr>
      <t>A librarian records the number of pages read by 12 students during a 20-minute silent reading session. </t>
    </r>
  </si>
  <si>
    <t>The data (in number of pages) are: 16, 20, 12, 25, 18, 22, 19, 15, 13, 21, 17, 28. a) Compute the mean, median, sample variance, range, and Q1, Q3 for this group. </t>
  </si>
  <si>
    <t>b) Use the IQR method to identify the outliers in the data set. </t>
  </si>
  <si>
    <t>Numbers</t>
  </si>
  <si>
    <t>total no of students</t>
  </si>
  <si>
    <t>mean</t>
  </si>
  <si>
    <t>median</t>
  </si>
  <si>
    <t>range</t>
  </si>
  <si>
    <t>maximum -minum</t>
  </si>
  <si>
    <t>sample variance</t>
  </si>
  <si>
    <t>lower half of median -Q1</t>
  </si>
  <si>
    <t>upper half of median -Q3</t>
  </si>
  <si>
    <t>IQR</t>
  </si>
  <si>
    <t>Q1=</t>
  </si>
  <si>
    <t>q3</t>
  </si>
  <si>
    <t>as 4/5, in B as 3/4, in C as 5/6 and in D as 2/3. To qualify, he must pass in A and at least two other </t>
  </si>
  <si>
    <t>subjects. What is the probability that he qualifies? </t>
  </si>
  <si>
    <r>
      <t> </t>
    </r>
    <r>
      <rPr>
        <b/>
        <sz val="18"/>
        <color theme="1"/>
        <rFont val="Times New Roman"/>
        <family val="1"/>
      </rPr>
      <t>Q2. A student takes his examination in four subjects A, B, C, and D. He estimates his chance of passing in A </t>
    </r>
  </si>
  <si>
    <t>no of subjects</t>
  </si>
  <si>
    <t>a</t>
  </si>
  <si>
    <t>b</t>
  </si>
  <si>
    <t>c</t>
  </si>
  <si>
    <t>d</t>
  </si>
  <si>
    <t>Q3</t>
  </si>
  <si>
    <t>Capcitance</t>
  </si>
  <si>
    <t>Total</t>
  </si>
  <si>
    <t>BOX</t>
  </si>
  <si>
    <t>conditional probality box 3</t>
  </si>
  <si>
    <t>conditional probality box 1</t>
  </si>
  <si>
    <t>conditional probality box 2</t>
  </si>
  <si>
    <t>total</t>
  </si>
  <si>
    <t>indivaul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</si>
</sst>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Helvetica"/>
      <family val="2"/>
    </font>
    <font>
      <sz val="15"/>
      <color rgb="FF26221F"/>
      <name val="Ginto Copilot Variable"/>
    </font>
    <font>
      <sz val="12"/>
      <color rgb="FF000000"/>
      <name val="Helvetica"/>
      <family val="2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2060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3"/>
      <color rgb="FF000000"/>
      <name val="Helvetica"/>
      <family val="2"/>
    </font>
    <font>
      <sz val="13"/>
      <color rgb="FF222222"/>
      <name val="Helvetica"/>
      <family val="2"/>
    </font>
    <font>
      <sz val="13"/>
      <color rgb="FF00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2" fontId="0" fillId="2" borderId="0" xfId="0" applyNumberFormat="1" applyFill="1"/>
    <xf numFmtId="0" fontId="8" fillId="0" borderId="0" xfId="0" applyFont="1"/>
    <xf numFmtId="0" fontId="8" fillId="3" borderId="0" xfId="0" applyFont="1" applyFill="1"/>
    <xf numFmtId="0" fontId="1" fillId="0" borderId="0" xfId="0" applyFont="1"/>
    <xf numFmtId="0" fontId="1" fillId="2" borderId="0" xfId="0" applyFont="1" applyFill="1"/>
    <xf numFmtId="0" fontId="9" fillId="0" borderId="0" xfId="0" applyFont="1"/>
    <xf numFmtId="0" fontId="10" fillId="0" borderId="0" xfId="0" applyFont="1"/>
    <xf numFmtId="0" fontId="10" fillId="2" borderId="0" xfId="0" applyFont="1" applyFill="1"/>
    <xf numFmtId="0" fontId="11" fillId="0" borderId="0" xfId="0" applyFont="1"/>
    <xf numFmtId="2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0" fillId="4" borderId="1" xfId="0" applyFill="1" applyBorder="1"/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317500</xdr:colOff>
      <xdr:row>0</xdr:row>
      <xdr:rowOff>0</xdr:rowOff>
    </xdr:from>
    <xdr:to>
      <xdr:col>18</xdr:col>
      <xdr:colOff>660400</xdr:colOff>
      <xdr:row>21</xdr:row>
      <xdr:rowOff>81985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DAF668-D47B-B3DE-4949-7CCB2F9E8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4700" y="0"/>
          <a:ext cx="7772400" cy="4501585"/>
        </a:xfrm>
        <a:prstGeom prst="rect">
          <a:avLst/>
        </a:prstGeom>
      </xdr:spPr>
    </xdr:pic>
    <xdr:clientData/>
  </xdr:twoCellAnchor>
  <xdr:twoCellAnchor editAs="oneCell">
    <xdr:from>
      <xdr:col>8</xdr:col>
      <xdr:colOff>711200</xdr:colOff>
      <xdr:row>22</xdr:row>
      <xdr:rowOff>12700</xdr:rowOff>
    </xdr:from>
    <xdr:to>
      <xdr:col>18</xdr:col>
      <xdr:colOff>228600</xdr:colOff>
      <xdr:row>49</xdr:row>
      <xdr:rowOff>76900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A579A7-0CB1-D9D5-1047-784E952B6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58400" y="4635500"/>
          <a:ext cx="7772400" cy="5550600"/>
        </a:xfrm>
        <a:prstGeom prst="rect">
          <a:avLst/>
        </a:prstGeom>
      </xdr:spPr>
    </xdr:pic>
    <xdr:clientData/>
  </xdr:twoCellAnchor>
  <xdr:twoCellAnchor editAs="oneCell">
    <xdr:from>
      <xdr:col>14</xdr:col>
      <xdr:colOff>533399</xdr:colOff>
      <xdr:row>11</xdr:row>
      <xdr:rowOff>152400</xdr:rowOff>
    </xdr:from>
    <xdr:to>
      <xdr:col>24</xdr:col>
      <xdr:colOff>423274</xdr:colOff>
      <xdr:row>40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4CA230-257A-BDE2-7A3B-DAF75F1B2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78099" y="2463800"/>
          <a:ext cx="8144875" cy="58166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342900</xdr:colOff>
      <xdr:row>44</xdr:row>
      <xdr:rowOff>147781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2B138B-F27D-7C93-FC9B-6A4E338DE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23200" y="6248400"/>
          <a:ext cx="7772400" cy="2992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5</xdr:col>
      <xdr:colOff>457200</xdr:colOff>
      <xdr:row>77</xdr:row>
      <xdr:rowOff>123914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019FE8-170B-D6C0-3713-6A9482D71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750800"/>
          <a:ext cx="7772400" cy="3171914"/>
        </a:xfrm>
        <a:prstGeom prst="rect">
          <a:avLst/>
        </a:prstGeom>
      </xdr:spPr>
    </xdr:pic>
    <xdr:clientData/>
  </xdr:twoCellAnchor>
  <xdr:twoCellAnchor editAs="oneCell">
    <xdr:from>
      <xdr:col>7</xdr:col>
      <xdr:colOff>660400</xdr:colOff>
      <xdr:row>56</xdr:row>
      <xdr:rowOff>127000</xdr:rowOff>
    </xdr:from>
    <xdr:to>
      <xdr:col>17</xdr:col>
      <xdr:colOff>25400</xdr:colOff>
      <xdr:row>67</xdr:row>
      <xdr:rowOff>139700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B79EBC-EB58-B736-C410-606ACC0D9B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471" t="5518" r="490" b="43071"/>
        <a:stretch/>
      </xdr:blipFill>
      <xdr:spPr>
        <a:xfrm>
          <a:off x="9626600" y="11658600"/>
          <a:ext cx="7620000" cy="224790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723900</xdr:colOff>
      <xdr:row>68</xdr:row>
      <xdr:rowOff>50800</xdr:rowOff>
    </xdr:from>
    <xdr:to>
      <xdr:col>16</xdr:col>
      <xdr:colOff>241300</xdr:colOff>
      <xdr:row>87</xdr:row>
      <xdr:rowOff>31437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F7097C-0C63-1674-399B-EE72F35DC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4600" y="14020800"/>
          <a:ext cx="7772400" cy="38414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6</xdr:col>
      <xdr:colOff>787400</xdr:colOff>
      <xdr:row>45</xdr:row>
      <xdr:rowOff>20864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9920A-0286-EDEC-ED98-133A1A96F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84900"/>
          <a:ext cx="7772400" cy="32847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6</xdr:col>
      <xdr:colOff>787400</xdr:colOff>
      <xdr:row>65</xdr:row>
      <xdr:rowOff>124684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3D7456-B6EF-679A-1A43-A8D20413D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68000"/>
          <a:ext cx="7772400" cy="2969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6</xdr:col>
      <xdr:colOff>787400</xdr:colOff>
      <xdr:row>95</xdr:row>
      <xdr:rowOff>166254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9B02F5-56F7-966A-1290-43FB2C2B3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122400"/>
          <a:ext cx="7772400" cy="56526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6</xdr:col>
      <xdr:colOff>787400</xdr:colOff>
      <xdr:row>128</xdr:row>
      <xdr:rowOff>87318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2E36BF-28C1-5B34-721E-06D4B6216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624800"/>
          <a:ext cx="7772400" cy="57769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6</xdr:col>
      <xdr:colOff>787400</xdr:colOff>
      <xdr:row>149</xdr:row>
      <xdr:rowOff>116481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47E4AB-BF9D-EA7D-5733-BE734F680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7127200"/>
          <a:ext cx="7772400" cy="3570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342900</xdr:colOff>
      <xdr:row>15</xdr:row>
      <xdr:rowOff>147201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A6E09-5501-C029-3C0B-EC3F47001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6400"/>
          <a:ext cx="7772400" cy="2788801"/>
        </a:xfrm>
        <a:prstGeom prst="rect">
          <a:avLst/>
        </a:prstGeom>
      </xdr:spPr>
    </xdr:pic>
    <xdr:clientData/>
  </xdr:twoCellAnchor>
  <xdr:twoCellAnchor editAs="oneCell">
    <xdr:from>
      <xdr:col>12</xdr:col>
      <xdr:colOff>342900</xdr:colOff>
      <xdr:row>6</xdr:row>
      <xdr:rowOff>101600</xdr:rowOff>
    </xdr:from>
    <xdr:to>
      <xdr:col>21</xdr:col>
      <xdr:colOff>685800</xdr:colOff>
      <xdr:row>32</xdr:row>
      <xdr:rowOff>178117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F385AB-E1FF-D956-AED3-245F82407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48900" y="1320800"/>
          <a:ext cx="7772400" cy="535971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19</xdr:col>
      <xdr:colOff>342900</xdr:colOff>
      <xdr:row>58</xdr:row>
      <xdr:rowOff>82031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868A17-9CFD-353D-97CE-D5BA452E7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0" y="6502400"/>
          <a:ext cx="7772400" cy="53652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342900</xdr:colOff>
      <xdr:row>48</xdr:row>
      <xdr:rowOff>203146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A769A6-6AAA-9B39-3B99-4E3D811C7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5486400"/>
          <a:ext cx="7772400" cy="4470346"/>
        </a:xfrm>
        <a:prstGeom prst="rect">
          <a:avLst/>
        </a:prstGeom>
      </xdr:spPr>
    </xdr:pic>
    <xdr:clientData/>
  </xdr:twoCellAnchor>
  <xdr:twoCellAnchor editAs="oneCell">
    <xdr:from>
      <xdr:col>21</xdr:col>
      <xdr:colOff>482600</xdr:colOff>
      <xdr:row>7</xdr:row>
      <xdr:rowOff>76200</xdr:rowOff>
    </xdr:from>
    <xdr:to>
      <xdr:col>28</xdr:col>
      <xdr:colOff>774700</xdr:colOff>
      <xdr:row>24</xdr:row>
      <xdr:rowOff>127000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CEADDC-F6C1-A251-010F-CB476DD25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18100" y="1498600"/>
          <a:ext cx="6070600" cy="3505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749300</xdr:colOff>
      <xdr:row>14</xdr:row>
      <xdr:rowOff>123757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9053A2-B027-EF5A-24F7-330911CD1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200"/>
          <a:ext cx="7772400" cy="276535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342900</xdr:colOff>
      <xdr:row>24</xdr:row>
      <xdr:rowOff>192532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F9F013-B6AA-7F7E-E8E9-BB4405CD4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0" y="0"/>
          <a:ext cx="7772400" cy="5069332"/>
        </a:xfrm>
        <a:prstGeom prst="rect">
          <a:avLst/>
        </a:prstGeom>
      </xdr:spPr>
    </xdr:pic>
    <xdr:clientData/>
  </xdr:twoCellAnchor>
  <xdr:twoCellAnchor editAs="oneCell">
    <xdr:from>
      <xdr:col>10</xdr:col>
      <xdr:colOff>800100</xdr:colOff>
      <xdr:row>26</xdr:row>
      <xdr:rowOff>38100</xdr:rowOff>
    </xdr:from>
    <xdr:to>
      <xdr:col>23</xdr:col>
      <xdr:colOff>342900</xdr:colOff>
      <xdr:row>57</xdr:row>
      <xdr:rowOff>25400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31EBAF-6F35-1DED-901C-F632EF8AE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55100" y="5321300"/>
          <a:ext cx="10274300" cy="62865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39</xdr:row>
      <xdr:rowOff>127000</xdr:rowOff>
    </xdr:from>
    <xdr:to>
      <xdr:col>8</xdr:col>
      <xdr:colOff>787400</xdr:colOff>
      <xdr:row>71</xdr:row>
      <xdr:rowOff>50665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9432CC-BE82-480A-38F1-946057F07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8051800"/>
          <a:ext cx="7772400" cy="6426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FB25-A81D-2E4A-9F69-660A71D63C38}">
  <dimension ref="A1:K60"/>
  <sheetViews>
    <sheetView topLeftCell="A15" workbookViewId="0">
      <selection activeCell="F53" sqref="F53"/>
    </sheetView>
  </sheetViews>
  <sheetFormatPr baseColWidth="10" defaultRowHeight="16"/>
  <cols>
    <col min="1" max="1" width="40.33203125" customWidth="1"/>
    <col min="3" max="3" width="17.33203125" bestFit="1" customWidth="1"/>
    <col min="4" max="4" width="16.6640625" bestFit="1" customWidth="1"/>
  </cols>
  <sheetData>
    <row r="1" spans="1:11">
      <c r="A1" s="1" t="s">
        <v>0</v>
      </c>
    </row>
    <row r="2" spans="1:11">
      <c r="A2" s="1" t="s">
        <v>1</v>
      </c>
    </row>
    <row r="3" spans="1:11">
      <c r="A3" s="1" t="s">
        <v>2</v>
      </c>
    </row>
    <row r="6" spans="1:11">
      <c r="A6" s="1" t="s">
        <v>3</v>
      </c>
    </row>
    <row r="7" spans="1:11">
      <c r="A7" s="12">
        <v>12</v>
      </c>
      <c r="K7" s="2"/>
    </row>
    <row r="8" spans="1:11" ht="19">
      <c r="A8" s="12">
        <v>13</v>
      </c>
      <c r="K8" s="3"/>
    </row>
    <row r="9" spans="1:11">
      <c r="A9" s="12">
        <v>15</v>
      </c>
      <c r="K9" s="2"/>
    </row>
    <row r="10" spans="1:11" ht="19">
      <c r="A10" s="12">
        <v>16</v>
      </c>
      <c r="K10" s="3"/>
    </row>
    <row r="11" spans="1:11">
      <c r="A11" s="12">
        <v>17</v>
      </c>
      <c r="K11" s="4"/>
    </row>
    <row r="12" spans="1:11">
      <c r="A12" s="13">
        <v>18</v>
      </c>
      <c r="G12" s="2"/>
      <c r="K12" s="4"/>
    </row>
    <row r="13" spans="1:11" ht="19">
      <c r="A13" s="10">
        <v>19</v>
      </c>
      <c r="C13" t="s">
        <v>4</v>
      </c>
      <c r="D13">
        <v>12</v>
      </c>
      <c r="G13" s="3"/>
      <c r="K13" s="4"/>
    </row>
    <row r="14" spans="1:11">
      <c r="A14" s="9">
        <v>20</v>
      </c>
      <c r="G14" s="2"/>
    </row>
    <row r="15" spans="1:11" ht="19">
      <c r="A15" s="9">
        <v>21</v>
      </c>
      <c r="G15" s="3"/>
    </row>
    <row r="16" spans="1:11">
      <c r="A16" s="9">
        <v>22</v>
      </c>
      <c r="C16" s="5" t="s">
        <v>5</v>
      </c>
      <c r="D16" s="6">
        <f>226/12</f>
        <v>18.833333333333332</v>
      </c>
      <c r="G16" s="4"/>
    </row>
    <row r="17" spans="1:7">
      <c r="A17" s="9">
        <v>25</v>
      </c>
      <c r="G17" s="4"/>
    </row>
    <row r="18" spans="1:7">
      <c r="A18" s="9">
        <v>28</v>
      </c>
      <c r="G18" s="4"/>
    </row>
    <row r="19" spans="1:7">
      <c r="A19">
        <f>SUM(A7:A18)</f>
        <v>226</v>
      </c>
      <c r="C19" s="5" t="s">
        <v>6</v>
      </c>
      <c r="D19" s="5">
        <f>(18+19)/2</f>
        <v>18.5</v>
      </c>
    </row>
    <row r="20" spans="1:7">
      <c r="C20" s="5" t="s">
        <v>7</v>
      </c>
      <c r="D20" s="5" t="s">
        <v>8</v>
      </c>
      <c r="F20" s="7">
        <v>12</v>
      </c>
    </row>
    <row r="21" spans="1:7">
      <c r="C21" s="5"/>
      <c r="D21" s="5">
        <f>28-12</f>
        <v>16</v>
      </c>
      <c r="F21" s="7">
        <v>13</v>
      </c>
    </row>
    <row r="22" spans="1:7">
      <c r="F22" s="7">
        <v>15</v>
      </c>
    </row>
    <row r="23" spans="1:7">
      <c r="F23" s="7">
        <v>16</v>
      </c>
    </row>
    <row r="24" spans="1:7">
      <c r="F24" s="7">
        <v>17</v>
      </c>
    </row>
    <row r="25" spans="1:7">
      <c r="F25" s="8">
        <v>18</v>
      </c>
    </row>
    <row r="26" spans="1:7">
      <c r="F26" s="8">
        <v>19</v>
      </c>
    </row>
    <row r="27" spans="1:7">
      <c r="A27">
        <v>12</v>
      </c>
      <c r="B27">
        <v>18.829999999999998</v>
      </c>
      <c r="C27">
        <f>A27-B27</f>
        <v>-6.8299999999999983</v>
      </c>
      <c r="D27">
        <f>C27*C27</f>
        <v>46.648899999999976</v>
      </c>
      <c r="F27" s="7">
        <v>20</v>
      </c>
    </row>
    <row r="28" spans="1:7">
      <c r="A28">
        <v>13</v>
      </c>
      <c r="B28">
        <v>18.829999999999998</v>
      </c>
      <c r="C28">
        <f t="shared" ref="C28:C38" si="0">A28-B28</f>
        <v>-5.8299999999999983</v>
      </c>
      <c r="D28">
        <f t="shared" ref="D28:D38" si="1">C28*C28</f>
        <v>33.98889999999998</v>
      </c>
      <c r="F28" s="7">
        <v>21</v>
      </c>
    </row>
    <row r="29" spans="1:7">
      <c r="A29">
        <v>15</v>
      </c>
      <c r="B29">
        <v>18.829999999999998</v>
      </c>
      <c r="C29">
        <f t="shared" si="0"/>
        <v>-3.8299999999999983</v>
      </c>
      <c r="D29">
        <f t="shared" si="1"/>
        <v>14.668899999999987</v>
      </c>
      <c r="F29" s="7">
        <v>22</v>
      </c>
    </row>
    <row r="30" spans="1:7">
      <c r="A30">
        <v>16</v>
      </c>
      <c r="B30">
        <v>18.829999999999998</v>
      </c>
      <c r="C30">
        <f t="shared" si="0"/>
        <v>-2.8299999999999983</v>
      </c>
      <c r="D30">
        <f t="shared" si="1"/>
        <v>8.0088999999999899</v>
      </c>
      <c r="F30" s="7">
        <v>25</v>
      </c>
    </row>
    <row r="31" spans="1:7">
      <c r="A31">
        <v>17</v>
      </c>
      <c r="B31">
        <v>18.829999999999998</v>
      </c>
      <c r="C31">
        <f t="shared" si="0"/>
        <v>-1.8299999999999983</v>
      </c>
      <c r="D31">
        <f t="shared" si="1"/>
        <v>3.3488999999999938</v>
      </c>
      <c r="F31" s="7">
        <v>28</v>
      </c>
    </row>
    <row r="32" spans="1:7">
      <c r="A32" s="5">
        <v>18</v>
      </c>
      <c r="B32">
        <v>18.829999999999998</v>
      </c>
      <c r="C32">
        <f t="shared" si="0"/>
        <v>-0.82999999999999829</v>
      </c>
      <c r="D32">
        <f t="shared" si="1"/>
        <v>0.68889999999999718</v>
      </c>
    </row>
    <row r="33" spans="1:4">
      <c r="A33" s="5">
        <v>19</v>
      </c>
      <c r="B33">
        <v>18.829999999999998</v>
      </c>
      <c r="C33">
        <f t="shared" si="0"/>
        <v>0.17000000000000171</v>
      </c>
      <c r="D33">
        <f t="shared" si="1"/>
        <v>2.8900000000000581E-2</v>
      </c>
    </row>
    <row r="34" spans="1:4">
      <c r="A34">
        <v>20</v>
      </c>
      <c r="B34">
        <v>18.829999999999998</v>
      </c>
      <c r="C34">
        <f t="shared" si="0"/>
        <v>1.1700000000000017</v>
      </c>
      <c r="D34">
        <f t="shared" si="1"/>
        <v>1.368900000000004</v>
      </c>
    </row>
    <row r="35" spans="1:4">
      <c r="A35">
        <v>21</v>
      </c>
      <c r="B35">
        <v>18.829999999999998</v>
      </c>
      <c r="C35">
        <f t="shared" si="0"/>
        <v>2.1700000000000017</v>
      </c>
      <c r="D35">
        <f t="shared" si="1"/>
        <v>4.708900000000007</v>
      </c>
    </row>
    <row r="36" spans="1:4">
      <c r="A36">
        <v>22</v>
      </c>
      <c r="B36">
        <v>18.829999999999998</v>
      </c>
      <c r="C36">
        <f t="shared" si="0"/>
        <v>3.1700000000000017</v>
      </c>
      <c r="D36">
        <f t="shared" si="1"/>
        <v>10.04890000000001</v>
      </c>
    </row>
    <row r="37" spans="1:4">
      <c r="A37">
        <v>25</v>
      </c>
      <c r="B37">
        <v>18.829999999999998</v>
      </c>
      <c r="C37">
        <f t="shared" si="0"/>
        <v>6.1700000000000017</v>
      </c>
      <c r="D37">
        <f t="shared" si="1"/>
        <v>38.068900000000021</v>
      </c>
    </row>
    <row r="38" spans="1:4">
      <c r="A38">
        <v>28</v>
      </c>
      <c r="B38">
        <v>18.829999999999998</v>
      </c>
      <c r="C38">
        <f t="shared" si="0"/>
        <v>9.1700000000000017</v>
      </c>
      <c r="D38">
        <f t="shared" si="1"/>
        <v>84.088900000000038</v>
      </c>
    </row>
    <row r="39" spans="1:4">
      <c r="D39">
        <f>SUM(D27:D38)</f>
        <v>245.66680000000002</v>
      </c>
    </row>
    <row r="40" spans="1:4">
      <c r="C40" s="5" t="s">
        <v>9</v>
      </c>
      <c r="D40" s="5">
        <f>D39/(12-1)</f>
        <v>22.333345454545455</v>
      </c>
    </row>
    <row r="44" spans="1:4">
      <c r="B44" s="11" t="s">
        <v>10</v>
      </c>
      <c r="C44" s="11"/>
      <c r="D44">
        <f>(15+16)/2</f>
        <v>15.5</v>
      </c>
    </row>
    <row r="46" spans="1:4">
      <c r="B46" s="9" t="s">
        <v>11</v>
      </c>
      <c r="D46">
        <f>(21+22)/2</f>
        <v>21.5</v>
      </c>
    </row>
    <row r="56" spans="1:2">
      <c r="A56" s="9" t="s">
        <v>12</v>
      </c>
      <c r="B56" s="9">
        <f>21.5-15.5</f>
        <v>6</v>
      </c>
    </row>
    <row r="59" spans="1:2">
      <c r="A59" t="s">
        <v>13</v>
      </c>
      <c r="B59">
        <f>15.5-(1.5*6)</f>
        <v>6.5</v>
      </c>
    </row>
    <row r="60" spans="1:2">
      <c r="A60" t="s">
        <v>14</v>
      </c>
      <c r="B60">
        <f>21.5+(1.5*6)</f>
        <v>30.5</v>
      </c>
    </row>
  </sheetData>
  <sortState xmlns:xlrd2="http://schemas.microsoft.com/office/spreadsheetml/2017/richdata2" ref="A7:A18">
    <sortCondition ref="A7:A1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F1D4-3750-444F-B49E-DDEC126A03D3}">
  <dimension ref="A7:G30"/>
  <sheetViews>
    <sheetView topLeftCell="A16" workbookViewId="0">
      <selection activeCell="J135" sqref="J135"/>
    </sheetView>
  </sheetViews>
  <sheetFormatPr baseColWidth="10" defaultRowHeight="16"/>
  <cols>
    <col min="1" max="1" width="37.5" bestFit="1" customWidth="1"/>
  </cols>
  <sheetData>
    <row r="7" spans="1:7" ht="23">
      <c r="A7" s="14" t="s">
        <v>17</v>
      </c>
    </row>
    <row r="8" spans="1:7" ht="23">
      <c r="A8" s="14" t="s">
        <v>15</v>
      </c>
    </row>
    <row r="9" spans="1:7" ht="23">
      <c r="A9" s="14" t="s">
        <v>16</v>
      </c>
    </row>
    <row r="15" spans="1:7">
      <c r="G15" s="1"/>
    </row>
    <row r="16" spans="1:7">
      <c r="A16" t="s">
        <v>18</v>
      </c>
      <c r="B16">
        <v>4</v>
      </c>
      <c r="G16" s="1"/>
    </row>
    <row r="17" spans="1:7">
      <c r="G17" s="1"/>
    </row>
    <row r="18" spans="1:7">
      <c r="A18" t="s">
        <v>19</v>
      </c>
      <c r="B18" s="15">
        <f>4/5</f>
        <v>0.8</v>
      </c>
    </row>
    <row r="19" spans="1:7">
      <c r="A19" t="s">
        <v>20</v>
      </c>
      <c r="B19" s="15">
        <f>3/4</f>
        <v>0.75</v>
      </c>
    </row>
    <row r="20" spans="1:7">
      <c r="A20" t="s">
        <v>21</v>
      </c>
      <c r="B20" s="15">
        <f>5/6</f>
        <v>0.83333333333333337</v>
      </c>
    </row>
    <row r="21" spans="1:7">
      <c r="A21" t="s">
        <v>22</v>
      </c>
      <c r="B21" s="15">
        <f>2/3</f>
        <v>0.66666666666666663</v>
      </c>
    </row>
    <row r="28" spans="1:7" ht="17">
      <c r="A28" s="16"/>
    </row>
    <row r="29" spans="1:7" ht="17">
      <c r="A29" s="2"/>
      <c r="B29" s="2"/>
      <c r="C29" s="17"/>
      <c r="D29" s="2"/>
      <c r="E29" s="2"/>
    </row>
    <row r="30" spans="1:7" ht="17">
      <c r="A30" s="1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58EC-2037-7D41-8B3C-0993E7E4A423}">
  <dimension ref="A1"/>
  <sheetViews>
    <sheetView tabSelected="1" topLeftCell="A4" workbookViewId="0">
      <selection activeCell="Y16" sqref="Y16"/>
    </sheetView>
  </sheetViews>
  <sheetFormatPr baseColWidth="10" defaultRowHeight="16"/>
  <sheetData>
    <row r="1" spans="1:1">
      <c r="A1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1AFE-8F3B-164B-9627-7BCA8EF5656E}">
  <dimension ref="D25:I38"/>
  <sheetViews>
    <sheetView topLeftCell="A9" workbookViewId="0">
      <selection activeCell="H38" sqref="H38"/>
    </sheetView>
  </sheetViews>
  <sheetFormatPr baseColWidth="10" defaultRowHeight="16"/>
  <cols>
    <col min="4" max="4" width="23" bestFit="1" customWidth="1"/>
    <col min="5" max="5" width="4.1640625" bestFit="1" customWidth="1"/>
  </cols>
  <sheetData>
    <row r="25" spans="4:8">
      <c r="E25" s="24" t="s">
        <v>26</v>
      </c>
      <c r="F25" s="24"/>
      <c r="G25" s="24"/>
    </row>
    <row r="26" spans="4:8">
      <c r="D26" s="19" t="s">
        <v>24</v>
      </c>
      <c r="E26" s="19">
        <v>1</v>
      </c>
      <c r="F26" s="19">
        <v>2</v>
      </c>
      <c r="G26" s="19">
        <v>3</v>
      </c>
      <c r="H26" s="19" t="s">
        <v>25</v>
      </c>
    </row>
    <row r="27" spans="4:8">
      <c r="D27" s="21">
        <v>0.1</v>
      </c>
      <c r="E27" s="19">
        <v>35</v>
      </c>
      <c r="F27" s="19">
        <v>25</v>
      </c>
      <c r="G27" s="21">
        <v>40</v>
      </c>
      <c r="H27" s="20">
        <v>100</v>
      </c>
    </row>
    <row r="28" spans="4:8">
      <c r="D28" s="22">
        <v>0.5</v>
      </c>
      <c r="E28" s="19">
        <v>75</v>
      </c>
      <c r="F28" s="22">
        <v>95</v>
      </c>
      <c r="G28" s="19">
        <v>70</v>
      </c>
      <c r="H28" s="20">
        <v>240</v>
      </c>
    </row>
    <row r="29" spans="4:8">
      <c r="D29" s="19">
        <v>1</v>
      </c>
      <c r="E29" s="19">
        <v>60</v>
      </c>
      <c r="F29" s="19">
        <v>10</v>
      </c>
      <c r="G29" s="19">
        <v>65</v>
      </c>
      <c r="H29" s="20">
        <v>135</v>
      </c>
    </row>
    <row r="30" spans="4:8">
      <c r="D30" s="19" t="s">
        <v>25</v>
      </c>
      <c r="E30" s="20">
        <v>170</v>
      </c>
      <c r="F30" s="20">
        <v>130</v>
      </c>
      <c r="G30" s="20">
        <v>175</v>
      </c>
      <c r="H30" s="20">
        <v>475</v>
      </c>
    </row>
    <row r="33" spans="4:9">
      <c r="D33" t="s">
        <v>28</v>
      </c>
      <c r="F33">
        <f>35/170</f>
        <v>0.20588235294117646</v>
      </c>
    </row>
    <row r="34" spans="4:9">
      <c r="D34" t="s">
        <v>29</v>
      </c>
      <c r="F34">
        <f>25/130</f>
        <v>0.19230769230769232</v>
      </c>
    </row>
    <row r="35" spans="4:9">
      <c r="D35" t="s">
        <v>27</v>
      </c>
      <c r="F35">
        <f>40/175</f>
        <v>0.22857142857142856</v>
      </c>
    </row>
    <row r="36" spans="4:9">
      <c r="I36">
        <f>H38/F38</f>
        <v>0.36468646864686471</v>
      </c>
    </row>
    <row r="37" spans="4:9">
      <c r="H37" t="s">
        <v>31</v>
      </c>
    </row>
    <row r="38" spans="4:9">
      <c r="D38" t="s">
        <v>30</v>
      </c>
      <c r="F38" s="23">
        <f>(1/3)*(F33+F34+F35)</f>
        <v>0.20892049127343243</v>
      </c>
      <c r="H38">
        <f>F35*(1/3)</f>
        <v>7.6190476190476183E-2</v>
      </c>
    </row>
  </sheetData>
  <mergeCells count="1">
    <mergeCell ref="E25:G25"/>
  </mergeCells>
  <phoneticPr fontId="1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PS</cp:lastModifiedBy>
  <dcterms:created xsi:type="dcterms:W3CDTF">2025-12-01T03:38:02Z</dcterms:created>
  <dcterms:modified xsi:type="dcterms:W3CDTF">2025-12-03T14:44:45Z</dcterms:modified>
</cp:coreProperties>
</file>