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 codeName="{8C4F1C90-05EB-6A55-5F09-09C24B55AC0B}"/>
  <workbookPr codeName="ThisWorkbook" defaultThemeVersion="124226"/>
  <workbookProtection workbookPassword="FB53" lockStructure="1"/>
  <bookViews>
    <workbookView xWindow="7620" yWindow="-15" windowWidth="7635" windowHeight="11250"/>
  </bookViews>
  <sheets>
    <sheet name="Overview" sheetId="1" r:id="rId1"/>
    <sheet name="Breakdown" sheetId="2" r:id="rId2"/>
    <sheet name="Summary" sheetId="5" state="hidden" r:id="rId3"/>
    <sheet name="Timeseries" sheetId="6" state="hidden" r:id="rId4"/>
  </sheets>
  <calcPr calcId="145621"/>
</workbook>
</file>

<file path=xl/calcChain.xml><?xml version="1.0" encoding="utf-8"?>
<calcChain xmlns="http://schemas.openxmlformats.org/spreadsheetml/2006/main">
  <c r="G2" i="5" l="1"/>
  <c r="H2" i="5" s="1"/>
  <c r="E45" i="2"/>
  <c r="E40" i="2"/>
  <c r="E35" i="2"/>
  <c r="E30" i="2"/>
  <c r="E25" i="2"/>
  <c r="E20" i="2"/>
  <c r="E15" i="2"/>
  <c r="E10" i="2"/>
  <c r="E5" i="2"/>
  <c r="A15" i="2"/>
  <c r="D15" i="2"/>
  <c r="G4" i="5" l="1"/>
  <c r="H4" i="5" s="1"/>
  <c r="G3" i="5"/>
  <c r="H3" i="5" s="1"/>
  <c r="B2" i="1" l="1"/>
  <c r="A10" i="2"/>
  <c r="C2" i="6"/>
  <c r="D45" i="2"/>
  <c r="A30" i="2"/>
  <c r="D25" i="2"/>
  <c r="D40" i="2"/>
  <c r="D20" i="2"/>
  <c r="A40" i="2"/>
  <c r="A35" i="2"/>
  <c r="A20" i="2"/>
  <c r="A45" i="2"/>
  <c r="D30" i="2"/>
  <c r="A25" i="2"/>
  <c r="D35" i="2"/>
  <c r="D10" i="2"/>
  <c r="A5" i="2"/>
  <c r="J27" i="1" l="1"/>
  <c r="J24" i="1"/>
  <c r="D5" i="2"/>
  <c r="F27" i="1" l="1"/>
  <c r="F24" i="1" l="1"/>
  <c r="B27" i="1" l="1"/>
  <c r="B24" i="1"/>
  <c r="B22" i="1" s="1"/>
</calcChain>
</file>

<file path=xl/sharedStrings.xml><?xml version="1.0" encoding="utf-8"?>
<sst xmlns="http://schemas.openxmlformats.org/spreadsheetml/2006/main" count="89" uniqueCount="49">
  <si>
    <t>Account</t>
  </si>
  <si>
    <t>Subscriber</t>
  </si>
  <si>
    <t>Incident Type</t>
  </si>
  <si>
    <t>Position</t>
  </si>
  <si>
    <t>Frequency</t>
  </si>
  <si>
    <t>Mobile Cell</t>
  </si>
  <si>
    <t>Operating System</t>
  </si>
  <si>
    <t>Location Technology</t>
  </si>
  <si>
    <t>Incidents</t>
  </si>
  <si>
    <t>Incidents / Reporter</t>
  </si>
  <si>
    <t>Incidents / Account</t>
  </si>
  <si>
    <t>Unique Reporters</t>
  </si>
  <si>
    <t>% New Accounts</t>
  </si>
  <si>
    <t>% New Reporters</t>
  </si>
  <si>
    <t>navi</t>
  </si>
  <si>
    <t>${title}</t>
  </si>
  <si>
    <t>${split.voice}</t>
  </si>
  <si>
    <t>${split.data}</t>
  </si>
  <si>
    <t>${account}</t>
  </si>
  <si>
    <t>${stats.incidentCount}</t>
  </si>
  <si>
    <t>${stats.reporters}</t>
  </si>
  <si>
    <t>${stats.incidentsPerReporter}</t>
  </si>
  <si>
    <t>${stats.incidentsPerAccount}</t>
  </si>
  <si>
    <t>${stats.percentageNewReporters}</t>
  </si>
  <si>
    <t>${stats.percentageNewAccounts}</t>
  </si>
  <si>
    <t>&lt;/jx:forEach&gt;</t>
  </si>
  <si>
    <t>${row.key}</t>
  </si>
  <si>
    <t>${row.value}</t>
  </si>
  <si>
    <t>${status.index}</t>
  </si>
  <si>
    <t>Incident Count</t>
  </si>
  <si>
    <t>Reporters</t>
  </si>
  <si>
    <t>Voice Split</t>
  </si>
  <si>
    <t>Data Split</t>
  </si>
  <si>
    <t>&lt;jx:forEach items="${topn_account.elements}" var="row" varStatus="status"&gt;</t>
  </si>
  <si>
    <t>&lt;jx:forEach items="${topn_subscriber.elements}" var="row" varStatus="status"&gt;</t>
  </si>
  <si>
    <t>&lt;jx:forEach items="${topn_type.elements}" var="row" varStatus="status"&gt;</t>
  </si>
  <si>
    <t>&lt;jx:forEach items="${topn_cell.elements}" var="row" varStatus="status"&gt;</t>
  </si>
  <si>
    <t>&lt;jx:forEach items="${topn_os.elements}" var="row" varStatus="status"&gt;</t>
  </si>
  <si>
    <t>&lt;jx:forEach items="${topn_position.elements}" var="row" varStatus="status"&gt;</t>
  </si>
  <si>
    <t>&lt;jx:forEach items="${topn_frequency.elements}" var="row" varStatus="status"&gt;</t>
  </si>
  <si>
    <t>&lt;jx:forEach items="${topn_location.elements}" var="row" varStatus="status"&gt;</t>
  </si>
  <si>
    <t>&lt;jx:forEach items="${volumes}" var="row"&gt;</t>
  </si>
  <si>
    <t>Other Split</t>
  </si>
  <si>
    <t>${split.other}</t>
  </si>
  <si>
    <t>SayMetrix © ${date.getYear()} DANU Technologies Ltd.</t>
  </si>
  <si>
    <t>Date:</t>
  </si>
  <si>
    <t>${headerDate}</t>
  </si>
  <si>
    <t>Region</t>
  </si>
  <si>
    <t>&lt;jx:forEach items="${topn_region.elements}" var="row" varStatus="status"&gt;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</si>
</sst>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030303"/>
      <name val="Helvetica"/>
      <family val="2"/>
    </font>
    <font>
      <sz val="14"/>
      <color rgb="FFBBBBBB"/>
      <name val="Helvetica"/>
      <family val="2"/>
    </font>
    <font>
      <b/>
      <sz val="24"/>
      <color rgb="FF333333"/>
      <name val="Helvetica"/>
      <family val="2"/>
    </font>
    <font>
      <b/>
      <sz val="18"/>
      <color rgb="FF333333"/>
      <name val="Helvetica"/>
      <family val="2"/>
    </font>
    <font>
      <sz val="10"/>
      <color theme="0" tint="-0.249977111117893"/>
      <name val="Arial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5F5F5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/>
      <diagonal/>
    </border>
    <border>
      <left/>
      <right/>
      <top/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3" fillId="3" borderId="1" applyNumberFormat="0" applyAlignment="0">
      <alignment horizontal="left"/>
    </xf>
  </cellStyleXfs>
  <cellXfs count="35">
    <xf numFmtId="0" fontId="0" fillId="0" borderId="0" xfId="0"/>
    <xf numFmtId="10" fontId="0" fillId="0" borderId="0" xfId="1" applyNumberFormat="1" applyFont="1"/>
    <xf numFmtId="2" fontId="0" fillId="0" borderId="0" xfId="1" applyNumberFormat="1" applyFont="1"/>
    <xf numFmtId="49" fontId="0" fillId="0" borderId="0" xfId="0" applyNumberFormat="1"/>
    <xf numFmtId="15" fontId="0" fillId="0" borderId="0" xfId="0" applyNumberFormat="1"/>
    <xf numFmtId="0" fontId="0" fillId="0" borderId="0" xfId="1" applyNumberFormat="1" applyFont="1"/>
    <xf numFmtId="0" fontId="2" fillId="2" borderId="0" xfId="2" applyFont="1" applyAlignment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  <xf numFmtId="0" fontId="0" fillId="0" borderId="0" xfId="0" applyAlignment="1"/>
    <xf numFmtId="14" fontId="0" fillId="0" borderId="0" xfId="0" applyNumberFormat="1"/>
    <xf numFmtId="1" fontId="0" fillId="0" borderId="0" xfId="0" applyNumberFormat="1" applyProtection="1">
      <protection hidden="1"/>
    </xf>
    <xf numFmtId="0" fontId="0" fillId="0" borderId="0" xfId="0" applyProtection="1"/>
    <xf numFmtId="0" fontId="0" fillId="0" borderId="4" xfId="0" applyBorder="1" applyProtection="1"/>
    <xf numFmtId="0" fontId="0" fillId="0" borderId="6" xfId="0" applyBorder="1" applyProtection="1"/>
    <xf numFmtId="0" fontId="0" fillId="0" borderId="5" xfId="0" applyBorder="1" applyProtection="1"/>
    <xf numFmtId="0" fontId="0" fillId="0" borderId="2" xfId="0" applyBorder="1" applyProtection="1"/>
    <xf numFmtId="0" fontId="0" fillId="0" borderId="3" xfId="0" applyBorder="1" applyProtection="1"/>
    <xf numFmtId="0" fontId="0" fillId="0" borderId="7" xfId="0" applyBorder="1" applyProtection="1"/>
    <xf numFmtId="0" fontId="7" fillId="0" borderId="0" xfId="0" applyFont="1" applyAlignment="1"/>
    <xf numFmtId="0" fontId="0" fillId="4" borderId="0" xfId="0" applyFill="1" applyAlignment="1" applyProtection="1"/>
    <xf numFmtId="0" fontId="8" fillId="4" borderId="0" xfId="0" applyFont="1" applyFill="1" applyAlignment="1" applyProtection="1">
      <alignment horizontal="right"/>
    </xf>
    <xf numFmtId="0" fontId="8" fillId="4" borderId="0" xfId="0" applyFont="1" applyFill="1" applyAlignment="1" applyProtection="1">
      <alignment horizontal="left"/>
    </xf>
    <xf numFmtId="1" fontId="5" fillId="3" borderId="0" xfId="3" applyNumberFormat="1" applyFont="1" applyBorder="1" applyAlignment="1" applyProtection="1">
      <alignment horizontal="left"/>
    </xf>
    <xf numFmtId="0" fontId="4" fillId="3" borderId="0" xfId="3" applyFont="1" applyBorder="1" applyAlignment="1" applyProtection="1">
      <alignment horizontal="left"/>
    </xf>
    <xf numFmtId="2" fontId="5" fillId="3" borderId="0" xfId="3" applyNumberFormat="1" applyFont="1" applyBorder="1" applyAlignment="1" applyProtection="1">
      <alignment horizontal="left"/>
    </xf>
    <xf numFmtId="49" fontId="6" fillId="3" borderId="8" xfId="3" applyNumberFormat="1" applyFont="1" applyBorder="1" applyAlignment="1" applyProtection="1">
      <alignment horizontal="left"/>
    </xf>
    <xf numFmtId="49" fontId="6" fillId="3" borderId="2" xfId="3" applyNumberFormat="1" applyFont="1" applyBorder="1" applyAlignment="1" applyProtection="1">
      <alignment horizontal="left"/>
    </xf>
    <xf numFmtId="49" fontId="6" fillId="3" borderId="9" xfId="3" applyNumberFormat="1" applyFont="1" applyBorder="1" applyAlignment="1" applyProtection="1">
      <alignment horizontal="left"/>
    </xf>
    <xf numFmtId="0" fontId="0" fillId="0" borderId="0" xfId="0" applyAlignment="1" applyProtection="1">
      <alignment horizontal="center"/>
    </xf>
    <xf numFmtId="0" fontId="5" fillId="0" borderId="0" xfId="0" applyFont="1" applyAlignment="1" applyProtection="1">
      <alignment horizontal="left"/>
    </xf>
    <xf numFmtId="0" fontId="0" fillId="4" borderId="0" xfId="0" applyFill="1" applyAlignment="1">
      <alignment horizontal="center"/>
    </xf>
  </cellXfs>
  <cellStyles count="4">
    <cellStyle name="20% - Accent1" xfId="2" builtinId="30"/>
    <cellStyle name="Normal" xfId="0" builtinId="0"/>
    <cellStyle name="Percent" xfId="1" builtinId="5"/>
    <cellStyle name="Stat" xfId="3"/>
  </cellStyles>
  <dxfs count="0"/>
  <tableStyles count="0" defaultTableStyle="TableStyleMedium2" defaultPivotStyle="PivotStyleLight16"/>
  <colors>
    <mruColors>
      <color rgb="FFEF791B"/>
      <color rgb="FF00CC00"/>
      <color rgb="FF42A3D3"/>
      <color rgb="FF7CCE00"/>
      <color rgb="FF709ED6"/>
      <color rgb="FF333333"/>
      <color rgb="FFBBBBBB"/>
      <color rgb="FF030303"/>
      <color rgb="FFF5F5F5"/>
      <color rgb="FF6F6F6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6/relationships/vbaProject" Target="vbaProject.bin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pieChart>
        <c:varyColors val="0"/>
        <c:ser>
          <c:idx val="0"/>
          <c:order val="0"/>
          <c:dPt>
            <c:idx val="0"/>
            <c:bubble3D val="0"/>
            <c:spPr>
              <a:solidFill>
                <a:srgbClr val="709ED6"/>
              </a:solidFill>
            </c:spPr>
          </c:dPt>
          <c:dPt>
            <c:idx val="1"/>
            <c:bubble3D val="0"/>
            <c:spPr>
              <a:solidFill>
                <a:srgbClr val="7CCE00"/>
              </a:solidFill>
            </c:spPr>
          </c:dPt>
          <c:dPt>
            <c:idx val="2"/>
            <c:bubble3D val="0"/>
            <c:spPr>
              <a:solidFill>
                <a:srgbClr val="EF791B"/>
              </a:solidFill>
            </c:spPr>
          </c:dPt>
          <c:cat>
            <c:numRef>
              <c:f>Summary!$H$2:$H$4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Summary!$F$2:$F$4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2520036912026158"/>
          <c:y val="0.21009421899185679"/>
          <c:w val="0.41097628841232231"/>
          <c:h val="0.51998250218722664"/>
        </c:manualLayout>
      </c:layout>
      <c:overlay val="0"/>
      <c:txPr>
        <a:bodyPr/>
        <a:lstStyle/>
        <a:p>
          <a:pPr>
            <a:defRPr sz="14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strRef>
          <c:f>Summary!$A$1</c:f>
          <c:strCache>
            <c:ptCount val="1"/>
            <c:pt idx="0">
              <c:v>${title}</c:v>
            </c:pt>
          </c:strCache>
        </c:strRef>
      </c:tx>
      <c:layout/>
      <c:overlay val="0"/>
      <c:txPr>
        <a:bodyPr/>
        <a:lstStyle/>
        <a:p>
          <a:pPr>
            <a:defRPr baseline="0">
              <a:solidFill>
                <a:srgbClr val="333333"/>
              </a:solidFill>
              <a:latin typeface="Helvetica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44096"/>
        <c:axId val="104401728"/>
      </c:lineChart>
      <c:catAx>
        <c:axId val="10464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401728"/>
        <c:crosses val="autoZero"/>
        <c:auto val="1"/>
        <c:lblAlgn val="ctr"/>
        <c:lblOffset val="100"/>
        <c:noMultiLvlLbl val="0"/>
      </c:catAx>
      <c:valAx>
        <c:axId val="10440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644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338137</xdr:colOff>
      <xdr:row>22</xdr:row>
      <xdr:rowOff>152400</xdr:rowOff>
    </xdr:from>
    <xdr:to>
      <xdr:col>17</xdr:col>
      <xdr:colOff>371475</xdr:colOff>
      <xdr:row>28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1</xdr:col>
      <xdr:colOff>38100</xdr:colOff>
      <xdr:row>0</xdr:row>
      <xdr:rowOff>76200</xdr:rowOff>
    </xdr:from>
    <xdr:to>
      <xdr:col>3</xdr:col>
      <xdr:colOff>57150</xdr:colOff>
      <xdr:row>0</xdr:row>
      <xdr:rowOff>390525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76200"/>
          <a:ext cx="1238250" cy="314325"/>
        </a:xfrm>
        <a:prstGeom prst="rect">
          <a:avLst/>
        </a:prstGeom>
      </xdr:spPr>
    </xdr:pic>
    <xdr:clientData/>
  </xdr:twoCellAnchor>
  <xdr:twoCellAnchor>
    <xdr:from>
      <xdr:col>0</xdr:col>
      <xdr:colOff>600075</xdr:colOff>
      <xdr:row>2</xdr:row>
      <xdr:rowOff>47625</xdr:rowOff>
    </xdr:from>
    <xdr:to>
      <xdr:col>17</xdr:col>
      <xdr:colOff>590551</xdr:colOff>
      <xdr:row>19</xdr:row>
      <xdr:rowOff>57150</xdr:rowOff>
    </xdr:to>
    <xdr:graphicFrame macro="">
      <xdr:nvGraphicFramePr>
        <xdr:cNvPr id="4" name="Volum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76200</xdr:rowOff>
    </xdr:from>
    <xdr:to>
      <xdr:col>1</xdr:col>
      <xdr:colOff>1276350</xdr:colOff>
      <xdr:row>0</xdr:row>
      <xdr:rowOff>390525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76200"/>
          <a:ext cx="1238250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30"/>
  <sheetViews>
    <sheetView showGridLines="0" tabSelected="1" zoomScale="115" zoomScaleNormal="115" workbookViewId="0">
      <selection activeCell="A40" sqref="A40"/>
    </sheetView>
  </sheetViews>
  <sheetFormatPr defaultRowHeight="15" x14ac:dyDescent="0.25"/>
  <cols>
    <col min="1" max="4" width="9.140625" style="15"/>
    <col min="5" max="5" width="9.140625" style="15" customWidth="1"/>
    <col min="6" max="6" width="9.140625" style="15"/>
    <col min="7" max="7" width="9.140625" style="15" customWidth="1"/>
    <col min="8" max="16384" width="9.140625" style="15"/>
  </cols>
  <sheetData>
    <row r="1" spans="2:18" ht="36" customHeight="1" x14ac:dyDescent="0.25">
      <c r="B1" s="23" t="s">
        <v>14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4" t="s">
        <v>45</v>
      </c>
      <c r="Q1" s="25" t="s">
        <v>46</v>
      </c>
      <c r="R1" s="25"/>
    </row>
    <row r="2" spans="2:18" ht="30" x14ac:dyDescent="0.4">
      <c r="B2" s="33" t="str">
        <f ca="1">MID(CONCATENATE(NOW()*0,"Incidents Overview - ", Summary!A2), 2, 999)</f>
        <v>Incidents Overview - ${account}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21" spans="1:19" ht="15.75" thickBot="1" x14ac:dyDescent="0.3"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</row>
    <row r="22" spans="1:19" ht="24" thickBot="1" x14ac:dyDescent="0.4">
      <c r="A22" s="17"/>
      <c r="B22" s="29" t="e">
        <f ca="1">CONCATENATE(B24, " Incidents Reported")</f>
        <v>#VALUE!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1"/>
      <c r="S22" s="18"/>
    </row>
    <row r="23" spans="1:19" ht="15.75" thickBot="1" x14ac:dyDescent="0.3">
      <c r="B23" s="19"/>
      <c r="C23" s="19"/>
      <c r="D23" s="19"/>
      <c r="E23" s="20"/>
      <c r="F23" s="19"/>
      <c r="G23" s="19"/>
      <c r="H23" s="19"/>
      <c r="I23" s="20"/>
      <c r="J23" s="19"/>
      <c r="K23" s="19"/>
      <c r="L23" s="19"/>
      <c r="M23" s="20"/>
      <c r="N23" s="20"/>
      <c r="O23" s="20"/>
      <c r="P23" s="20"/>
      <c r="Q23" s="20"/>
      <c r="R23" s="20"/>
    </row>
    <row r="24" spans="1:19" ht="30" x14ac:dyDescent="0.4">
      <c r="A24" s="17"/>
      <c r="B24" s="26" t="e">
        <f ca="1">Summary!F5+(NOW()*0)</f>
        <v>#VALUE!</v>
      </c>
      <c r="C24" s="26"/>
      <c r="D24" s="26"/>
      <c r="E24" s="21"/>
      <c r="F24" s="28" t="e">
        <f ca="1">Summary!F7+(NOW()*0)</f>
        <v>#VALUE!</v>
      </c>
      <c r="G24" s="28"/>
      <c r="H24" s="28"/>
      <c r="I24" s="21"/>
      <c r="J24" s="28" t="e">
        <f ca="1">TEXT(Summary!F9/100+(NOW()*0), "0.00%")</f>
        <v>#VALUE!</v>
      </c>
      <c r="K24" s="28"/>
      <c r="L24" s="28"/>
      <c r="M24" s="18"/>
    </row>
    <row r="25" spans="1:19" ht="18.75" thickBot="1" x14ac:dyDescent="0.3">
      <c r="A25" s="17"/>
      <c r="B25" s="27" t="s">
        <v>8</v>
      </c>
      <c r="C25" s="27"/>
      <c r="D25" s="27"/>
      <c r="E25" s="21"/>
      <c r="F25" s="27" t="s">
        <v>9</v>
      </c>
      <c r="G25" s="27"/>
      <c r="H25" s="27"/>
      <c r="I25" s="21"/>
      <c r="J25" s="27" t="s">
        <v>13</v>
      </c>
      <c r="K25" s="27"/>
      <c r="L25" s="27"/>
      <c r="M25" s="18"/>
      <c r="P25" s="32"/>
      <c r="Q25" s="32"/>
    </row>
    <row r="26" spans="1:19" ht="15.75" thickBot="1" x14ac:dyDescent="0.3">
      <c r="B26" s="19"/>
      <c r="C26" s="19"/>
      <c r="D26" s="19"/>
      <c r="F26" s="19"/>
      <c r="G26" s="19"/>
      <c r="H26" s="19"/>
      <c r="J26" s="19"/>
      <c r="K26" s="19"/>
      <c r="L26" s="19"/>
    </row>
    <row r="27" spans="1:19" ht="30" x14ac:dyDescent="0.4">
      <c r="A27" s="17"/>
      <c r="B27" s="26" t="e">
        <f ca="1">Summary!F6+(NOW()*0)</f>
        <v>#VALUE!</v>
      </c>
      <c r="C27" s="26"/>
      <c r="D27" s="26"/>
      <c r="E27" s="21"/>
      <c r="F27" s="28" t="e">
        <f ca="1">Summary!F8+(NOW()*0)</f>
        <v>#VALUE!</v>
      </c>
      <c r="G27" s="28"/>
      <c r="H27" s="28"/>
      <c r="I27" s="21"/>
      <c r="J27" s="28" t="e">
        <f ca="1">TEXT(Summary!F10/100+(NOW()*0), "0.00%")</f>
        <v>#VALUE!</v>
      </c>
      <c r="K27" s="28"/>
      <c r="L27" s="28"/>
      <c r="M27" s="18"/>
    </row>
    <row r="28" spans="1:19" ht="18.75" thickBot="1" x14ac:dyDescent="0.3">
      <c r="A28" s="17"/>
      <c r="B28" s="27" t="s">
        <v>11</v>
      </c>
      <c r="C28" s="27"/>
      <c r="D28" s="27"/>
      <c r="E28" s="21"/>
      <c r="F28" s="27" t="s">
        <v>10</v>
      </c>
      <c r="G28" s="27"/>
      <c r="H28" s="27"/>
      <c r="I28" s="21"/>
      <c r="J28" s="27" t="s">
        <v>12</v>
      </c>
      <c r="K28" s="27"/>
      <c r="L28" s="27"/>
      <c r="M28" s="18"/>
    </row>
    <row r="29" spans="1:19" x14ac:dyDescent="0.25">
      <c r="B29" s="20"/>
      <c r="C29" s="20"/>
      <c r="D29" s="20"/>
      <c r="F29" s="20"/>
      <c r="G29" s="20"/>
      <c r="H29" s="20"/>
      <c r="J29" s="20"/>
      <c r="K29" s="20"/>
      <c r="L29" s="20"/>
    </row>
    <row r="30" spans="1:19" x14ac:dyDescent="0.25">
      <c r="A30" s="22" t="s">
        <v>44</v>
      </c>
    </row>
  </sheetData>
  <mergeCells count="16">
    <mergeCell ref="Q1:R1"/>
    <mergeCell ref="B27:D27"/>
    <mergeCell ref="B28:D28"/>
    <mergeCell ref="F27:H27"/>
    <mergeCell ref="F28:H28"/>
    <mergeCell ref="J27:L27"/>
    <mergeCell ref="J28:L28"/>
    <mergeCell ref="B22:R22"/>
    <mergeCell ref="P25:Q25"/>
    <mergeCell ref="F24:H24"/>
    <mergeCell ref="F25:H25"/>
    <mergeCell ref="J24:L24"/>
    <mergeCell ref="J25:L25"/>
    <mergeCell ref="B24:D24"/>
    <mergeCell ref="B25:D25"/>
    <mergeCell ref="B2:R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48"/>
  <sheetViews>
    <sheetView workbookViewId="0"/>
  </sheetViews>
  <sheetFormatPr defaultRowHeight="15" x14ac:dyDescent="0.25"/>
  <cols>
    <col min="2" max="2" width="32.85546875" customWidth="1"/>
    <col min="3" max="3" width="9.140625" customWidth="1"/>
    <col min="4" max="4" width="30.42578125" customWidth="1"/>
    <col min="6" max="6" width="9.140625" style="14" hidden="1" customWidth="1"/>
  </cols>
  <sheetData>
    <row r="1" spans="1:7" ht="36" customHeight="1" x14ac:dyDescent="0.25">
      <c r="B1" s="34"/>
      <c r="C1" s="34"/>
      <c r="D1" s="34"/>
      <c r="E1" s="34"/>
    </row>
    <row r="3" spans="1:7" x14ac:dyDescent="0.25">
      <c r="B3" s="6" t="s">
        <v>0</v>
      </c>
      <c r="C3" s="6"/>
      <c r="D3" s="6"/>
      <c r="E3" s="6"/>
    </row>
    <row r="4" spans="1:7" x14ac:dyDescent="0.25">
      <c r="A4" t="s">
        <v>33</v>
      </c>
    </row>
    <row r="5" spans="1:7" x14ac:dyDescent="0.25">
      <c r="A5" s="11" t="e">
        <f ca="1">INDIRECT(ADDRESS(ROW(),COLUMN()+5))+1</f>
        <v>#VALUE!</v>
      </c>
      <c r="B5" s="3" t="s">
        <v>26</v>
      </c>
      <c r="C5" s="11" t="s">
        <v>27</v>
      </c>
      <c r="D5" s="2" t="e">
        <f ca="1">INDIRECT(ADDRESS(ROW(),COLUMN()+1))</f>
        <v>#VALUE!</v>
      </c>
      <c r="E5" s="1" t="e">
        <f ca="1">INDIRECT(ADDRESS(ROW(),COLUMN()-2))/Summary!F5</f>
        <v>#VALUE!</v>
      </c>
      <c r="F5" s="14" t="s">
        <v>28</v>
      </c>
      <c r="G5" s="9"/>
    </row>
    <row r="6" spans="1:7" x14ac:dyDescent="0.25">
      <c r="A6" t="s">
        <v>25</v>
      </c>
      <c r="B6" s="3"/>
      <c r="D6" s="2"/>
      <c r="E6" s="1"/>
    </row>
    <row r="8" spans="1:7" x14ac:dyDescent="0.25">
      <c r="B8" s="6" t="s">
        <v>1</v>
      </c>
      <c r="C8" s="6"/>
      <c r="D8" s="6"/>
      <c r="E8" s="6"/>
    </row>
    <row r="9" spans="1:7" x14ac:dyDescent="0.25">
      <c r="A9" t="s">
        <v>34</v>
      </c>
    </row>
    <row r="10" spans="1:7" x14ac:dyDescent="0.25">
      <c r="A10" s="11" t="e">
        <f ca="1">INDIRECT(ADDRESS(ROW(),COLUMN()+5))+1</f>
        <v>#VALUE!</v>
      </c>
      <c r="B10" s="3" t="s">
        <v>26</v>
      </c>
      <c r="C10" s="11" t="s">
        <v>27</v>
      </c>
      <c r="D10" s="2" t="e">
        <f ca="1">INDIRECT(ADDRESS(ROW(),COLUMN()+1))</f>
        <v>#VALUE!</v>
      </c>
      <c r="E10" s="1" t="e">
        <f ca="1">INDIRECT(ADDRESS(ROW(),COLUMN()-2))/Summary!F5</f>
        <v>#VALUE!</v>
      </c>
      <c r="F10" s="14" t="s">
        <v>28</v>
      </c>
      <c r="G10" s="9"/>
    </row>
    <row r="11" spans="1:7" x14ac:dyDescent="0.25">
      <c r="A11" t="s">
        <v>25</v>
      </c>
      <c r="B11" s="3"/>
      <c r="D11" s="2"/>
      <c r="E11" s="1"/>
    </row>
    <row r="13" spans="1:7" x14ac:dyDescent="0.25">
      <c r="B13" s="6" t="s">
        <v>47</v>
      </c>
      <c r="C13" s="6"/>
      <c r="D13" s="6"/>
      <c r="E13" s="6"/>
    </row>
    <row r="14" spans="1:7" x14ac:dyDescent="0.25">
      <c r="A14" t="s">
        <v>48</v>
      </c>
    </row>
    <row r="15" spans="1:7" x14ac:dyDescent="0.25">
      <c r="A15" s="11" t="e">
        <f ca="1">INDIRECT(ADDRESS(ROW(),COLUMN()+5))+1</f>
        <v>#VALUE!</v>
      </c>
      <c r="B15" s="3" t="s">
        <v>26</v>
      </c>
      <c r="C15" s="11" t="s">
        <v>27</v>
      </c>
      <c r="D15" s="2" t="e">
        <f ca="1">INDIRECT(ADDRESS(ROW(),COLUMN()+1))</f>
        <v>#VALUE!</v>
      </c>
      <c r="E15" s="1" t="e">
        <f ca="1">INDIRECT(ADDRESS(ROW(),COLUMN()-2))/Summary!F5</f>
        <v>#VALUE!</v>
      </c>
      <c r="F15" s="14" t="s">
        <v>28</v>
      </c>
      <c r="G15" s="9"/>
    </row>
    <row r="16" spans="1:7" x14ac:dyDescent="0.25">
      <c r="A16" t="s">
        <v>25</v>
      </c>
      <c r="B16" s="3"/>
      <c r="D16" s="2"/>
      <c r="E16" s="1"/>
    </row>
    <row r="18" spans="1:7" x14ac:dyDescent="0.25">
      <c r="B18" s="6" t="s">
        <v>2</v>
      </c>
      <c r="C18" s="6"/>
      <c r="D18" s="6"/>
      <c r="E18" s="6"/>
    </row>
    <row r="19" spans="1:7" x14ac:dyDescent="0.25">
      <c r="A19" t="s">
        <v>35</v>
      </c>
    </row>
    <row r="20" spans="1:7" x14ac:dyDescent="0.25">
      <c r="A20" s="11" t="e">
        <f ca="1">INDIRECT(ADDRESS(ROW(),COLUMN()+5))+1</f>
        <v>#VALUE!</v>
      </c>
      <c r="B20" s="3" t="s">
        <v>26</v>
      </c>
      <c r="C20" s="11" t="s">
        <v>27</v>
      </c>
      <c r="D20" s="2" t="e">
        <f ca="1">INDIRECT(ADDRESS(ROW(),COLUMN()+1))</f>
        <v>#VALUE!</v>
      </c>
      <c r="E20" s="1" t="e">
        <f ca="1">INDIRECT(ADDRESS(ROW(),COLUMN()-2))/Summary!F5</f>
        <v>#VALUE!</v>
      </c>
      <c r="F20" s="14" t="s">
        <v>28</v>
      </c>
      <c r="G20" s="9"/>
    </row>
    <row r="21" spans="1:7" x14ac:dyDescent="0.25">
      <c r="A21" t="s">
        <v>25</v>
      </c>
      <c r="B21" s="3"/>
      <c r="D21" s="2"/>
      <c r="E21" s="1"/>
    </row>
    <row r="23" spans="1:7" x14ac:dyDescent="0.25">
      <c r="B23" s="6" t="s">
        <v>3</v>
      </c>
      <c r="C23" s="6"/>
      <c r="D23" s="6"/>
      <c r="E23" s="6"/>
    </row>
    <row r="24" spans="1:7" x14ac:dyDescent="0.25">
      <c r="A24" t="s">
        <v>38</v>
      </c>
    </row>
    <row r="25" spans="1:7" x14ac:dyDescent="0.25">
      <c r="A25" s="11" t="e">
        <f ca="1">INDIRECT(ADDRESS(ROW(),COLUMN()+5))+1</f>
        <v>#VALUE!</v>
      </c>
      <c r="B25" s="3" t="s">
        <v>26</v>
      </c>
      <c r="C25" s="11" t="s">
        <v>27</v>
      </c>
      <c r="D25" s="2" t="e">
        <f ca="1">INDIRECT(ADDRESS(ROW(),COLUMN()+1))</f>
        <v>#VALUE!</v>
      </c>
      <c r="E25" s="1" t="e">
        <f ca="1">INDIRECT(ADDRESS(ROW(),COLUMN()-2))/Summary!F5</f>
        <v>#VALUE!</v>
      </c>
      <c r="F25" s="14" t="s">
        <v>28</v>
      </c>
      <c r="G25" s="9"/>
    </row>
    <row r="26" spans="1:7" x14ac:dyDescent="0.25">
      <c r="A26" t="s">
        <v>25</v>
      </c>
      <c r="B26" s="3"/>
      <c r="D26" s="2"/>
      <c r="E26" s="1"/>
    </row>
    <row r="28" spans="1:7" x14ac:dyDescent="0.25">
      <c r="B28" s="6" t="s">
        <v>4</v>
      </c>
      <c r="C28" s="6"/>
      <c r="D28" s="6"/>
      <c r="E28" s="6"/>
    </row>
    <row r="29" spans="1:7" x14ac:dyDescent="0.25">
      <c r="A29" t="s">
        <v>39</v>
      </c>
    </row>
    <row r="30" spans="1:7" x14ac:dyDescent="0.25">
      <c r="A30" s="11" t="e">
        <f ca="1">INDIRECT(ADDRESS(ROW(),COLUMN()+5))+1</f>
        <v>#VALUE!</v>
      </c>
      <c r="B30" s="3" t="s">
        <v>26</v>
      </c>
      <c r="C30" s="11" t="s">
        <v>27</v>
      </c>
      <c r="D30" s="2" t="e">
        <f ca="1">INDIRECT(ADDRESS(ROW(),COLUMN()+1))</f>
        <v>#VALUE!</v>
      </c>
      <c r="E30" s="1" t="e">
        <f ca="1">INDIRECT(ADDRESS(ROW(),COLUMN()-2))/Summary!F5</f>
        <v>#VALUE!</v>
      </c>
      <c r="F30" s="14" t="s">
        <v>28</v>
      </c>
      <c r="G30" s="9"/>
    </row>
    <row r="31" spans="1:7" x14ac:dyDescent="0.25">
      <c r="A31" t="s">
        <v>25</v>
      </c>
      <c r="B31" s="3"/>
      <c r="D31" s="2"/>
      <c r="E31" s="1"/>
    </row>
    <row r="33" spans="1:7" x14ac:dyDescent="0.25">
      <c r="B33" s="6" t="s">
        <v>5</v>
      </c>
      <c r="C33" s="6"/>
      <c r="D33" s="6"/>
      <c r="E33" s="6"/>
    </row>
    <row r="34" spans="1:7" x14ac:dyDescent="0.25">
      <c r="A34" t="s">
        <v>36</v>
      </c>
    </row>
    <row r="35" spans="1:7" x14ac:dyDescent="0.25">
      <c r="A35" s="11" t="e">
        <f ca="1">INDIRECT(ADDRESS(ROW(),COLUMN()+5))+1</f>
        <v>#VALUE!</v>
      </c>
      <c r="B35" s="3" t="s">
        <v>26</v>
      </c>
      <c r="C35" s="11" t="s">
        <v>27</v>
      </c>
      <c r="D35" s="2" t="e">
        <f ca="1">INDIRECT(ADDRESS(ROW(),COLUMN()+1))</f>
        <v>#VALUE!</v>
      </c>
      <c r="E35" s="1" t="e">
        <f ca="1">INDIRECT(ADDRESS(ROW(),COLUMN()-2))/Summary!F5</f>
        <v>#VALUE!</v>
      </c>
      <c r="F35" s="14" t="s">
        <v>28</v>
      </c>
      <c r="G35" s="9"/>
    </row>
    <row r="36" spans="1:7" x14ac:dyDescent="0.25">
      <c r="A36" t="s">
        <v>25</v>
      </c>
      <c r="B36" s="3"/>
      <c r="D36" s="2"/>
      <c r="E36" s="1"/>
    </row>
    <row r="38" spans="1:7" x14ac:dyDescent="0.25">
      <c r="B38" s="6" t="s">
        <v>6</v>
      </c>
      <c r="C38" s="6"/>
      <c r="D38" s="6"/>
      <c r="E38" s="6"/>
    </row>
    <row r="39" spans="1:7" x14ac:dyDescent="0.25">
      <c r="A39" t="s">
        <v>37</v>
      </c>
    </row>
    <row r="40" spans="1:7" x14ac:dyDescent="0.25">
      <c r="A40" s="11" t="e">
        <f ca="1">INDIRECT(ADDRESS(ROW(),COLUMN()+5))+1</f>
        <v>#VALUE!</v>
      </c>
      <c r="B40" s="3" t="s">
        <v>26</v>
      </c>
      <c r="C40" s="11" t="s">
        <v>27</v>
      </c>
      <c r="D40" s="2" t="e">
        <f ca="1">INDIRECT(ADDRESS(ROW(),COLUMN()+1))</f>
        <v>#VALUE!</v>
      </c>
      <c r="E40" s="1" t="e">
        <f ca="1">INDIRECT(ADDRESS(ROW(),COLUMN()-2))/Summary!F5</f>
        <v>#VALUE!</v>
      </c>
      <c r="F40" s="14" t="s">
        <v>28</v>
      </c>
      <c r="G40" s="9"/>
    </row>
    <row r="41" spans="1:7" x14ac:dyDescent="0.25">
      <c r="A41" t="s">
        <v>25</v>
      </c>
      <c r="B41" s="3"/>
      <c r="D41" s="2"/>
      <c r="E41" s="1"/>
    </row>
    <row r="43" spans="1:7" x14ac:dyDescent="0.25">
      <c r="B43" s="6" t="s">
        <v>7</v>
      </c>
      <c r="C43" s="6"/>
      <c r="D43" s="6"/>
      <c r="E43" s="6"/>
    </row>
    <row r="44" spans="1:7" x14ac:dyDescent="0.25">
      <c r="A44" t="s">
        <v>40</v>
      </c>
    </row>
    <row r="45" spans="1:7" x14ac:dyDescent="0.25">
      <c r="A45" s="11" t="e">
        <f ca="1">INDIRECT(ADDRESS(ROW(),COLUMN()+5))+1</f>
        <v>#VALUE!</v>
      </c>
      <c r="B45" s="3" t="s">
        <v>26</v>
      </c>
      <c r="C45" s="11" t="s">
        <v>27</v>
      </c>
      <c r="D45" s="2" t="e">
        <f ca="1">INDIRECT(ADDRESS(ROW(),COLUMN()+1))</f>
        <v>#VALUE!</v>
      </c>
      <c r="E45" s="1" t="e">
        <f ca="1">INDIRECT(ADDRESS(ROW(),COLUMN()-2))/Summary!F5</f>
        <v>#VALUE!</v>
      </c>
      <c r="F45" s="14" t="s">
        <v>28</v>
      </c>
      <c r="G45" s="9"/>
    </row>
    <row r="46" spans="1:7" x14ac:dyDescent="0.25">
      <c r="A46" t="s">
        <v>25</v>
      </c>
      <c r="B46" s="3"/>
      <c r="D46" s="2"/>
      <c r="E46" s="1"/>
    </row>
    <row r="48" spans="1:7" x14ac:dyDescent="0.25">
      <c r="A48" s="22" t="s">
        <v>44</v>
      </c>
    </row>
  </sheetData>
  <sheetProtection password="FB53" sheet="1" objects="1" scenarios="1"/>
  <mergeCells count="1">
    <mergeCell ref="B1:E1"/>
  </mergeCells>
  <conditionalFormatting sqref="D1:D12 D27:D28 D32:D43 D47:D1048576 D18:D23">
    <cfRule type="dataBar" priority="5">
      <dataBar showValue="0"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{1352680F-5414-4E19-B058-61F4CA128188}</x14:id>
        </ext>
      </extLst>
    </cfRule>
  </conditionalFormatting>
  <conditionalFormatting sqref="D29:D31">
    <cfRule type="dataBar" priority="3">
      <dataBar showValue="0"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{E34EF1A0-3ABB-449D-8DF3-8B5D0DC85891}</x14:id>
        </ext>
      </extLst>
    </cfRule>
  </conditionalFormatting>
  <conditionalFormatting sqref="D24:D26">
    <cfRule type="dataBar" priority="4">
      <dataBar showValue="0"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{42EE3629-2504-4696-85AF-1AB9B05A14B0}</x14:id>
        </ext>
      </extLst>
    </cfRule>
  </conditionalFormatting>
  <conditionalFormatting sqref="D44:D46">
    <cfRule type="dataBar" priority="2">
      <dataBar showValue="0"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{1E07ECBB-B276-4C79-B068-61F70DD34F20}</x14:id>
        </ext>
      </extLst>
    </cfRule>
  </conditionalFormatting>
  <conditionalFormatting sqref="D13:D17">
    <cfRule type="dataBar" priority="1">
      <dataBar showValue="0"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{3F641A06-B73D-448A-92CA-9F60424A08FC}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52680F-5414-4E19-B058-61F4CA12818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D1:D12 D27:D28 D32:D43 D47:D1048576 D18:D23</xm:sqref>
        </x14:conditionalFormatting>
        <x14:conditionalFormatting xmlns:xm="http://schemas.microsoft.com/office/excel/2006/main">
          <x14:cfRule type="dataBar" id="{E34EF1A0-3ABB-449D-8DF3-8B5D0DC8589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D29:D31</xm:sqref>
        </x14:conditionalFormatting>
        <x14:conditionalFormatting xmlns:xm="http://schemas.microsoft.com/office/excel/2006/main">
          <x14:cfRule type="dataBar" id="{42EE3629-2504-4696-85AF-1AB9B05A14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D24:D26</xm:sqref>
        </x14:conditionalFormatting>
        <x14:conditionalFormatting xmlns:xm="http://schemas.microsoft.com/office/excel/2006/main">
          <x14:cfRule type="dataBar" id="{1E07ECBB-B276-4C79-B068-61F70DD34F2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D44:D46</xm:sqref>
        </x14:conditionalFormatting>
        <x14:conditionalFormatting xmlns:xm="http://schemas.microsoft.com/office/excel/2006/main">
          <x14:cfRule type="dataBar" id="{3F641A06-B73D-448A-92CA-9F60424A08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D13:D17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18"/>
  <sheetViews>
    <sheetView workbookViewId="0">
      <selection activeCell="E16" sqref="E16"/>
    </sheetView>
  </sheetViews>
  <sheetFormatPr defaultRowHeight="15" x14ac:dyDescent="0.25"/>
  <cols>
    <col min="1" max="1" width="9.85546875" bestFit="1" customWidth="1"/>
    <col min="5" max="5" width="23.42578125" bestFit="1" customWidth="1"/>
    <col min="6" max="6" width="9.140625" customWidth="1"/>
    <col min="8" max="8" width="9.140625" customWidth="1"/>
  </cols>
  <sheetData>
    <row r="1" spans="1:16" x14ac:dyDescent="0.25">
      <c r="A1" t="s">
        <v>15</v>
      </c>
      <c r="J1" s="12"/>
      <c r="K1" s="12"/>
      <c r="L1" s="12"/>
      <c r="M1" s="12"/>
      <c r="N1" s="12"/>
      <c r="O1" s="12"/>
      <c r="P1" s="12"/>
    </row>
    <row r="2" spans="1:16" x14ac:dyDescent="0.25">
      <c r="A2" t="s">
        <v>18</v>
      </c>
      <c r="E2" s="10" t="s">
        <v>31</v>
      </c>
      <c r="F2" s="5" t="s">
        <v>16</v>
      </c>
      <c r="G2" s="1" t="e">
        <f ca="1">F2/(F2+F3+F4)+(NOW()*0)</f>
        <v>#VALUE!</v>
      </c>
      <c r="H2" t="e">
        <f ca="1">CONCATENATE(TEXT(G2, "0.0%"), " Voice")</f>
        <v>#VALUE!</v>
      </c>
    </row>
    <row r="3" spans="1:16" x14ac:dyDescent="0.25">
      <c r="A3" s="4">
        <v>41134</v>
      </c>
      <c r="B3">
        <v>24</v>
      </c>
      <c r="E3" s="10" t="s">
        <v>32</v>
      </c>
      <c r="F3" s="5" t="s">
        <v>17</v>
      </c>
      <c r="G3" s="1" t="e">
        <f ca="1">F3/(F2+F3+F4)+(NOW()*0)</f>
        <v>#VALUE!</v>
      </c>
      <c r="H3" s="8" t="e">
        <f ca="1">CONCATENATE(TEXT(G3, "0.0%"), " Data")</f>
        <v>#VALUE!</v>
      </c>
    </row>
    <row r="4" spans="1:16" x14ac:dyDescent="0.25">
      <c r="A4" s="4">
        <v>41141</v>
      </c>
      <c r="B4">
        <v>30</v>
      </c>
      <c r="E4" s="10" t="s">
        <v>42</v>
      </c>
      <c r="F4" s="5" t="s">
        <v>43</v>
      </c>
      <c r="G4" s="1" t="e">
        <f ca="1">F4/(F2+F3+F4)+(NOW()*0)</f>
        <v>#VALUE!</v>
      </c>
      <c r="H4" s="7" t="e">
        <f ca="1">CONCATENATE(TEXT(G4, "0.0%"), " Other")</f>
        <v>#VALUE!</v>
      </c>
    </row>
    <row r="5" spans="1:16" x14ac:dyDescent="0.25">
      <c r="A5" s="4">
        <v>41148</v>
      </c>
      <c r="B5">
        <v>22</v>
      </c>
      <c r="E5" s="10" t="s">
        <v>29</v>
      </c>
      <c r="F5" s="11" t="s">
        <v>19</v>
      </c>
    </row>
    <row r="6" spans="1:16" x14ac:dyDescent="0.25">
      <c r="A6" s="4">
        <v>41155</v>
      </c>
      <c r="B6">
        <v>26</v>
      </c>
      <c r="E6" s="10" t="s">
        <v>30</v>
      </c>
      <c r="F6" s="11" t="s">
        <v>20</v>
      </c>
    </row>
    <row r="7" spans="1:16" x14ac:dyDescent="0.25">
      <c r="A7" s="4">
        <v>41162</v>
      </c>
      <c r="B7">
        <v>24</v>
      </c>
      <c r="E7" s="10" t="s">
        <v>9</v>
      </c>
      <c r="F7" s="9" t="s">
        <v>21</v>
      </c>
    </row>
    <row r="8" spans="1:16" x14ac:dyDescent="0.25">
      <c r="A8" s="4">
        <v>41169</v>
      </c>
      <c r="B8">
        <v>19</v>
      </c>
      <c r="E8" s="10" t="s">
        <v>10</v>
      </c>
      <c r="F8" s="9" t="s">
        <v>22</v>
      </c>
    </row>
    <row r="9" spans="1:16" x14ac:dyDescent="0.25">
      <c r="A9" s="4">
        <v>41176</v>
      </c>
      <c r="B9">
        <v>35</v>
      </c>
      <c r="E9" s="10" t="s">
        <v>13</v>
      </c>
      <c r="F9" s="9" t="s">
        <v>23</v>
      </c>
    </row>
    <row r="10" spans="1:16" x14ac:dyDescent="0.25">
      <c r="A10" s="4">
        <v>41183</v>
      </c>
      <c r="B10">
        <v>27</v>
      </c>
      <c r="E10" s="10" t="s">
        <v>12</v>
      </c>
      <c r="F10" s="9" t="s">
        <v>24</v>
      </c>
    </row>
    <row r="11" spans="1:16" x14ac:dyDescent="0.25">
      <c r="A11" s="4">
        <v>41190</v>
      </c>
      <c r="B11">
        <v>28</v>
      </c>
      <c r="E11" s="10"/>
      <c r="F11" s="11"/>
      <c r="H11" s="9"/>
    </row>
    <row r="12" spans="1:16" x14ac:dyDescent="0.25">
      <c r="A12" s="4">
        <v>41197</v>
      </c>
      <c r="B12">
        <v>66</v>
      </c>
      <c r="E12" s="10"/>
      <c r="F12" s="11"/>
      <c r="H12" s="9"/>
    </row>
    <row r="13" spans="1:16" x14ac:dyDescent="0.25">
      <c r="A13" s="4">
        <v>41204</v>
      </c>
      <c r="B13">
        <v>74</v>
      </c>
      <c r="E13" s="10"/>
      <c r="F13" s="11"/>
      <c r="H13" s="9"/>
    </row>
    <row r="14" spans="1:16" x14ac:dyDescent="0.25">
      <c r="A14" s="4">
        <v>41211</v>
      </c>
      <c r="B14">
        <v>54</v>
      </c>
      <c r="E14" s="10"/>
      <c r="F14" s="11"/>
      <c r="H14" s="9"/>
    </row>
    <row r="15" spans="1:16" x14ac:dyDescent="0.25">
      <c r="A15" s="4">
        <v>41218</v>
      </c>
      <c r="B15">
        <v>49</v>
      </c>
      <c r="E15" s="10"/>
      <c r="F15" s="11"/>
      <c r="H15" s="9"/>
    </row>
    <row r="16" spans="1:16" x14ac:dyDescent="0.25">
      <c r="E16" s="10"/>
      <c r="F16" s="11"/>
      <c r="H16" s="9"/>
    </row>
    <row r="17" spans="5:6" x14ac:dyDescent="0.25">
      <c r="E17" s="10"/>
      <c r="F17" s="11"/>
    </row>
    <row r="18" spans="5:6" x14ac:dyDescent="0.25">
      <c r="E18" s="10"/>
      <c r="F18" s="11"/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3"/>
  <sheetViews>
    <sheetView workbookViewId="0"/>
  </sheetViews>
  <sheetFormatPr defaultRowHeight="15" x14ac:dyDescent="0.25"/>
  <sheetData>
    <row r="1" spans="1:6" x14ac:dyDescent="0.25">
      <c r="A1" t="s">
        <v>41</v>
      </c>
      <c r="F1" s="11"/>
    </row>
    <row r="2" spans="1:6" x14ac:dyDescent="0.25">
      <c r="A2" s="11" t="s">
        <v>26</v>
      </c>
      <c r="B2" s="11" t="s">
        <v>27</v>
      </c>
      <c r="C2" s="13" t="str">
        <f ca="1">LEFT(INDIRECT(ADDRESS(ROW(),COLUMN()-2)),10)</f>
        <v>${row.key}</v>
      </c>
      <c r="D2" s="2"/>
      <c r="E2" s="1"/>
      <c r="F2" s="11"/>
    </row>
    <row r="3" spans="1:6" x14ac:dyDescent="0.25">
      <c r="A3" t="s">
        <v>25</v>
      </c>
      <c r="C3" s="3"/>
      <c r="D3" s="2"/>
      <c r="E3" s="1"/>
      <c r="F3" s="11"/>
    </row>
  </sheetData>
  <sheetProtection password="DCA7" sheet="1" objects="1" scenarios="1" selectLockedCells="1" selectUnlockedCells="1"/>
  <conditionalFormatting sqref="D1:D3">
    <cfRule type="dataBar" priority="1">
      <dataBar showValue="0"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{85C821E5-30DE-43AD-9032-D68C201A1720}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C821E5-30DE-43AD-9032-D68C201A172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D1:D3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Breakdown</vt:lpstr>
      <vt:lpstr>Summary</vt:lpstr>
      <vt:lpstr>Timeseries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DANU Technologies</dc:creator>
  <cp:lastModifiedBy>Ciaran Treanor</cp:lastModifiedBy>
  <dcterms:created xsi:type="dcterms:W3CDTF">2012-11-13T09:36:43Z</dcterms:created>
  <dcterms:modified xsi:type="dcterms:W3CDTF">2013-03-11T12:17:27Z</dcterms:modified>
</cp:coreProperties>
</file>