
<file path=[Content_Types].xml><?xml version="1.0" encoding="utf-8"?>
<Types xmlns="http://schemas.openxmlformats.org/package/2006/content-types">
  <Default Extension="emf" ContentType="image/x-emf"/>
  <Default Extension="jpeg" ContentType="image/jpeg"/>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slicers/slicer3.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tables/table4.xml" ContentType="application/vnd.openxmlformats-officedocument.spreadsheetml.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a428c868f651a39a/"/>
    </mc:Choice>
  </mc:AlternateContent>
  <xr:revisionPtr revIDLastSave="18" documentId="8_{0405781D-7433-449C-BED5-8F5B54463A90}" xr6:coauthVersionLast="47" xr6:coauthVersionMax="47" xr10:uidLastSave="{F01A4DBB-B3E5-41B5-86F6-86D3724E7079}"/>
  <bookViews>
    <workbookView xWindow="-108" yWindow="-108" windowWidth="23256" windowHeight="12456" activeTab="2" xr2:uid="{08B7934E-4114-41A5-A946-B88D77E76815}"/>
  </bookViews>
  <sheets>
    <sheet name="Sheet2" sheetId="4" r:id="rId1"/>
    <sheet name="Table1" sheetId="2" r:id="rId2"/>
    <sheet name="Sheet4" sheetId="8" r:id="rId3"/>
    <sheet name="covid_19" sheetId="1" r:id="rId4"/>
    <sheet name="Sheet3" sheetId="6" r:id="rId5"/>
  </sheets>
  <definedNames>
    <definedName name="ExternalData_1" localSheetId="1" hidden="1">Table1!$A$1:$K$239</definedName>
    <definedName name="Slicer_continent">#N/A</definedName>
    <definedName name="Slicer_continent1">#N/A</definedName>
    <definedName name="Slicer_continent2">#N/A</definedName>
    <definedName name="Slicer_continent3">#N/A</definedName>
    <definedName name="Slicer_country">#N/A</definedName>
    <definedName name="Slicer_Q6">#N/A</definedName>
    <definedName name="Slicer_Q61">#N/A</definedName>
    <definedName name="Slicer_Q9">#N/A</definedName>
    <definedName name="Slicer_Q91">#N/A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40" i="2" l="1"/>
  <c r="T39" i="2"/>
  <c r="T38" i="2"/>
  <c r="S5" i="2"/>
  <c r="I231" i="2"/>
  <c r="I232" i="2"/>
  <c r="I233" i="2"/>
  <c r="I235" i="2"/>
  <c r="I237" i="2"/>
  <c r="I238" i="2"/>
  <c r="I239" i="2"/>
  <c r="I100" i="2"/>
  <c r="I236" i="2"/>
  <c r="I229" i="2"/>
  <c r="I230" i="2"/>
  <c r="I234" i="2"/>
  <c r="I192" i="2"/>
  <c r="I193" i="2"/>
  <c r="I200" i="2"/>
  <c r="I205" i="2"/>
  <c r="I209" i="2"/>
  <c r="I210" i="2"/>
  <c r="I194" i="2"/>
  <c r="I215" i="2"/>
  <c r="I225" i="2"/>
  <c r="I207" i="2"/>
  <c r="I190" i="2"/>
  <c r="I202" i="2"/>
  <c r="I189" i="2"/>
  <c r="I213" i="2"/>
  <c r="I212" i="2"/>
  <c r="I217" i="2"/>
  <c r="I204" i="2"/>
  <c r="I208" i="2"/>
  <c r="I228" i="2"/>
  <c r="I224" i="2"/>
  <c r="I222" i="2"/>
  <c r="I185" i="2"/>
  <c r="I226" i="2"/>
  <c r="I186" i="2"/>
  <c r="I187" i="2"/>
  <c r="I188" i="2"/>
  <c r="I191" i="2"/>
  <c r="I195" i="2"/>
  <c r="I196" i="2"/>
  <c r="I197" i="2"/>
  <c r="I198" i="2"/>
  <c r="I199" i="2"/>
  <c r="I201" i="2"/>
  <c r="I203" i="2"/>
  <c r="I206" i="2"/>
  <c r="I211" i="2"/>
  <c r="I214" i="2"/>
  <c r="I216" i="2"/>
  <c r="I218" i="2"/>
  <c r="I219" i="2"/>
  <c r="I220" i="2"/>
  <c r="I221" i="2"/>
  <c r="I223" i="2"/>
  <c r="I227" i="2"/>
  <c r="I163" i="2"/>
  <c r="I171" i="2"/>
  <c r="I176" i="2"/>
  <c r="I184" i="2"/>
  <c r="I180" i="2"/>
  <c r="I167" i="2"/>
  <c r="I170" i="2"/>
  <c r="I164" i="2"/>
  <c r="I152" i="2"/>
  <c r="I153" i="2"/>
  <c r="I154" i="2"/>
  <c r="I155" i="2"/>
  <c r="I156" i="2"/>
  <c r="I157" i="2"/>
  <c r="I158" i="2"/>
  <c r="I159" i="2"/>
  <c r="I160" i="2"/>
  <c r="I161" i="2"/>
  <c r="I162" i="2"/>
  <c r="I165" i="2"/>
  <c r="I166" i="2"/>
  <c r="I168" i="2"/>
  <c r="I169" i="2"/>
  <c r="I172" i="2"/>
  <c r="I173" i="2"/>
  <c r="I174" i="2"/>
  <c r="I175" i="2"/>
  <c r="I177" i="2"/>
  <c r="I178" i="2"/>
  <c r="I179" i="2"/>
  <c r="I181" i="2"/>
  <c r="I182" i="2"/>
  <c r="I183" i="2"/>
  <c r="I141" i="2"/>
  <c r="I139" i="2"/>
  <c r="I124" i="2"/>
  <c r="I151" i="2"/>
  <c r="I145" i="2"/>
  <c r="I125" i="2"/>
  <c r="I126" i="2"/>
  <c r="I127" i="2"/>
  <c r="I128" i="2"/>
  <c r="I129" i="2"/>
  <c r="I130" i="2"/>
  <c r="I131" i="2"/>
  <c r="I132" i="2"/>
  <c r="I133" i="2"/>
  <c r="I134" i="2"/>
  <c r="I135" i="2"/>
  <c r="I136" i="2"/>
  <c r="I137" i="2"/>
  <c r="I138" i="2"/>
  <c r="I140" i="2"/>
  <c r="I142" i="2"/>
  <c r="I143" i="2"/>
  <c r="I144" i="2"/>
  <c r="I146" i="2"/>
  <c r="I147" i="2"/>
  <c r="I148" i="2"/>
  <c r="I149" i="2"/>
  <c r="I150" i="2"/>
  <c r="I82" i="2"/>
  <c r="I96" i="2"/>
  <c r="I97" i="2"/>
  <c r="I118" i="2"/>
  <c r="I98" i="2"/>
  <c r="I76" i="2"/>
  <c r="I77" i="2"/>
  <c r="I78" i="2"/>
  <c r="I79" i="2"/>
  <c r="I80" i="2"/>
  <c r="I81" i="2"/>
  <c r="I83" i="2"/>
  <c r="I84" i="2"/>
  <c r="I85" i="2"/>
  <c r="I86" i="2"/>
  <c r="I87" i="2"/>
  <c r="I88" i="2"/>
  <c r="I89" i="2"/>
  <c r="I90" i="2"/>
  <c r="I91" i="2"/>
  <c r="I92" i="2"/>
  <c r="I93" i="2"/>
  <c r="I94" i="2"/>
  <c r="I95" i="2"/>
  <c r="I99" i="2"/>
  <c r="I101" i="2"/>
  <c r="I102" i="2"/>
  <c r="I103" i="2"/>
  <c r="I104" i="2"/>
  <c r="I105" i="2"/>
  <c r="I106" i="2"/>
  <c r="I107" i="2"/>
  <c r="I108" i="2"/>
  <c r="I109" i="2"/>
  <c r="I110" i="2"/>
  <c r="I111" i="2"/>
  <c r="I112" i="2"/>
  <c r="I113" i="2"/>
  <c r="I114" i="2"/>
  <c r="I115" i="2"/>
  <c r="I116" i="2"/>
  <c r="I117" i="2"/>
  <c r="I119" i="2"/>
  <c r="I120" i="2"/>
  <c r="I121" i="2"/>
  <c r="I122" i="2"/>
  <c r="I123" i="2"/>
  <c r="I40" i="2"/>
  <c r="I59" i="2"/>
  <c r="I46" i="2"/>
  <c r="I64" i="2"/>
  <c r="I34" i="2"/>
  <c r="I29" i="2"/>
  <c r="I30" i="2"/>
  <c r="I31" i="2"/>
  <c r="I32" i="2"/>
  <c r="I33" i="2"/>
  <c r="I35" i="2"/>
  <c r="I36" i="2"/>
  <c r="I37" i="2"/>
  <c r="I38" i="2"/>
  <c r="I39" i="2"/>
  <c r="I41" i="2"/>
  <c r="I42" i="2"/>
  <c r="I43" i="2"/>
  <c r="I44" i="2"/>
  <c r="I45" i="2"/>
  <c r="I47" i="2"/>
  <c r="I48" i="2"/>
  <c r="I49" i="2"/>
  <c r="I50" i="2"/>
  <c r="I51" i="2"/>
  <c r="I52" i="2"/>
  <c r="I53" i="2"/>
  <c r="I54" i="2"/>
  <c r="I55" i="2"/>
  <c r="I56" i="2"/>
  <c r="I57" i="2"/>
  <c r="I58" i="2"/>
  <c r="I60" i="2"/>
  <c r="I61" i="2"/>
  <c r="I62" i="2"/>
  <c r="I63" i="2"/>
  <c r="I65" i="2"/>
  <c r="I66" i="2"/>
  <c r="I67" i="2"/>
  <c r="I68" i="2"/>
  <c r="I69" i="2"/>
  <c r="I70" i="2"/>
  <c r="I71" i="2"/>
  <c r="I72" i="2"/>
  <c r="I73" i="2"/>
  <c r="I74" i="2"/>
  <c r="I75" i="2"/>
  <c r="I19" i="2"/>
  <c r="I5" i="2"/>
  <c r="I4" i="2"/>
  <c r="I3" i="2"/>
  <c r="I7" i="2"/>
  <c r="I18" i="2"/>
  <c r="I20" i="2"/>
  <c r="I2" i="2"/>
  <c r="I6" i="2"/>
  <c r="I8" i="2"/>
  <c r="I9" i="2"/>
  <c r="I10" i="2"/>
  <c r="I11" i="2"/>
  <c r="I12" i="2"/>
  <c r="I13" i="2"/>
  <c r="I14" i="2"/>
  <c r="I15" i="2"/>
  <c r="I16" i="2"/>
  <c r="I17" i="2"/>
  <c r="I21" i="2"/>
  <c r="I22" i="2"/>
  <c r="I23" i="2"/>
  <c r="I24" i="2"/>
  <c r="I25" i="2"/>
  <c r="I26" i="2"/>
  <c r="I27" i="2"/>
  <c r="I28" i="2"/>
  <c r="O9" i="2"/>
  <c r="O8" i="2"/>
  <c r="F231" i="2"/>
  <c r="F232" i="2"/>
  <c r="F233" i="2"/>
  <c r="F235" i="2"/>
  <c r="F237" i="2"/>
  <c r="F238" i="2"/>
  <c r="F239" i="2"/>
  <c r="F100" i="2"/>
  <c r="F236" i="2"/>
  <c r="F229" i="2"/>
  <c r="F230" i="2"/>
  <c r="F234" i="2"/>
  <c r="F192" i="2"/>
  <c r="F193" i="2"/>
  <c r="F200" i="2"/>
  <c r="F205" i="2"/>
  <c r="F209" i="2"/>
  <c r="F210" i="2"/>
  <c r="F194" i="2"/>
  <c r="F215" i="2"/>
  <c r="F225" i="2"/>
  <c r="F207" i="2"/>
  <c r="F190" i="2"/>
  <c r="F202" i="2"/>
  <c r="F189" i="2"/>
  <c r="F213" i="2"/>
  <c r="F212" i="2"/>
  <c r="F217" i="2"/>
  <c r="F204" i="2"/>
  <c r="F208" i="2"/>
  <c r="F228" i="2"/>
  <c r="F224" i="2"/>
  <c r="F222" i="2"/>
  <c r="F185" i="2"/>
  <c r="F226" i="2"/>
  <c r="F186" i="2"/>
  <c r="F187" i="2"/>
  <c r="F188" i="2"/>
  <c r="F191" i="2"/>
  <c r="F195" i="2"/>
  <c r="F196" i="2"/>
  <c r="F197" i="2"/>
  <c r="F198" i="2"/>
  <c r="F199" i="2"/>
  <c r="F201" i="2"/>
  <c r="F203" i="2"/>
  <c r="F206" i="2"/>
  <c r="F211" i="2"/>
  <c r="F214" i="2"/>
  <c r="F216" i="2"/>
  <c r="F218" i="2"/>
  <c r="F219" i="2"/>
  <c r="F220" i="2"/>
  <c r="F221" i="2"/>
  <c r="F223" i="2"/>
  <c r="F227" i="2"/>
  <c r="F163" i="2"/>
  <c r="F171" i="2"/>
  <c r="F176" i="2"/>
  <c r="F184" i="2"/>
  <c r="F180" i="2"/>
  <c r="F167" i="2"/>
  <c r="F170" i="2"/>
  <c r="F164" i="2"/>
  <c r="F152" i="2"/>
  <c r="F153" i="2"/>
  <c r="F154" i="2"/>
  <c r="F155" i="2"/>
  <c r="F156" i="2"/>
  <c r="F157" i="2"/>
  <c r="F158" i="2"/>
  <c r="F159" i="2"/>
  <c r="F160" i="2"/>
  <c r="F161" i="2"/>
  <c r="F162" i="2"/>
  <c r="F165" i="2"/>
  <c r="F166" i="2"/>
  <c r="F168" i="2"/>
  <c r="F169" i="2"/>
  <c r="F172" i="2"/>
  <c r="F173" i="2"/>
  <c r="F174" i="2"/>
  <c r="F175" i="2"/>
  <c r="F177" i="2"/>
  <c r="F178" i="2"/>
  <c r="F179" i="2"/>
  <c r="F181" i="2"/>
  <c r="F182" i="2"/>
  <c r="F183" i="2"/>
  <c r="F141" i="2"/>
  <c r="F139" i="2"/>
  <c r="F124" i="2"/>
  <c r="F151" i="2"/>
  <c r="F145" i="2"/>
  <c r="F125" i="2"/>
  <c r="F126" i="2"/>
  <c r="F127" i="2"/>
  <c r="F128" i="2"/>
  <c r="F129" i="2"/>
  <c r="F130" i="2"/>
  <c r="F131" i="2"/>
  <c r="F132" i="2"/>
  <c r="F133" i="2"/>
  <c r="F134" i="2"/>
  <c r="F135" i="2"/>
  <c r="F136" i="2"/>
  <c r="F137" i="2"/>
  <c r="F138" i="2"/>
  <c r="F140" i="2"/>
  <c r="F142" i="2"/>
  <c r="F143" i="2"/>
  <c r="F144" i="2"/>
  <c r="F146" i="2"/>
  <c r="F147" i="2"/>
  <c r="F148" i="2"/>
  <c r="F149" i="2"/>
  <c r="F150" i="2"/>
  <c r="F82" i="2"/>
  <c r="F96" i="2"/>
  <c r="F97" i="2"/>
  <c r="F118" i="2"/>
  <c r="F98" i="2"/>
  <c r="F76" i="2"/>
  <c r="F77" i="2"/>
  <c r="F78" i="2"/>
  <c r="F79" i="2"/>
  <c r="F80" i="2"/>
  <c r="F81" i="2"/>
  <c r="F83" i="2"/>
  <c r="F84" i="2"/>
  <c r="F85" i="2"/>
  <c r="F86" i="2"/>
  <c r="F87" i="2"/>
  <c r="F88" i="2"/>
  <c r="F89" i="2"/>
  <c r="F90" i="2"/>
  <c r="F91" i="2"/>
  <c r="F92" i="2"/>
  <c r="F93" i="2"/>
  <c r="F94" i="2"/>
  <c r="F95" i="2"/>
  <c r="F99" i="2"/>
  <c r="F101" i="2"/>
  <c r="F102" i="2"/>
  <c r="F103" i="2"/>
  <c r="F104" i="2"/>
  <c r="F105" i="2"/>
  <c r="F106" i="2"/>
  <c r="F107" i="2"/>
  <c r="F108" i="2"/>
  <c r="F109" i="2"/>
  <c r="F110" i="2"/>
  <c r="F111" i="2"/>
  <c r="F112" i="2"/>
  <c r="F113" i="2"/>
  <c r="F114" i="2"/>
  <c r="F115" i="2"/>
  <c r="F116" i="2"/>
  <c r="F117" i="2"/>
  <c r="F119" i="2"/>
  <c r="F120" i="2"/>
  <c r="F121" i="2"/>
  <c r="F122" i="2"/>
  <c r="F123" i="2"/>
  <c r="F40" i="2"/>
  <c r="F59" i="2"/>
  <c r="F46" i="2"/>
  <c r="F64" i="2"/>
  <c r="F34" i="2"/>
  <c r="F29" i="2"/>
  <c r="F30" i="2"/>
  <c r="F31" i="2"/>
  <c r="F32" i="2"/>
  <c r="F33" i="2"/>
  <c r="F35" i="2"/>
  <c r="F36" i="2"/>
  <c r="F37" i="2"/>
  <c r="F38" i="2"/>
  <c r="F39" i="2"/>
  <c r="F41" i="2"/>
  <c r="F42" i="2"/>
  <c r="F43" i="2"/>
  <c r="F44" i="2"/>
  <c r="F45" i="2"/>
  <c r="F47" i="2"/>
  <c r="F48" i="2"/>
  <c r="F49" i="2"/>
  <c r="F50" i="2"/>
  <c r="F51" i="2"/>
  <c r="F52" i="2"/>
  <c r="F53" i="2"/>
  <c r="F54" i="2"/>
  <c r="F55" i="2"/>
  <c r="F56" i="2"/>
  <c r="F57" i="2"/>
  <c r="F58" i="2"/>
  <c r="F60" i="2"/>
  <c r="F61" i="2"/>
  <c r="F62" i="2"/>
  <c r="F63" i="2"/>
  <c r="F65" i="2"/>
  <c r="F66" i="2"/>
  <c r="F67" i="2"/>
  <c r="F68" i="2"/>
  <c r="F69" i="2"/>
  <c r="F70" i="2"/>
  <c r="F71" i="2"/>
  <c r="F72" i="2"/>
  <c r="F73" i="2"/>
  <c r="F74" i="2"/>
  <c r="F75" i="2"/>
  <c r="F19" i="2"/>
  <c r="F5" i="2"/>
  <c r="F4" i="2"/>
  <c r="F3" i="2"/>
  <c r="F7" i="2"/>
  <c r="F18" i="2"/>
  <c r="F20" i="2"/>
  <c r="F2" i="2"/>
  <c r="F6" i="2"/>
  <c r="F8" i="2"/>
  <c r="F9" i="2"/>
  <c r="F10" i="2"/>
  <c r="F11" i="2"/>
  <c r="F12" i="2"/>
  <c r="F13" i="2"/>
  <c r="F14" i="2"/>
  <c r="F15" i="2"/>
  <c r="F16" i="2"/>
  <c r="F17" i="2"/>
  <c r="F21" i="2"/>
  <c r="F22" i="2"/>
  <c r="F23" i="2"/>
  <c r="F24" i="2"/>
  <c r="F25" i="2"/>
  <c r="F26" i="2"/>
  <c r="F27" i="2"/>
  <c r="F28" i="2"/>
  <c r="O7" i="2"/>
  <c r="O6" i="2"/>
  <c r="O5" i="2"/>
  <c r="O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D6228FA-F101-4824-BE86-AE5B6B0D223A}"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<sst xmlns="http://schemas.openxmlformats.org/spreadsheetml/2006/main" count="1651" uniqueCount="523">
  <si>
    <t>country</t>
  </si>
  <si>
    <t>continent</t>
  </si>
  <si>
    <t>population</t>
  </si>
  <si>
    <t>day</t>
  </si>
  <si>
    <t>time</t>
  </si>
  <si>
    <t>Cases</t>
  </si>
  <si>
    <t>Recovered</t>
  </si>
  <si>
    <t>Deaths</t>
  </si>
  <si>
    <t>Tests</t>
  </si>
  <si>
    <t>Saint-Helena</t>
  </si>
  <si>
    <t>Africa</t>
  </si>
  <si>
    <t>2024-06-30T16:15:16+00:00</t>
  </si>
  <si>
    <t>Falkland-Islands</t>
  </si>
  <si>
    <t>South-America</t>
  </si>
  <si>
    <t>Montserrat</t>
  </si>
  <si>
    <t>North-America</t>
  </si>
  <si>
    <t>Diamond-Princess</t>
  </si>
  <si>
    <t>Vatican-City</t>
  </si>
  <si>
    <t>Europe</t>
  </si>
  <si>
    <t>Western-Sahara</t>
  </si>
  <si>
    <t>MS-Zaandam</t>
  </si>
  <si>
    <t>China</t>
  </si>
  <si>
    <t>Asia</t>
  </si>
  <si>
    <t>Tokelau</t>
  </si>
  <si>
    <t>Oceania</t>
  </si>
  <si>
    <t>Saint-Pierre-Miquelon</t>
  </si>
  <si>
    <t>Tuvalu</t>
  </si>
  <si>
    <t>Niue</t>
  </si>
  <si>
    <t>Nicaragua</t>
  </si>
  <si>
    <t>2024-06-30T16:15:15+00:00</t>
  </si>
  <si>
    <t>Tajikistan</t>
  </si>
  <si>
    <t>Djibouti</t>
  </si>
  <si>
    <t>Greenland</t>
  </si>
  <si>
    <t>Eritrea</t>
  </si>
  <si>
    <t>Niger</t>
  </si>
  <si>
    <t>Equatorial-Guinea</t>
  </si>
  <si>
    <t>Liberia</t>
  </si>
  <si>
    <t>Nauru</t>
  </si>
  <si>
    <t>Caribbean-Netherlands</t>
  </si>
  <si>
    <t>Bermuda</t>
  </si>
  <si>
    <t>Gambia</t>
  </si>
  <si>
    <t>Grenada</t>
  </si>
  <si>
    <t>Comoros</t>
  </si>
  <si>
    <t>Guinea-Bissau</t>
  </si>
  <si>
    <t>Chad</t>
  </si>
  <si>
    <t>Vanuatu</t>
  </si>
  <si>
    <t>Sint-Maarten</t>
  </si>
  <si>
    <t>Wallis-and-Futuna</t>
  </si>
  <si>
    <t>St-Barth</t>
  </si>
  <si>
    <t>Saint-Kitts-and-Nevis</t>
  </si>
  <si>
    <t>Timor-Leste</t>
  </si>
  <si>
    <t>Kiribati</t>
  </si>
  <si>
    <t>Burkina-Faso</t>
  </si>
  <si>
    <t>Liechtenstein</t>
  </si>
  <si>
    <t>Gibraltar</t>
  </si>
  <si>
    <t>South-Sudan</t>
  </si>
  <si>
    <t>Monaco</t>
  </si>
  <si>
    <t>Samoa</t>
  </si>
  <si>
    <t>Tonga</t>
  </si>
  <si>
    <t>Marshall-Islands</t>
  </si>
  <si>
    <t>Dominica</t>
  </si>
  <si>
    <t>CAR</t>
  </si>
  <si>
    <t>Saint-Martin</t>
  </si>
  <si>
    <t>Yemen</t>
  </si>
  <si>
    <t>St-Vincent-Grenadines</t>
  </si>
  <si>
    <t>Antigua-and-Barbuda</t>
  </si>
  <si>
    <t>Sierra-Leone</t>
  </si>
  <si>
    <t>British-Virgin-Islands</t>
  </si>
  <si>
    <t>Cook-Islands</t>
  </si>
  <si>
    <t>Sao-Tome-and-Principe</t>
  </si>
  <si>
    <t>Turks-and-Caicos</t>
  </si>
  <si>
    <t>Palau</t>
  </si>
  <si>
    <t>Anguilla</t>
  </si>
  <si>
    <t>Cura&amp;ccedil;ao</t>
  </si>
  <si>
    <t>2024-06-30T16:15:14+00:00</t>
  </si>
  <si>
    <t>Isle-of-Man</t>
  </si>
  <si>
    <t>Cayman-Islands</t>
  </si>
  <si>
    <t>Congo</t>
  </si>
  <si>
    <t>Somalia</t>
  </si>
  <si>
    <t>Mayotte</t>
  </si>
  <si>
    <t>Bahamas</t>
  </si>
  <si>
    <t>Aruba</t>
  </si>
  <si>
    <t>Madagascar</t>
  </si>
  <si>
    <t>Cabo-Verde</t>
  </si>
  <si>
    <t>Sudan</t>
  </si>
  <si>
    <t>Mauritania</t>
  </si>
  <si>
    <t>Bhutan</t>
  </si>
  <si>
    <t>Syria</t>
  </si>
  <si>
    <t>Burundi</t>
  </si>
  <si>
    <t>Seychelles</t>
  </si>
  <si>
    <t>Gabon</t>
  </si>
  <si>
    <t>Andorra</t>
  </si>
  <si>
    <t>Papua-New-Guinea</t>
  </si>
  <si>
    <t>Tanzania</t>
  </si>
  <si>
    <t>Mauritius</t>
  </si>
  <si>
    <t>Togo</t>
  </si>
  <si>
    <t>Guinea</t>
  </si>
  <si>
    <t>Lesotho</t>
  </si>
  <si>
    <t>Haiti</t>
  </si>
  <si>
    <t>Faeroe-Islands</t>
  </si>
  <si>
    <t>Mali</t>
  </si>
  <si>
    <t>Saint-Lucia</t>
  </si>
  <si>
    <t>Benin</t>
  </si>
  <si>
    <t>Macao</t>
  </si>
  <si>
    <t>Micronesia</t>
  </si>
  <si>
    <t>San-Marino</t>
  </si>
  <si>
    <t>Solomon-Islands</t>
  </si>
  <si>
    <t>French-Guiana</t>
  </si>
  <si>
    <t>2024-06-30T16:15:13+00:00</t>
  </si>
  <si>
    <t>Channel-Islands</t>
  </si>
  <si>
    <t>Kyrgyzstan</t>
  </si>
  <si>
    <t>Fiji</t>
  </si>
  <si>
    <t>Suriname</t>
  </si>
  <si>
    <t>Guadeloupe</t>
  </si>
  <si>
    <t>El-Salvador</t>
  </si>
  <si>
    <t>Trinidad-and-Tobago</t>
  </si>
  <si>
    <t>Maldives</t>
  </si>
  <si>
    <t>Namibia</t>
  </si>
  <si>
    <t>Uganda</t>
  </si>
  <si>
    <t>Ghana</t>
  </si>
  <si>
    <t>Jamaica</t>
  </si>
  <si>
    <t>Cambodia</t>
  </si>
  <si>
    <t>Rwanda</t>
  </si>
  <si>
    <t>Cameroon</t>
  </si>
  <si>
    <t>Malta</t>
  </si>
  <si>
    <t>Barbados</t>
  </si>
  <si>
    <t>Angola</t>
  </si>
  <si>
    <t>DRC</t>
  </si>
  <si>
    <t>Malawi</t>
  </si>
  <si>
    <t>Senegal</t>
  </si>
  <si>
    <t>Ivory-Coast</t>
  </si>
  <si>
    <t>New-Caledonia</t>
  </si>
  <si>
    <t>French-Polynesia</t>
  </si>
  <si>
    <t>Eswatini</t>
  </si>
  <si>
    <t>Guyana</t>
  </si>
  <si>
    <t>Belize</t>
  </si>
  <si>
    <t>Belarus</t>
  </si>
  <si>
    <t>2024-06-30T16:15:12+00:00</t>
  </si>
  <si>
    <t>Venezuela</t>
  </si>
  <si>
    <t>Egypt</t>
  </si>
  <si>
    <t>Uzbekistan</t>
  </si>
  <si>
    <t>Qatar</t>
  </si>
  <si>
    <t>Ecuador</t>
  </si>
  <si>
    <t>UAE</t>
  </si>
  <si>
    <t>Panama</t>
  </si>
  <si>
    <t>Uruguay</t>
  </si>
  <si>
    <t>Mongolia</t>
  </si>
  <si>
    <t>Nepal</t>
  </si>
  <si>
    <t>Latvia</t>
  </si>
  <si>
    <t>Saudi-Arabia</t>
  </si>
  <si>
    <t>Paraguay</t>
  </si>
  <si>
    <t>Azerbaijan</t>
  </si>
  <si>
    <t>Bahrain</t>
  </si>
  <si>
    <t>Cyprus</t>
  </si>
  <si>
    <t>Dominican-Republic</t>
  </si>
  <si>
    <t>Sri-Lanka</t>
  </si>
  <si>
    <t>Kuwait</t>
  </si>
  <si>
    <t>Myanmar</t>
  </si>
  <si>
    <t>Moldova</t>
  </si>
  <si>
    <t>Estonia</t>
  </si>
  <si>
    <t>Palestine</t>
  </si>
  <si>
    <t>Libya</t>
  </si>
  <si>
    <t>Ethiopia</t>
  </si>
  <si>
    <t>R&amp;eacute;union</t>
  </si>
  <si>
    <t>Honduras</t>
  </si>
  <si>
    <t>Armenia</t>
  </si>
  <si>
    <t>Bosnia-and-Herzegovina</t>
  </si>
  <si>
    <t>Oman</t>
  </si>
  <si>
    <t>Luxembourg</t>
  </si>
  <si>
    <t>North-Macedonia</t>
  </si>
  <si>
    <t>Zambia</t>
  </si>
  <si>
    <t>Kenya</t>
  </si>
  <si>
    <t>Brunei</t>
  </si>
  <si>
    <t>Albania</t>
  </si>
  <si>
    <t>Botswana</t>
  </si>
  <si>
    <t>Montenegro</t>
  </si>
  <si>
    <t>Algeria</t>
  </si>
  <si>
    <t>Nigeria</t>
  </si>
  <si>
    <t>Zimbabwe</t>
  </si>
  <si>
    <t>Afghanistan</t>
  </si>
  <si>
    <t>Mozambique</t>
  </si>
  <si>
    <t>Martinique</t>
  </si>
  <si>
    <t>Laos</t>
  </si>
  <si>
    <t>Iceland</t>
  </si>
  <si>
    <t>DPRK</t>
  </si>
  <si>
    <t>2024-06-30T16:15:11+00:00</t>
  </si>
  <si>
    <t>Jordan</t>
  </si>
  <si>
    <t>South-Africa</t>
  </si>
  <si>
    <t>Kazakhstan</t>
  </si>
  <si>
    <t>Ukraine</t>
  </si>
  <si>
    <t>Poland</t>
  </si>
  <si>
    <t>Colombia</t>
  </si>
  <si>
    <t>Greece</t>
  </si>
  <si>
    <t>Austria</t>
  </si>
  <si>
    <t>Portugal</t>
  </si>
  <si>
    <t>Chile</t>
  </si>
  <si>
    <t>Malaysia</t>
  </si>
  <si>
    <t>Canada</t>
  </si>
  <si>
    <t>Belgium</t>
  </si>
  <si>
    <t>Israel</t>
  </si>
  <si>
    <t>Thailand</t>
  </si>
  <si>
    <t>Czechia</t>
  </si>
  <si>
    <t>Peru</t>
  </si>
  <si>
    <t>Switzerland</t>
  </si>
  <si>
    <t>Philippines</t>
  </si>
  <si>
    <t>Romania</t>
  </si>
  <si>
    <t>Denmark</t>
  </si>
  <si>
    <t>Singapore</t>
  </si>
  <si>
    <t>Hong-Kong</t>
  </si>
  <si>
    <t>Sweden</t>
  </si>
  <si>
    <t>New-Zealand</t>
  </si>
  <si>
    <t>Serbia</t>
  </si>
  <si>
    <t>Iraq</t>
  </si>
  <si>
    <t>Hungary</t>
  </si>
  <si>
    <t>Bangladesh</t>
  </si>
  <si>
    <t>Slovakia</t>
  </si>
  <si>
    <t>Georgia</t>
  </si>
  <si>
    <t>Ireland</t>
  </si>
  <si>
    <t>Pakistan</t>
  </si>
  <si>
    <t>Finland</t>
  </si>
  <si>
    <t>Norway</t>
  </si>
  <si>
    <t>Lithuania</t>
  </si>
  <si>
    <t>Slovenia</t>
  </si>
  <si>
    <t>Bulgaria</t>
  </si>
  <si>
    <t>Croatia</t>
  </si>
  <si>
    <t>Guatemala</t>
  </si>
  <si>
    <t>Morocco</t>
  </si>
  <si>
    <t>Lebanon</t>
  </si>
  <si>
    <t>Costa-Rica</t>
  </si>
  <si>
    <t>Bolivia</t>
  </si>
  <si>
    <t>Tunisia</t>
  </si>
  <si>
    <t>Cuba</t>
  </si>
  <si>
    <t>Spain</t>
  </si>
  <si>
    <t>2024-06-30T16:15:10+00:00</t>
  </si>
  <si>
    <t>All</t>
  </si>
  <si>
    <t>USA</t>
  </si>
  <si>
    <t>India</t>
  </si>
  <si>
    <t>France</t>
  </si>
  <si>
    <t>Germany</t>
  </si>
  <si>
    <t>Brazil</t>
  </si>
  <si>
    <t>S-Korea</t>
  </si>
  <si>
    <t>Japan</t>
  </si>
  <si>
    <t>Italy</t>
  </si>
  <si>
    <t>UK</t>
  </si>
  <si>
    <t>Russia</t>
  </si>
  <si>
    <t>Turkey</t>
  </si>
  <si>
    <t>Australia</t>
  </si>
  <si>
    <t>Vietnam</t>
  </si>
  <si>
    <t>Taiwan</t>
  </si>
  <si>
    <t>Argentina</t>
  </si>
  <si>
    <t>Netherlands</t>
  </si>
  <si>
    <t>Mexico</t>
  </si>
  <si>
    <t>Iran</t>
  </si>
  <si>
    <t>Indonesia</t>
  </si>
  <si>
    <t>SAINT-HELENA</t>
  </si>
  <si>
    <t>AFRICA</t>
  </si>
  <si>
    <t>FALKLAND-ISLANDS</t>
  </si>
  <si>
    <t>SOUTH-AMERICA</t>
  </si>
  <si>
    <t>MONTSERRAT</t>
  </si>
  <si>
    <t>NORTH-AMERICA</t>
  </si>
  <si>
    <t>DIAMOND-PRINCESS</t>
  </si>
  <si>
    <t>VATICAN-CITY</t>
  </si>
  <si>
    <t>EUROPE</t>
  </si>
  <si>
    <t>WESTERN-SAHARA</t>
  </si>
  <si>
    <t>MS-ZAANDAM</t>
  </si>
  <si>
    <t>CHINA</t>
  </si>
  <si>
    <t>ASIA</t>
  </si>
  <si>
    <t>TOKELAU</t>
  </si>
  <si>
    <t>OCEANIA</t>
  </si>
  <si>
    <t>SAINT-PIERRE-MIQUELON</t>
  </si>
  <si>
    <t>TUVALU</t>
  </si>
  <si>
    <t>NIUE</t>
  </si>
  <si>
    <t>NICARAGUA</t>
  </si>
  <si>
    <t>TAJIKISTAN</t>
  </si>
  <si>
    <t>DJIBOUTI</t>
  </si>
  <si>
    <t>GREENLAND</t>
  </si>
  <si>
    <t>ERITREA</t>
  </si>
  <si>
    <t>NIGER</t>
  </si>
  <si>
    <t>EQUATORIAL-GUINEA</t>
  </si>
  <si>
    <t>LIBERIA</t>
  </si>
  <si>
    <t>NAURU</t>
  </si>
  <si>
    <t>CARIBBEAN-NETHERLANDS</t>
  </si>
  <si>
    <t>BERMUDA</t>
  </si>
  <si>
    <t>GAMBIA</t>
  </si>
  <si>
    <t>GRENADA</t>
  </si>
  <si>
    <t>COMOROS</t>
  </si>
  <si>
    <t>GUINEA-BISSAU</t>
  </si>
  <si>
    <t>CHAD</t>
  </si>
  <si>
    <t>VANUATU</t>
  </si>
  <si>
    <t>SINT-MAARTEN</t>
  </si>
  <si>
    <t>WALLIS-AND-FUTUNA</t>
  </si>
  <si>
    <t>ST-BARTH</t>
  </si>
  <si>
    <t>SAINT-KITTS-AND-NEVIS</t>
  </si>
  <si>
    <t>TIMOR-LESTE</t>
  </si>
  <si>
    <t>KIRIBATI</t>
  </si>
  <si>
    <t>BURKINA-FASO</t>
  </si>
  <si>
    <t>LIECHTENSTEIN</t>
  </si>
  <si>
    <t>GIBRALTAR</t>
  </si>
  <si>
    <t>SOUTH-SUDAN</t>
  </si>
  <si>
    <t>MONACO</t>
  </si>
  <si>
    <t>SAMOA</t>
  </si>
  <si>
    <t>TONGA</t>
  </si>
  <si>
    <t>MARSHALL-ISLANDS</t>
  </si>
  <si>
    <t>DOMINICA</t>
  </si>
  <si>
    <t>SAINT-MARTIN</t>
  </si>
  <si>
    <t>YEMEN</t>
  </si>
  <si>
    <t>ST-VINCENT-GRENADINES</t>
  </si>
  <si>
    <t>ANTIGUA-AND-BARBUDA</t>
  </si>
  <si>
    <t>SIERRA-LEONE</t>
  </si>
  <si>
    <t>BRITISH-VIRGIN-ISLANDS</t>
  </si>
  <si>
    <t>COOK-ISLANDS</t>
  </si>
  <si>
    <t>SAO-TOME-AND-PRINCIPE</t>
  </si>
  <si>
    <t>TURKS-AND-CAICOS</t>
  </si>
  <si>
    <t>PALAU</t>
  </si>
  <si>
    <t>ANGUILLA</t>
  </si>
  <si>
    <t>CURA&amp;CCEDIL;AO</t>
  </si>
  <si>
    <t>ISLE-OF-MAN</t>
  </si>
  <si>
    <t>CAYMAN-ISLANDS</t>
  </si>
  <si>
    <t>CONGO</t>
  </si>
  <si>
    <t>SOMALIA</t>
  </si>
  <si>
    <t>MAYOTTE</t>
  </si>
  <si>
    <t>BAHAMAS</t>
  </si>
  <si>
    <t>ARUBA</t>
  </si>
  <si>
    <t>MADAGASCAR</t>
  </si>
  <si>
    <t>CABO-VERDE</t>
  </si>
  <si>
    <t>SUDAN</t>
  </si>
  <si>
    <t>MAURITANIA</t>
  </si>
  <si>
    <t>BHUTAN</t>
  </si>
  <si>
    <t>SYRIA</t>
  </si>
  <si>
    <t>BURUNDI</t>
  </si>
  <si>
    <t>SEYCHELLES</t>
  </si>
  <si>
    <t>GABON</t>
  </si>
  <si>
    <t>ANDORRA</t>
  </si>
  <si>
    <t>PAPUA-NEW-GUINEA</t>
  </si>
  <si>
    <t>TANZANIA</t>
  </si>
  <si>
    <t>MAURITIUS</t>
  </si>
  <si>
    <t>TOGO</t>
  </si>
  <si>
    <t>GUINEA</t>
  </si>
  <si>
    <t>LESOTHO</t>
  </si>
  <si>
    <t>HAITI</t>
  </si>
  <si>
    <t>FAEROE-ISLANDS</t>
  </si>
  <si>
    <t>MALI</t>
  </si>
  <si>
    <t>SAINT-LUCIA</t>
  </si>
  <si>
    <t>BENIN</t>
  </si>
  <si>
    <t>MACAO</t>
  </si>
  <si>
    <t>MICRONESIA</t>
  </si>
  <si>
    <t>SAN-MARINO</t>
  </si>
  <si>
    <t>SOLOMON-ISLANDS</t>
  </si>
  <si>
    <t>FRENCH-GUIANA</t>
  </si>
  <si>
    <t>CHANNEL-ISLANDS</t>
  </si>
  <si>
    <t>KYRGYZSTAN</t>
  </si>
  <si>
    <t>FIJI</t>
  </si>
  <si>
    <t>SURINAME</t>
  </si>
  <si>
    <t>GUADELOUPE</t>
  </si>
  <si>
    <t>EL-SALVADOR</t>
  </si>
  <si>
    <t>TRINIDAD-AND-TOBAGO</t>
  </si>
  <si>
    <t>MALDIVES</t>
  </si>
  <si>
    <t>NAMIBIA</t>
  </si>
  <si>
    <t>UGANDA</t>
  </si>
  <si>
    <t>GHANA</t>
  </si>
  <si>
    <t>JAMAICA</t>
  </si>
  <si>
    <t>CAMBODIA</t>
  </si>
  <si>
    <t>RWANDA</t>
  </si>
  <si>
    <t>CAMEROON</t>
  </si>
  <si>
    <t>MALTA</t>
  </si>
  <si>
    <t>BARBADOS</t>
  </si>
  <si>
    <t>ANGOLA</t>
  </si>
  <si>
    <t>MALAWI</t>
  </si>
  <si>
    <t>SENEGAL</t>
  </si>
  <si>
    <t>IVORY-COAST</t>
  </si>
  <si>
    <t>NEW-CALEDONIA</t>
  </si>
  <si>
    <t>FRENCH-POLYNESIA</t>
  </si>
  <si>
    <t>ESWATINI</t>
  </si>
  <si>
    <t>GUYANA</t>
  </si>
  <si>
    <t>BELIZE</t>
  </si>
  <si>
    <t>BELARUS</t>
  </si>
  <si>
    <t>VENEZUELA</t>
  </si>
  <si>
    <t>EGYPT</t>
  </si>
  <si>
    <t>UZBEKISTAN</t>
  </si>
  <si>
    <t>QATAR</t>
  </si>
  <si>
    <t>ECUADOR</t>
  </si>
  <si>
    <t>PANAMA</t>
  </si>
  <si>
    <t>URUGUAY</t>
  </si>
  <si>
    <t>MONGOLIA</t>
  </si>
  <si>
    <t>NEPAL</t>
  </si>
  <si>
    <t>LATVIA</t>
  </si>
  <si>
    <t>SAUDI-ARABIA</t>
  </si>
  <si>
    <t>PARAGUAY</t>
  </si>
  <si>
    <t>AZERBAIJAN</t>
  </si>
  <si>
    <t>BAHRAIN</t>
  </si>
  <si>
    <t>CYPRUS</t>
  </si>
  <si>
    <t>DOMINICAN-REPUBLIC</t>
  </si>
  <si>
    <t>SRI-LANKA</t>
  </si>
  <si>
    <t>KUWAIT</t>
  </si>
  <si>
    <t>MYANMAR</t>
  </si>
  <si>
    <t>MOLDOVA</t>
  </si>
  <si>
    <t>ESTONIA</t>
  </si>
  <si>
    <t>PALESTINE</t>
  </si>
  <si>
    <t>LIBYA</t>
  </si>
  <si>
    <t>ETHIOPIA</t>
  </si>
  <si>
    <t>R&amp;EACUTE;UNION</t>
  </si>
  <si>
    <t>HONDURAS</t>
  </si>
  <si>
    <t>ARMENIA</t>
  </si>
  <si>
    <t>BOSNIA-AND-HERZEGOVINA</t>
  </si>
  <si>
    <t>OMAN</t>
  </si>
  <si>
    <t>LUXEMBOURG</t>
  </si>
  <si>
    <t>NORTH-MACEDONIA</t>
  </si>
  <si>
    <t>ZAMBIA</t>
  </si>
  <si>
    <t>KENYA</t>
  </si>
  <si>
    <t>BRUNEI</t>
  </si>
  <si>
    <t>ALBANIA</t>
  </si>
  <si>
    <t>BOTSWANA</t>
  </si>
  <si>
    <t>MONTENEGRO</t>
  </si>
  <si>
    <t>ALGERIA</t>
  </si>
  <si>
    <t>NIGERIA</t>
  </si>
  <si>
    <t>ZIMBABWE</t>
  </si>
  <si>
    <t>AFGHANISTAN</t>
  </si>
  <si>
    <t>MOZAMBIQUE</t>
  </si>
  <si>
    <t>MARTINIQUE</t>
  </si>
  <si>
    <t>LAOS</t>
  </si>
  <si>
    <t>ICELAND</t>
  </si>
  <si>
    <t>JORDAN</t>
  </si>
  <si>
    <t>SOUTH-AFRICA</t>
  </si>
  <si>
    <t>KAZAKHSTAN</t>
  </si>
  <si>
    <t>UKRAINE</t>
  </si>
  <si>
    <t>POLAND</t>
  </si>
  <si>
    <t>COLOMBIA</t>
  </si>
  <si>
    <t>GREECE</t>
  </si>
  <si>
    <t>AUSTRIA</t>
  </si>
  <si>
    <t>PORTUGAL</t>
  </si>
  <si>
    <t>CHILE</t>
  </si>
  <si>
    <t>MALAYSIA</t>
  </si>
  <si>
    <t>CANADA</t>
  </si>
  <si>
    <t>BELGIUM</t>
  </si>
  <si>
    <t>ISRAEL</t>
  </si>
  <si>
    <t>THAILAND</t>
  </si>
  <si>
    <t>CZECHIA</t>
  </si>
  <si>
    <t>PERU</t>
  </si>
  <si>
    <t>SWITZERLAND</t>
  </si>
  <si>
    <t>PHILIPPINES</t>
  </si>
  <si>
    <t>ROMANIA</t>
  </si>
  <si>
    <t>DENMARK</t>
  </si>
  <si>
    <t>SINGAPORE</t>
  </si>
  <si>
    <t>HONG-KONG</t>
  </si>
  <si>
    <t>SWEDEN</t>
  </si>
  <si>
    <t>NEW-ZEALAND</t>
  </si>
  <si>
    <t>SERBIA</t>
  </si>
  <si>
    <t>IRAQ</t>
  </si>
  <si>
    <t>HUNGARY</t>
  </si>
  <si>
    <t>BANGLADESH</t>
  </si>
  <si>
    <t>SLOVAKIA</t>
  </si>
  <si>
    <t>GEORGIA</t>
  </si>
  <si>
    <t>IRELAND</t>
  </si>
  <si>
    <t>PAKISTAN</t>
  </si>
  <si>
    <t>FINLAND</t>
  </si>
  <si>
    <t>NORWAY</t>
  </si>
  <si>
    <t>LITHUANIA</t>
  </si>
  <si>
    <t>SLOVENIA</t>
  </si>
  <si>
    <t>BULGARIA</t>
  </si>
  <si>
    <t>CROATIA</t>
  </si>
  <si>
    <t>GUATEMALA</t>
  </si>
  <si>
    <t>MOROCCO</t>
  </si>
  <si>
    <t>LEBANON</t>
  </si>
  <si>
    <t>COSTA-RICA</t>
  </si>
  <si>
    <t>BOLIVIA</t>
  </si>
  <si>
    <t>TUNISIA</t>
  </si>
  <si>
    <t>CUBA</t>
  </si>
  <si>
    <t>SPAIN</t>
  </si>
  <si>
    <t>ALL</t>
  </si>
  <si>
    <t>INDIA</t>
  </si>
  <si>
    <t>FRANCE</t>
  </si>
  <si>
    <t>GERMANY</t>
  </si>
  <si>
    <t>BRAZIL</t>
  </si>
  <si>
    <t>S-KOREA</t>
  </si>
  <si>
    <t>JAPAN</t>
  </si>
  <si>
    <t>ITALY</t>
  </si>
  <si>
    <t>RUSSIA</t>
  </si>
  <si>
    <t>TURKEY</t>
  </si>
  <si>
    <t>AUSTRALIA</t>
  </si>
  <si>
    <t>VIETNAM</t>
  </si>
  <si>
    <t>TAIWAN</t>
  </si>
  <si>
    <t>ARGENTINA</t>
  </si>
  <si>
    <t>NETHERLANDS</t>
  </si>
  <si>
    <t>MEXICO</t>
  </si>
  <si>
    <t>IRAN</t>
  </si>
  <si>
    <t>INDONESIA</t>
  </si>
  <si>
    <t>Column1</t>
  </si>
  <si>
    <t>Q6</t>
  </si>
  <si>
    <t>UNKNOWN</t>
  </si>
  <si>
    <t>Q9</t>
  </si>
  <si>
    <t>Column2</t>
  </si>
  <si>
    <t>Row Labels</t>
  </si>
  <si>
    <t>Grand Total</t>
  </si>
  <si>
    <t>Sum of Recovered</t>
  </si>
  <si>
    <t>Sum of Deaths</t>
  </si>
  <si>
    <t>Recoverd case</t>
  </si>
  <si>
    <t>HIGH CASES</t>
  </si>
  <si>
    <t>LOW CASES</t>
  </si>
  <si>
    <t>Count of country</t>
  </si>
  <si>
    <t>SHEET1 TABLE2</t>
  </si>
  <si>
    <t>CRITICAL</t>
  </si>
  <si>
    <t>MODERATE</t>
  </si>
  <si>
    <t>SAFE</t>
  </si>
  <si>
    <t>Risk Level</t>
  </si>
  <si>
    <t>SHEET 1 TABLE3</t>
  </si>
  <si>
    <t>CHART 1</t>
  </si>
  <si>
    <t>CHART3</t>
  </si>
  <si>
    <t>chart2</t>
  </si>
  <si>
    <t>sheet 1 kpis</t>
  </si>
  <si>
    <t>total case</t>
  </si>
  <si>
    <t>total recoverd</t>
  </si>
  <si>
    <t>total deaths</t>
  </si>
  <si>
    <t>(All)</t>
  </si>
  <si>
    <t>Sum of Cases</t>
  </si>
  <si>
    <t>Sum of Tests</t>
  </si>
  <si>
    <t>Values</t>
  </si>
  <si>
    <t>Q6 CLASSIFICATION</t>
  </si>
  <si>
    <t>Q9 CLASSIFICATION</t>
  </si>
  <si>
    <t>sheet 2 table 1</t>
  </si>
  <si>
    <t>sheet2 table2</t>
  </si>
  <si>
    <t>sheet2table3</t>
  </si>
  <si>
    <t>KPIS</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</si>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</sst>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27" x14ac:knownFonts="1">
    <font>
      <sz val="11"/>
      <color theme="1"/>
      <name val="Palatino Linotype"/>
      <family val="2"/>
      <scheme val="minor"/>
    </font>
    <font>
      <sz val="11"/>
      <color theme="1"/>
      <name val="Palatino Linotype"/>
      <family val="2"/>
      <scheme val="minor"/>
    </font>
    <font>
      <sz val="18"/>
      <color theme="3"/>
      <name val="Century Gothic"/>
      <family val="2"/>
      <scheme val="major"/>
    </font>
    <font>
      <b/>
      <sz val="15"/>
      <color theme="3"/>
      <name val="Palatino Linotype"/>
      <family val="2"/>
      <scheme val="minor"/>
    </font>
    <font>
      <b/>
      <sz val="13"/>
      <color theme="3"/>
      <name val="Palatino Linotype"/>
      <family val="2"/>
      <scheme val="minor"/>
    </font>
    <font>
      <b/>
      <sz val="11"/>
      <color theme="3"/>
      <name val="Palatino Linotype"/>
      <family val="2"/>
      <scheme val="minor"/>
    </font>
    <font>
      <sz val="11"/>
      <color rgb="FF006100"/>
      <name val="Palatino Linotype"/>
      <family val="2"/>
      <scheme val="minor"/>
    </font>
    <font>
      <sz val="11"/>
      <color rgb="FF9C0006"/>
      <name val="Palatino Linotype"/>
      <family val="2"/>
      <scheme val="minor"/>
    </font>
    <font>
      <sz val="11"/>
      <color rgb="FF9C5700"/>
      <name val="Palatino Linotype"/>
      <family val="2"/>
      <scheme val="minor"/>
    </font>
    <font>
      <sz val="11"/>
      <color rgb="FF3F3F76"/>
      <name val="Palatino Linotype"/>
      <family val="2"/>
      <scheme val="minor"/>
    </font>
    <font>
      <b/>
      <sz val="11"/>
      <color rgb="FF3F3F3F"/>
      <name val="Palatino Linotype"/>
      <family val="2"/>
      <scheme val="minor"/>
    </font>
    <font>
      <b/>
      <sz val="11"/>
      <color rgb="FFFA7D00"/>
      <name val="Palatino Linotype"/>
      <family val="2"/>
      <scheme val="minor"/>
    </font>
    <font>
      <sz val="11"/>
      <color rgb="FFFA7D00"/>
      <name val="Palatino Linotype"/>
      <family val="2"/>
      <scheme val="minor"/>
    </font>
    <font>
      <b/>
      <sz val="11"/>
      <color theme="0"/>
      <name val="Palatino Linotype"/>
      <family val="2"/>
      <scheme val="minor"/>
    </font>
    <font>
      <sz val="11"/>
      <color rgb="FFFF0000"/>
      <name val="Palatino Linotype"/>
      <family val="2"/>
      <scheme val="minor"/>
    </font>
    <font>
      <i/>
      <sz val="11"/>
      <color rgb="FF7F7F7F"/>
      <name val="Palatino Linotype"/>
      <family val="2"/>
      <scheme val="minor"/>
    </font>
    <font>
      <b/>
      <sz val="11"/>
      <color theme="1"/>
      <name val="Palatino Linotype"/>
      <family val="2"/>
      <scheme val="minor"/>
    </font>
    <font>
      <sz val="11"/>
      <color theme="0"/>
      <name val="Palatino Linotype"/>
      <family val="2"/>
      <scheme val="minor"/>
    </font>
    <font>
      <sz val="8"/>
      <name val="Palatino Linotype"/>
      <family val="2"/>
      <scheme val="minor"/>
    </font>
    <font>
      <sz val="14"/>
      <color theme="1"/>
      <name val="Palatino Linotype"/>
      <family val="2"/>
      <scheme val="minor"/>
    </font>
    <font>
      <b/>
      <sz val="14"/>
      <color theme="0"/>
      <name val="Palatino Linotype"/>
      <family val="2"/>
      <scheme val="minor"/>
    </font>
    <font>
      <sz val="14"/>
      <color theme="0"/>
      <name val="Palatino Linotype"/>
      <family val="2"/>
      <scheme val="minor"/>
    </font>
    <font>
      <sz val="8"/>
      <color theme="1"/>
      <name val="Palatino Linotype"/>
      <family val="2"/>
      <scheme val="minor"/>
    </font>
    <font>
      <sz val="14"/>
      <color theme="0"/>
      <name val="Bahnschrift SemiBold"/>
      <family val="2"/>
    </font>
    <font>
      <sz val="14"/>
      <color theme="1"/>
      <name val="Bahnschrift SemiBold"/>
      <family val="2"/>
    </font>
    <font>
      <sz val="11"/>
      <color rgb="FFFFFFFF"/>
      <name val="Palatino Linotype"/>
      <family val="2"/>
      <scheme val="minor"/>
    </font>
    <font>
      <sz val="11"/>
      <color rgb="FFFFFFCC"/>
      <name val="Palatino Linotype"/>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rgb="FF800000"/>
        <bgColor theme="4" tint="0.79998168889431442"/>
      </patternFill>
    </fill>
    <fill>
      <patternFill patternType="solid">
        <fgColor rgb="FF800000"/>
        <bgColor indexed="64"/>
      </patternFill>
    </fill>
    <fill>
      <patternFill patternType="solid">
        <fgColor rgb="FF000000"/>
        <bgColor indexed="64"/>
      </patternFill>
    </fill>
    <fill>
      <patternFill patternType="solid">
        <fgColor rgb="FF990000"/>
        <bgColor indexed="64"/>
      </patternFill>
    </fill>
    <fill>
      <patternFill patternType="solid">
        <fgColor rgb="FFC00000"/>
        <bgColor theme="4" tint="0.79998168889431442"/>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4">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33" borderId="0" xfId="0" applyFill="1"/>
    <xf numFmtId="0" fontId="21" fillId="33" borderId="0" xfId="0" applyFont="1" applyFill="1" applyAlignment="1">
      <alignment horizontal="left"/>
    </xf>
    <xf numFmtId="0" fontId="21" fillId="33" borderId="0" xfId="0" applyFont="1" applyFill="1"/>
    <xf numFmtId="0" fontId="20" fillId="34" borderId="10" xfId="0" applyFont="1" applyFill="1" applyBorder="1"/>
    <xf numFmtId="0" fontId="22" fillId="33" borderId="0" xfId="0" applyFont="1" applyFill="1"/>
    <xf numFmtId="0" fontId="22" fillId="33" borderId="0" xfId="0" applyFont="1" applyFill="1" applyAlignment="1">
      <alignment horizontal="left"/>
    </xf>
    <xf numFmtId="0" fontId="23" fillId="35" borderId="0" xfId="0" applyFont="1" applyFill="1"/>
    <xf numFmtId="0" fontId="23" fillId="33" borderId="0" xfId="0" applyFont="1" applyFill="1" applyAlignment="1">
      <alignment horizontal="left"/>
    </xf>
    <xf numFmtId="0" fontId="23" fillId="33" borderId="0" xfId="0" applyFont="1" applyFill="1"/>
    <xf numFmtId="0" fontId="24" fillId="35" borderId="0" xfId="0" applyFont="1" applyFill="1" applyAlignment="1">
      <alignment horizontal="left"/>
    </xf>
    <xf numFmtId="0" fontId="24" fillId="35" borderId="0" xfId="0" applyFont="1" applyFill="1"/>
    <xf numFmtId="0" fontId="19" fillId="35" borderId="0" xfId="0" applyFont="1" applyFill="1"/>
    <xf numFmtId="0" fontId="19" fillId="35" borderId="0" xfId="0" applyFont="1" applyFill="1" applyAlignment="1">
      <alignment horizontal="left"/>
    </xf>
    <xf numFmtId="0" fontId="0" fillId="33" borderId="0" xfId="0" applyFill="1" applyAlignment="1">
      <alignment wrapText="1"/>
    </xf>
    <xf numFmtId="0" fontId="0" fillId="36" borderId="0" xfId="0" applyFill="1"/>
    <xf numFmtId="0" fontId="25" fillId="36" borderId="0" xfId="0" applyFont="1" applyFill="1" applyAlignment="1">
      <alignment horizontal="left"/>
    </xf>
    <xf numFmtId="0" fontId="26" fillId="37" borderId="0" xfId="0" applyFont="1" applyFill="1"/>
    <xf numFmtId="0" fontId="25" fillId="37" borderId="0" xfId="0" applyFont="1" applyFill="1" applyAlignment="1">
      <alignment horizontal="left"/>
    </xf>
    <xf numFmtId="0" fontId="25" fillId="37" borderId="0" xfId="0" applyFont="1" applyFill="1"/>
    <xf numFmtId="0" fontId="17" fillId="33" borderId="0" xfId="0" applyFont="1" applyFill="1" applyAlignment="1">
      <alignment horizontal="left"/>
    </xf>
    <xf numFmtId="0" fontId="17" fillId="33" borderId="0" xfId="0" applyFont="1" applyFill="1"/>
    <xf numFmtId="0" fontId="13" fillId="38" borderId="10" xfId="0" applyFont="1" applyFill="1" applyBorder="1"/>
    <xf numFmtId="0" fontId="13" fillId="38" borderId="11" xfId="0" applyFont="1" applyFill="1" applyBorder="1" applyAlignment="1">
      <alignment horizontal="left"/>
    </xf>
    <xf numFmtId="0" fontId="13" fillId="38" borderId="11" xfId="0" applyFont="1" applyFill="1" applyBorder="1"/>
    <xf numFmtId="0" fontId="13" fillId="38" borderId="0" xfId="0" applyFont="1" applyFill="1"/>
    <xf numFmtId="0" fontId="25" fillId="36" borderId="0" xfId="0" applyFont="1" applyFill="1"/>
    <xf numFmtId="0" fontId="0" fillId="0" borderId="0" xfId="0" applyNumberFormat="1"/>
    <xf numFmtId="0" fontId="25" fillId="37" borderId="0" xfId="0" applyNumberFormat="1" applyFont="1" applyFill="1"/>
    <xf numFmtId="0" fontId="25" fillId="36" borderId="0" xfId="0" applyNumberFormat="1"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3">
    <dxf>
      <fill>
        <patternFill patternType="solid">
          <bgColor rgb="FF000000"/>
        </patternFill>
      </fill>
    </dxf>
    <dxf>
      <font>
        <color rgb="FFFFFFFF"/>
      </font>
    </dxf>
    <dxf>
      <fill>
        <patternFill patternType="solid">
          <bgColor rgb="FF990000"/>
        </patternFill>
      </fill>
    </dxf>
    <dxf>
      <fill>
        <patternFill patternType="solid">
          <bgColor rgb="FF990000"/>
        </patternFill>
      </fill>
    </dxf>
    <dxf>
      <font>
        <color rgb="FFFFFFFF"/>
      </font>
    </dxf>
    <dxf>
      <font>
        <color rgb="FFFFFFFF"/>
      </font>
    </dxf>
    <dxf>
      <font>
        <color rgb="FFFFFFFF"/>
      </font>
    </dxf>
    <dxf>
      <font>
        <color rgb="FFFFFFFF"/>
      </font>
    </dxf>
    <dxf>
      <fill>
        <patternFill patternType="solid">
          <bgColor rgb="FF990000"/>
        </patternFill>
      </fill>
    </dxf>
    <dxf>
      <fill>
        <patternFill patternType="solid">
          <bgColor rgb="FF990000"/>
        </patternFill>
      </fill>
    </dxf>
    <dxf>
      <fill>
        <patternFill patternType="solid">
          <bgColor rgb="FF000000"/>
        </patternFill>
      </fill>
    </dxf>
    <dxf>
      <font>
        <color rgb="FFFFFFFF"/>
      </font>
    </dxf>
    <dxf>
      <fill>
        <patternFill patternType="solid">
          <bgColor rgb="FF990000"/>
        </patternFill>
      </fill>
    </dxf>
    <dxf>
      <fill>
        <patternFill patternType="solid">
          <bgColor rgb="FF990000"/>
        </patternFill>
      </fill>
    </dxf>
    <dxf>
      <font>
        <color rgb="FFFFFFFF"/>
      </font>
    </dxf>
    <dxf>
      <font>
        <color rgb="FFFFFFFF"/>
      </font>
    </dxf>
    <dxf>
      <font>
        <color rgb="FFFFFFFF"/>
      </font>
    </dxf>
    <dxf>
      <font>
        <color rgb="FFFFFFFF"/>
      </font>
    </dxf>
    <dxf>
      <fill>
        <patternFill patternType="solid">
          <bgColor rgb="FF990000"/>
        </patternFill>
      </fill>
    </dxf>
    <dxf>
      <fill>
        <patternFill patternType="solid">
          <bgColor rgb="FF990000"/>
        </patternFill>
      </fill>
    </dxf>
    <dxf>
      <fill>
        <patternFill patternType="solid">
          <bgColor rgb="FF000000"/>
        </patternFill>
      </fill>
    </dxf>
    <dxf>
      <font>
        <color rgb="FFFFFFFF"/>
      </font>
    </dxf>
    <dxf>
      <fill>
        <patternFill patternType="solid">
          <bgColor rgb="FF990000"/>
        </patternFill>
      </fill>
    </dxf>
    <dxf>
      <fill>
        <patternFill patternType="solid">
          <bgColor rgb="FF990000"/>
        </patternFill>
      </fill>
    </dxf>
    <dxf>
      <font>
        <color rgb="FFFFFFFF"/>
      </font>
    </dxf>
    <dxf>
      <font>
        <color rgb="FFFFFFFF"/>
      </font>
    </dxf>
    <dxf>
      <font>
        <color rgb="FFFFFFFF"/>
      </font>
    </dxf>
    <dxf>
      <font>
        <color rgb="FFFFFFFF"/>
      </font>
    </dxf>
    <dxf>
      <fill>
        <patternFill patternType="solid">
          <bgColor rgb="FF990000"/>
        </patternFill>
      </fill>
    </dxf>
    <dxf>
      <fill>
        <patternFill patternType="solid">
          <bgColor rgb="FF990000"/>
        </patternFill>
      </fill>
    </dxf>
    <dxf>
      <font>
        <color rgb="FF9C0006"/>
      </font>
      <fill>
        <patternFill>
          <bgColor rgb="FFFFC7CE"/>
        </patternFill>
      </fill>
    </dxf>
    <dxf>
      <font>
        <color theme="0"/>
      </font>
    </dxf>
    <dxf>
      <font>
        <color theme="0"/>
      </font>
    </dxf>
    <dxf>
      <fill>
        <patternFill>
          <bgColor theme="1"/>
        </patternFill>
      </fill>
    </dxf>
    <dxf>
      <fill>
        <patternFill>
          <bgColor theme="1"/>
        </patternFill>
      </fill>
    </dxf>
    <dxf>
      <fill>
        <patternFill patternType="solid">
          <bgColor rgb="FF990000"/>
        </patternFill>
      </fill>
    </dxf>
    <dxf>
      <font>
        <color rgb="FFFFFFFF"/>
      </font>
    </dxf>
    <dxf>
      <font>
        <color rgb="FFFFFFFF"/>
      </font>
    </dxf>
    <dxf>
      <font>
        <color rgb="FFFFFFFF"/>
      </font>
    </dxf>
    <dxf>
      <fill>
        <patternFill patternType="solid">
          <bgColor rgb="FF990000"/>
        </patternFill>
      </fill>
    </dxf>
    <dxf>
      <fill>
        <patternFill patternType="solid">
          <bgColor rgb="FF990000"/>
        </patternFill>
      </fill>
    </dxf>
    <dxf>
      <font>
        <color rgb="FFFFFFFF"/>
      </font>
    </dxf>
    <dxf>
      <fill>
        <patternFill patternType="solid">
          <bgColor rgb="FF000000"/>
        </patternFill>
      </fill>
    </dxf>
    <dxf>
      <font>
        <color theme="0"/>
      </font>
    </dxf>
    <dxf>
      <font>
        <color theme="0"/>
      </font>
    </dxf>
    <dxf>
      <fill>
        <patternFill>
          <bgColor theme="1"/>
        </patternFill>
      </fill>
    </dxf>
    <dxf>
      <fill>
        <patternFill>
          <bgColor theme="1"/>
        </patternFill>
      </fill>
    </dxf>
    <dxf>
      <font>
        <color rgb="FFFFFFFF"/>
      </font>
    </dxf>
    <dxf>
      <fill>
        <patternFill>
          <bgColor rgb="FF990000"/>
        </patternFill>
      </fill>
    </dxf>
    <dxf>
      <fill>
        <patternFill patternType="solid">
          <bgColor rgb="FF800000"/>
        </patternFill>
      </fill>
    </dxf>
    <dxf>
      <font>
        <color rgb="FFFFFFCC"/>
      </font>
    </dxf>
    <dxf>
      <font>
        <color rgb="FFFFFFCC"/>
      </font>
    </dxf>
    <dxf>
      <fill>
        <patternFill patternType="solid">
          <bgColor rgb="FF990000"/>
        </patternFill>
      </fill>
    </dxf>
    <dxf>
      <fill>
        <patternFill patternType="solid">
          <bgColor rgb="FF990000"/>
        </patternFill>
      </fill>
    </dxf>
    <dxf>
      <font>
        <color rgb="FFFFFFFF"/>
      </font>
    </dxf>
    <dxf>
      <fill>
        <patternFill patternType="solid">
          <bgColor rgb="FF000000"/>
        </patternFill>
      </fill>
    </dxf>
    <dxf>
      <numFmt numFmtId="19" formatCode="dd/mm/yyyy"/>
    </dxf>
    <dxf>
      <numFmt numFmtId="0" formatCode="General"/>
    </dxf>
    <dxf>
      <numFmt numFmtId="164" formatCode="[$-F400]h:mm:ss\ AM/PM"/>
    </dxf>
    <dxf>
      <numFmt numFmtId="164" formatCode="[$-F400]h:mm:ss\ AM/PM"/>
    </dxf>
    <dxf>
      <numFmt numFmtId="19" formatCode="dd/mm/yyyy"/>
    </dxf>
    <dxf>
      <numFmt numFmtId="0" formatCode="General"/>
    </dxf>
    <dxf>
      <numFmt numFmtId="0" formatCode="General"/>
    </dxf>
    <dxf>
      <fill>
        <patternFill patternType="solid">
          <bgColor rgb="FF990000"/>
        </patternFill>
      </fill>
    </dxf>
    <dxf>
      <font>
        <color rgb="FFFFFFFF"/>
      </font>
    </dxf>
    <dxf>
      <font>
        <color rgb="FFFFFFFF"/>
      </font>
    </dxf>
    <dxf>
      <font>
        <color rgb="FFFFFFFF"/>
      </font>
    </dxf>
    <dxf>
      <fill>
        <patternFill patternType="solid">
          <bgColor rgb="FF990000"/>
        </patternFill>
      </fill>
    </dxf>
    <dxf>
      <fill>
        <patternFill patternType="solid">
          <bgColor rgb="FF990000"/>
        </patternFill>
      </fill>
    </dxf>
    <dxf>
      <font>
        <color rgb="FFFFFFFF"/>
      </font>
    </dxf>
    <dxf>
      <fill>
        <patternFill patternType="solid">
          <bgColor rgb="FF000000"/>
        </patternFill>
      </fill>
    </dxf>
    <dxf>
      <font>
        <color rgb="FFFFFFFF"/>
      </font>
    </dxf>
    <dxf>
      <fill>
        <patternFill>
          <bgColor rgb="FF990000"/>
        </patternFill>
      </fill>
    </dxf>
    <dxf>
      <fill>
        <patternFill patternType="solid">
          <bgColor rgb="FF800000"/>
        </patternFill>
      </fill>
    </dxf>
    <dxf>
      <font>
        <color rgb="FFFFFFCC"/>
      </font>
    </dxf>
    <dxf>
      <font>
        <color rgb="FFFFFFCC"/>
      </font>
    </dxf>
    <dxf>
      <fill>
        <patternFill patternType="solid">
          <bgColor rgb="FF990000"/>
        </patternFill>
      </fill>
    </dxf>
    <dxf>
      <fill>
        <patternFill patternType="solid">
          <bgColor rgb="FF990000"/>
        </patternFill>
      </fill>
    </dxf>
    <dxf>
      <font>
        <color rgb="FFFFFFFF"/>
      </font>
    </dxf>
    <dxf>
      <fill>
        <patternFill patternType="solid">
          <bgColor rgb="FF000000"/>
        </patternFill>
      </fill>
    </dxf>
    <dxf>
      <fill>
        <patternFill patternType="solid">
          <bgColor rgb="FF990000"/>
        </patternFill>
      </fill>
    </dxf>
    <dxf>
      <fill>
        <patternFill patternType="solid">
          <bgColor rgb="FF990000"/>
        </patternFill>
      </fill>
    </dxf>
    <dxf>
      <font>
        <color rgb="FFFFFFFF"/>
      </font>
    </dxf>
    <dxf>
      <font>
        <color rgb="FFFFFFFF"/>
      </font>
    </dxf>
    <dxf>
      <font>
        <color rgb="FFFFFFFF"/>
      </font>
    </dxf>
    <dxf>
      <font>
        <color rgb="FFFFFFFF"/>
      </font>
    </dxf>
    <dxf>
      <fill>
        <patternFill patternType="solid">
          <bgColor rgb="FF990000"/>
        </patternFill>
      </fill>
    </dxf>
    <dxf>
      <fill>
        <patternFill patternType="solid">
          <bgColor rgb="FF990000"/>
        </patternFill>
      </fill>
    </dxf>
    <dxf>
      <font>
        <color rgb="FFFFFFFF"/>
      </font>
    </dxf>
    <dxf>
      <fill>
        <patternFill patternType="solid">
          <bgColor rgb="FF000000"/>
        </patternFill>
      </fill>
    </dxf>
    <dxf>
      <font>
        <sz val="14"/>
      </font>
    </dxf>
    <dxf>
      <font>
        <sz val="14"/>
      </font>
    </dxf>
    <dxf>
      <font>
        <sz val="14"/>
      </font>
    </dxf>
    <dxf>
      <font>
        <sz val="14"/>
      </font>
    </dxf>
    <dxf>
      <font>
        <sz val="14"/>
      </font>
    </dxf>
    <dxf>
      <font>
        <sz val="14"/>
      </font>
    </dxf>
    <dxf>
      <font>
        <name val="Bahnschrift SemiBold"/>
      </font>
    </dxf>
    <dxf>
      <font>
        <name val="Bahnschrift SemiBold"/>
      </font>
    </dxf>
    <dxf>
      <font>
        <name val="Bahnschrift SemiBold"/>
      </font>
    </dxf>
    <dxf>
      <font>
        <name val="Bahnschrift SemiBold"/>
      </font>
    </dxf>
    <dxf>
      <font>
        <name val="Bahnschrift SemiBold"/>
      </font>
    </dxf>
    <dxf>
      <font>
        <name val="Bahnschrift SemiBold"/>
      </font>
    </dxf>
    <dxf>
      <fill>
        <patternFill>
          <bgColor rgb="FF800000"/>
        </patternFill>
      </fill>
    </dxf>
    <dxf>
      <fill>
        <patternFill>
          <bgColor rgb="FF800000"/>
        </patternFill>
      </fill>
    </dxf>
    <dxf>
      <fill>
        <patternFill>
          <bgColor rgb="FF800000"/>
        </patternFill>
      </fill>
    </dxf>
    <dxf>
      <fill>
        <patternFill patternType="solid">
          <bgColor rgb="FFC00000"/>
        </patternFill>
      </fill>
    </dxf>
    <dxf>
      <font>
        <sz val="10"/>
      </font>
    </dxf>
    <dxf>
      <font>
        <color theme="0"/>
      </font>
    </dxf>
    <dxf>
      <font>
        <color theme="0"/>
      </font>
    </dxf>
    <dxf>
      <fill>
        <patternFill patternType="solid">
          <bgColor theme="1"/>
        </patternFill>
      </fill>
    </dxf>
    <dxf>
      <fill>
        <patternFill patternType="solid">
          <bgColor theme="1"/>
        </patternFill>
      </fill>
    </dxf>
    <dxf>
      <font>
        <color rgb="FF080808"/>
      </font>
    </dxf>
    <dxf>
      <font>
        <color theme="0"/>
      </font>
    </dxf>
    <dxf>
      <font>
        <color theme="0"/>
      </font>
    </dxf>
    <dxf>
      <fill>
        <patternFill>
          <bgColor rgb="FFC00000"/>
        </patternFill>
      </fill>
    </dxf>
    <dxf>
      <fill>
        <patternFill>
          <bgColor rgb="FFC00000"/>
        </patternFill>
      </fill>
    </dxf>
    <dxf>
      <fill>
        <patternFill patternType="solid">
          <bgColor theme="1"/>
        </patternFill>
      </fill>
    </dxf>
    <dxf>
      <fill>
        <patternFill patternType="solid">
          <bgColor theme="1"/>
        </patternFill>
      </fill>
    </dxf>
    <dxf>
      <font>
        <sz val="9"/>
      </font>
    </dxf>
    <dxf>
      <font>
        <sz val="9"/>
      </font>
    </dxf>
    <dxf>
      <font>
        <sz val="9"/>
      </font>
    </dxf>
    <dxf>
      <font>
        <sz val="9"/>
      </font>
    </dxf>
    <dxf>
      <font>
        <color theme="0"/>
      </font>
    </dxf>
    <dxf>
      <font>
        <color theme="0"/>
      </font>
    </dxf>
    <dxf>
      <fill>
        <patternFill patternType="solid">
          <bgColor theme="1"/>
        </patternFill>
      </fill>
    </dxf>
    <dxf>
      <fill>
        <patternFill patternType="solid">
          <bgColor theme="1"/>
        </patternFill>
      </fill>
    </dxf>
    <dxf>
      <fill>
        <patternFill patternType="solid">
          <bgColor rgb="FF800000"/>
        </patternFill>
      </fill>
    </dxf>
    <dxf>
      <fill>
        <patternFill patternType="solid">
          <bgColor rgb="FF800000"/>
        </patternFill>
      </fill>
    </dxf>
    <dxf>
      <fill>
        <patternFill patternType="solid">
          <bgColor rgb="FF800000"/>
        </patternFill>
      </fill>
    </dxf>
    <dxf>
      <font>
        <sz val="14"/>
      </font>
    </dxf>
    <dxf>
      <font>
        <sz val="14"/>
      </font>
    </dxf>
    <dxf>
      <font>
        <sz val="14"/>
      </font>
    </dxf>
    <dxf>
      <font>
        <sz val="14"/>
      </font>
    </dxf>
    <dxf>
      <font>
        <sz val="14"/>
      </font>
    </dxf>
    <dxf>
      <font>
        <sz val="14"/>
      </font>
    </dxf>
    <dxf>
      <font>
        <color theme="0"/>
      </font>
      <fill>
        <patternFill>
          <bgColor rgb="FFC00000"/>
        </patternFill>
      </fill>
    </dxf>
    <dxf>
      <font>
        <color theme="0"/>
      </font>
      <fill>
        <patternFill>
          <bgColor rgb="FFC00000"/>
        </patternFill>
      </fill>
    </dxf>
    <dxf>
      <font>
        <b/>
        <i val="0"/>
        <color theme="0"/>
      </font>
      <fill>
        <patternFill>
          <bgColor rgb="FFC00000"/>
        </patternFill>
      </fill>
    </dxf>
    <dxf>
      <font>
        <b/>
        <i val="0"/>
        <color theme="0"/>
        <name val="Palatino Linotype"/>
        <family val="1"/>
        <scheme val="minor"/>
      </font>
      <fill>
        <patternFill>
          <bgColor theme="1"/>
        </patternFill>
      </fill>
    </dxf>
    <dxf>
      <fill>
        <patternFill>
          <bgColor rgb="FFC00000"/>
        </patternFill>
      </fill>
    </dxf>
    <dxf>
      <font>
        <b/>
        <i val="0"/>
        <color theme="1"/>
      </font>
      <fill>
        <patternFill>
          <bgColor rgb="FFC00000"/>
        </patternFill>
      </fill>
    </dxf>
    <dxf>
      <font>
        <sz val="11"/>
        <color theme="0"/>
        <name val="Palatino Linotype"/>
        <family val="1"/>
        <scheme val="minor"/>
      </font>
    </dxf>
    <dxf>
      <fill>
        <patternFill>
          <bgColor rgb="FFC00000"/>
        </patternFill>
      </fill>
    </dxf>
  </dxfs>
  <tableStyles count="10" defaultTableStyle="TableStyleMedium2" defaultPivotStyle="PivotStyleLight16">
    <tableStyle name="Slicer Style 1" pivot="0" table="0" count="1" xr9:uid="{836CA749-4552-435F-811B-3347E6A239FA}">
      <tableStyleElement type="headerRow" dxfId="142"/>
    </tableStyle>
    <tableStyle name="Slicer Style 10" pivot="0" table="0" count="1" xr9:uid="{2EAEB4A9-A767-4442-B0CD-CEBA1A63FBE0}">
      <tableStyleElement type="headerRow" dxfId="141"/>
    </tableStyle>
    <tableStyle name="Slicer Style 2" pivot="0" table="0" count="1" xr9:uid="{B1C9AF75-5827-4AF5-AFDF-D6707E078CE5}">
      <tableStyleElement type="headerRow" dxfId="140"/>
    </tableStyle>
    <tableStyle name="Slicer Style 3" pivot="0" table="0" count="1" xr9:uid="{05834960-714D-401C-B8B2-B720852A3C01}">
      <tableStyleElement type="wholeTable" dxfId="139"/>
    </tableStyle>
    <tableStyle name="Slicer Style 4" pivot="0" table="0" count="1" xr9:uid="{1C2140F0-324E-41E4-BD7A-EB9847D9DF48}">
      <tableStyleElement type="headerRow" dxfId="138"/>
    </tableStyle>
    <tableStyle name="Slicer Style 5" pivot="0" table="0" count="1" xr9:uid="{6D6D8A34-1855-4FED-83E8-B0864713B7DA}">
      <tableStyleElement type="headerRow" dxfId="137"/>
    </tableStyle>
    <tableStyle name="Slicer Style 6" pivot="0" table="0" count="2" xr9:uid="{A3FEA9FB-3897-4468-A86C-426540A1CFD7}">
      <tableStyleElement type="headerRow" dxfId="136"/>
    </tableStyle>
    <tableStyle name="Slicer Style 7" pivot="0" table="0" count="2" xr9:uid="{CC307136-7098-4F53-B654-90D1E2CE1972}">
      <tableStyleElement type="headerRow" dxfId="135"/>
    </tableStyle>
    <tableStyle name="Slicer Style 8" pivot="0" table="0" count="1" xr9:uid="{A05D2972-B307-4D5C-B715-4EF274B7C06E}"/>
    <tableStyle name="Slicer Style 9" pivot="0" table="0" count="1" xr9:uid="{62AC2E83-388C-4200-AE99-94EA31D76ECE}"/>
  </tableStyles>
  <colors>
    <mruColors>
      <color rgb="FF800000"/>
      <color rgb="FF622D22"/>
      <color rgb="FFFF3300"/>
      <color rgb="FFFF0000"/>
      <color rgb="FFFF9933"/>
      <color rgb="FF663300"/>
      <color rgb="FF990000"/>
      <color rgb="FF660033"/>
      <color rgb="FF000000"/>
      <color rgb="FFFFFFFF"/>
    </mruColors>
  </colors>
  <extLst>
    <ext xmlns:x14="http://schemas.microsoft.com/office/spreadsheetml/2009/9/main" uri="{46F421CA-312F-682f-3DD2-61675219B42D}">
      <x14:dxfs count="4">
        <dxf>
          <fill>
            <patternFill>
              <bgColor rgb="FFC00000"/>
            </patternFill>
          </fill>
        </dxf>
        <dxf>
          <fill>
            <patternFill>
              <bgColor theme="1" tint="4.9989318521683403E-2"/>
            </patternFill>
          </fill>
        </dxf>
        <dxf>
          <font>
            <color theme="0"/>
          </font>
          <fill>
            <patternFill>
              <bgColor theme="1" tint="4.9989318521683403E-2"/>
            </patternFill>
          </fill>
          <border>
            <left style="thin">
              <color auto="1"/>
            </left>
            <right style="thin">
              <color auto="1"/>
            </right>
            <top style="thin">
              <color auto="1"/>
            </top>
            <bottom style="thin">
              <color auto="1"/>
            </bottom>
          </border>
        </dxf>
        <dxf>
          <font>
            <color theme="0"/>
          </font>
          <fill>
            <patternFill>
              <bgColor theme="1" tint="4.9989318521683403E-2"/>
            </patternFill>
          </fill>
          <border diagonalDown="1">
            <left style="thin">
              <color auto="1"/>
            </left>
            <right style="thin">
              <color auto="1"/>
            </right>
            <top style="thin">
              <color auto="1"/>
            </top>
            <bottom style="thin">
              <color auto="1"/>
            </bottom>
            <diagonal style="thin">
              <color auto="1"/>
            </diagonal>
          </border>
        </dxf>
      </x14:dxfs>
    </ext>
    <ext xmlns:x14="http://schemas.microsoft.com/office/spreadsheetml/2009/9/main" uri="{EB79DEF2-80B8-43e5-95BD-54CBDDF9020C}">
      <x14:slicerStyles defaultSlicerStyle="Slicer Style 4">
        <x14:slicerStyle name="Slicer Style 1"/>
        <x14:slicerStyle name="Slicer Style 10"/>
        <x14:slicerStyle name="Slicer Style 2"/>
        <x14:slicerStyle name="Slicer Style 3"/>
        <x14:slicerStyle name="Slicer Style 4"/>
        <x14:slicerStyle name="Slicer Style 5"/>
        <x14:slicerStyle name="Slicer Style 6">
          <x14:slicerStyleElements>
            <x14:slicerStyleElement type="selectedItemWithData" dxfId="3"/>
          </x14:slicerStyleElements>
        </x14:slicerStyle>
        <x14:slicerStyle name="Slicer Style 7">
          <x14:slicerStyleElements>
            <x14:slicerStyleElement type="selectedItemWithData" dxfId="2"/>
          </x14:slicerStyleElements>
        </x14:slicerStyle>
        <x14:slicerStyle name="Slicer Style 8">
          <x14:slicerStyleElements>
            <x14:slicerStyleElement type="selectedItemWithNoData" dxfId="1"/>
          </x14:slicerStyleElements>
        </x14:slicerStyle>
        <x14:slicerStyle name="Slicer Style 9">
          <x14:slicerStyleElements>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microsoft.com/office/2007/relationships/slicerCache" Target="slicerCaches/slicerCache9.xml"/><Relationship Id="rId10" Type="http://schemas.microsoft.com/office/2007/relationships/slicerCache" Target="slicerCaches/slicerCache4.xml"/><Relationship Id="rId19" Type="http://schemas.openxmlformats.org/officeDocument/2006/relationships/sharedStrings" Target="sharedStrings.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07/relationships/slicerCache" Target="slicerCaches/slicerCache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bg1"/>
                </a:solidFill>
                <a:latin typeface="Franklin Gothic Demi Cond" panose="020B0706030402020204" pitchFamily="34" charset="0"/>
              </a:rPr>
              <a:t>OVER</a:t>
            </a:r>
            <a:r>
              <a:rPr lang="en-IN" baseline="0">
                <a:solidFill>
                  <a:schemeClr val="bg1"/>
                </a:solidFill>
                <a:latin typeface="Franklin Gothic Demi Cond" panose="020B0706030402020204" pitchFamily="34" charset="0"/>
              </a:rPr>
              <a:t> ALL COVID STATISTICS</a:t>
            </a:r>
            <a:endParaRPr lang="en-IN">
              <a:solidFill>
                <a:schemeClr val="bg1"/>
              </a:solidFill>
              <a:latin typeface="Franklin Gothic Demi Cond" panose="020B0706030402020204" pitchFamily="34" charset="0"/>
            </a:endParaRPr>
          </a:p>
        </c:rich>
      </c:tx>
      <c:layout>
        <c:manualLayout>
          <c:xMode val="edge"/>
          <c:yMode val="edge"/>
          <c:x val="0.18018223234624145"/>
          <c:y val="4.11522633744855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Total</c:v>
          </c:tx>
          <c:spPr>
            <a:solidFill>
              <a:srgbClr val="C000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Sum of Cases</c:v>
              </c:pt>
              <c:pt idx="1">
                <c:v>Sum of Recovered</c:v>
              </c:pt>
              <c:pt idx="2">
                <c:v>Sum of Deaths</c:v>
              </c:pt>
              <c:pt idx="3">
                <c:v>Sum of Tests</c:v>
              </c:pt>
            </c:strLit>
          </c:cat>
          <c:val>
            <c:numLit>
              <c:formatCode>General</c:formatCode>
              <c:ptCount val="4"/>
              <c:pt idx="0">
                <c:v>653487303</c:v>
              </c:pt>
              <c:pt idx="1">
                <c:v>582461994</c:v>
              </c:pt>
              <c:pt idx="2">
                <c:v>5907732</c:v>
              </c:pt>
              <c:pt idx="3">
                <c:v>953652499</c:v>
              </c:pt>
            </c:numLit>
          </c:val>
          <c:shape val="pyramid"/>
          <c:extLst>
            <c:ext xmlns:c16="http://schemas.microsoft.com/office/drawing/2014/chart" uri="{C3380CC4-5D6E-409C-BE32-E72D297353CC}">
              <c16:uniqueId val="{00000000-55FF-4EA8-9C62-D1DB78FF31A6}"/>
            </c:ext>
          </c:extLst>
        </c:ser>
        <c:dLbls>
          <c:showLegendKey val="0"/>
          <c:showVal val="1"/>
          <c:showCatName val="0"/>
          <c:showSerName val="0"/>
          <c:showPercent val="0"/>
          <c:showBubbleSize val="0"/>
        </c:dLbls>
        <c:gapWidth val="150"/>
        <c:shape val="box"/>
        <c:axId val="1330072256"/>
        <c:axId val="959824912"/>
        <c:axId val="0"/>
      </c:bar3DChart>
      <c:catAx>
        <c:axId val="13300722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59824912"/>
        <c:crosses val="autoZero"/>
        <c:auto val="1"/>
        <c:lblAlgn val="ctr"/>
        <c:lblOffset val="100"/>
        <c:noMultiLvlLbl val="0"/>
      </c:catAx>
      <c:valAx>
        <c:axId val="959824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330072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rgbClr val="800000"/>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19 FINAL PROJECT POOJA.xlsx]Table1!PivotTable6</c:name>
    <c:fmtId val="4"/>
  </c:pivotSource>
  <c:chart>
    <c:title>
      <c:tx>
        <c:rich>
          <a:bodyPr rot="0" spcFirstLastPara="1" vertOverflow="ellipsis" vert="horz" wrap="square" anchor="ctr" anchorCtr="1"/>
          <a:lstStyle/>
          <a:p>
            <a:pPr algn="ctr">
              <a:defRPr sz="1400" b="0" i="0" u="none" strike="noStrike" kern="1200" spc="0" baseline="0">
                <a:ln>
                  <a:noFill/>
                </a:ln>
                <a:solidFill>
                  <a:schemeClr val="bg1"/>
                </a:solidFill>
                <a:latin typeface="+mn-lt"/>
                <a:ea typeface="+mn-ea"/>
                <a:cs typeface="+mn-cs"/>
              </a:defRPr>
            </a:pPr>
            <a:r>
              <a:rPr lang="en-US" sz="1600">
                <a:solidFill>
                  <a:schemeClr val="bg1"/>
                </a:solidFill>
                <a:latin typeface="Franklin Gothic Demi Cond" panose="020B0706030402020204" pitchFamily="34" charset="0"/>
              </a:rPr>
              <a:t>RISK</a:t>
            </a:r>
            <a:r>
              <a:rPr lang="en-US" sz="1600" baseline="0">
                <a:solidFill>
                  <a:schemeClr val="bg1"/>
                </a:solidFill>
                <a:latin typeface="Franklin Gothic Demi Cond" panose="020B0706030402020204" pitchFamily="34" charset="0"/>
              </a:rPr>
              <a:t> CLASSIFICATION</a:t>
            </a:r>
            <a:endParaRPr lang="en-US" sz="1600">
              <a:solidFill>
                <a:schemeClr val="bg1"/>
              </a:solidFill>
              <a:latin typeface="Franklin Gothic Demi Cond" panose="020B0706030402020204" pitchFamily="34" charset="0"/>
            </a:endParaRPr>
          </a:p>
        </c:rich>
      </c:tx>
      <c:layout>
        <c:manualLayout>
          <c:xMode val="edge"/>
          <c:yMode val="edge"/>
          <c:x val="0.2764573520114178"/>
          <c:y val="0.11722495614118422"/>
        </c:manualLayout>
      </c:layout>
      <c:overlay val="0"/>
      <c:spPr>
        <a:noFill/>
        <a:ln>
          <a:noFill/>
        </a:ln>
        <a:effectLst/>
      </c:spPr>
      <c:txPr>
        <a:bodyPr rot="0" spcFirstLastPara="1" vertOverflow="ellipsis" vert="horz" wrap="square" anchor="ctr" anchorCtr="1"/>
        <a:lstStyle/>
        <a:p>
          <a:pPr algn="ctr">
            <a:defRPr sz="1400" b="0" i="0" u="none" strike="noStrike" kern="1200" spc="0" baseline="0">
              <a:ln>
                <a:noFill/>
              </a:ln>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0000"/>
          </a:solidFill>
          <a:ln w="19050">
            <a:solidFill>
              <a:schemeClr val="lt1"/>
            </a:solidFill>
          </a:ln>
          <a:effectLst/>
        </c:spPr>
      </c:pivotFmt>
      <c:pivotFmt>
        <c:idx val="10"/>
        <c:spPr>
          <a:solidFill>
            <a:srgbClr val="993300"/>
          </a:solidFill>
          <a:ln w="19050">
            <a:solidFill>
              <a:schemeClr val="lt1"/>
            </a:solidFill>
          </a:ln>
          <a:effectLst/>
        </c:spPr>
      </c:pivotFmt>
      <c:pivotFmt>
        <c:idx val="11"/>
        <c:spPr>
          <a:solidFill>
            <a:srgbClr val="FF0000"/>
          </a:solidFill>
          <a:ln w="19050">
            <a:solidFill>
              <a:schemeClr val="lt1"/>
            </a:solidFill>
          </a:ln>
          <a:effectLst/>
        </c:spPr>
      </c:pivotFmt>
    </c:pivotFmts>
    <c:plotArea>
      <c:layout>
        <c:manualLayout>
          <c:layoutTarget val="inner"/>
          <c:xMode val="edge"/>
          <c:yMode val="edge"/>
          <c:x val="0.2397752921221909"/>
          <c:y val="0.27751259416244128"/>
          <c:w val="0.37693623763574741"/>
          <c:h val="0.62189307118542514"/>
        </c:manualLayout>
      </c:layout>
      <c:doughnutChart>
        <c:varyColors val="1"/>
        <c:ser>
          <c:idx val="0"/>
          <c:order val="0"/>
          <c:tx>
            <c:strRef>
              <c:f>Table1!$Y$12</c:f>
              <c:strCache>
                <c:ptCount val="1"/>
                <c:pt idx="0">
                  <c:v>Total</c:v>
                </c:pt>
              </c:strCache>
            </c:strRef>
          </c:tx>
          <c:explosion val="3"/>
          <c:dPt>
            <c:idx val="0"/>
            <c:bubble3D val="0"/>
            <c:spPr>
              <a:solidFill>
                <a:srgbClr val="FF0000"/>
              </a:solidFill>
              <a:ln w="19050">
                <a:solidFill>
                  <a:schemeClr val="lt1"/>
                </a:solidFill>
              </a:ln>
              <a:effectLst/>
            </c:spPr>
            <c:extLst>
              <c:ext xmlns:c16="http://schemas.microsoft.com/office/drawing/2014/chart" uri="{C3380CC4-5D6E-409C-BE32-E72D297353CC}">
                <c16:uniqueId val="{00000001-67B0-480A-A62F-EC16ADC9F6C0}"/>
              </c:ext>
            </c:extLst>
          </c:dPt>
          <c:dPt>
            <c:idx val="1"/>
            <c:bubble3D val="0"/>
            <c:spPr>
              <a:solidFill>
                <a:srgbClr val="993300"/>
              </a:solidFill>
              <a:ln w="19050">
                <a:solidFill>
                  <a:schemeClr val="lt1"/>
                </a:solidFill>
              </a:ln>
              <a:effectLst/>
            </c:spPr>
            <c:extLst>
              <c:ext xmlns:c16="http://schemas.microsoft.com/office/drawing/2014/chart" uri="{C3380CC4-5D6E-409C-BE32-E72D297353CC}">
                <c16:uniqueId val="{00000003-67B0-480A-A62F-EC16ADC9F6C0}"/>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67B0-480A-A62F-EC16ADC9F6C0}"/>
              </c:ext>
            </c:extLst>
          </c:dPt>
          <c:dLbls>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Table1!$X$13:$X$16</c:f>
              <c:strCache>
                <c:ptCount val="3"/>
                <c:pt idx="0">
                  <c:v>CRITICAL</c:v>
                </c:pt>
                <c:pt idx="1">
                  <c:v>MODERATE</c:v>
                </c:pt>
                <c:pt idx="2">
                  <c:v>SAFE</c:v>
                </c:pt>
              </c:strCache>
            </c:strRef>
          </c:cat>
          <c:val>
            <c:numRef>
              <c:f>Table1!$Y$13:$Y$16</c:f>
              <c:numCache>
                <c:formatCode>General</c:formatCode>
                <c:ptCount val="3"/>
                <c:pt idx="0">
                  <c:v>191</c:v>
                </c:pt>
                <c:pt idx="1">
                  <c:v>36</c:v>
                </c:pt>
                <c:pt idx="2">
                  <c:v>11</c:v>
                </c:pt>
              </c:numCache>
            </c:numRef>
          </c:val>
          <c:extLst>
            <c:ext xmlns:c16="http://schemas.microsoft.com/office/drawing/2014/chart" uri="{C3380CC4-5D6E-409C-BE32-E72D297353CC}">
              <c16:uniqueId val="{00000006-67B0-480A-A62F-EC16ADC9F6C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rgbClr val="800000"/>
      </a:solidFill>
      <a:round/>
    </a:ln>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19 FINAL PROJECT POOJA.xlsx]Table1!PivotTable5</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600">
                <a:solidFill>
                  <a:schemeClr val="bg1"/>
                </a:solidFill>
                <a:latin typeface="Franklin Gothic Demi Cond" panose="020B0706030402020204" pitchFamily="34" charset="0"/>
              </a:rPr>
              <a:t>HIGH CASE</a:t>
            </a:r>
            <a:r>
              <a:rPr lang="en-US" sz="1600" baseline="0">
                <a:solidFill>
                  <a:schemeClr val="bg1"/>
                </a:solidFill>
                <a:latin typeface="Franklin Gothic Demi Cond" panose="020B0706030402020204" pitchFamily="34" charset="0"/>
              </a:rPr>
              <a:t> VS LOWCASE</a:t>
            </a:r>
            <a:endParaRPr lang="en-US" sz="1600">
              <a:solidFill>
                <a:schemeClr val="bg1"/>
              </a:solidFill>
              <a:latin typeface="Franklin Gothic Demi Cond" panose="020B0706030402020204" pitchFamily="34" charset="0"/>
            </a:endParaRPr>
          </a:p>
        </c:rich>
      </c:tx>
      <c:layout>
        <c:manualLayout>
          <c:xMode val="edge"/>
          <c:yMode val="edge"/>
          <c:x val="0.44018832174557959"/>
          <c:y val="0.1099445038829819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7122170500883933"/>
          <c:y val="0.27365635460586729"/>
          <c:w val="0.44622113727966661"/>
          <c:h val="0.51064906700663515"/>
        </c:manualLayout>
      </c:layout>
      <c:bar3DChart>
        <c:barDir val="bar"/>
        <c:grouping val="clustered"/>
        <c:varyColors val="0"/>
        <c:ser>
          <c:idx val="0"/>
          <c:order val="0"/>
          <c:tx>
            <c:strRef>
              <c:f>Table1!$V$12</c:f>
              <c:strCache>
                <c:ptCount val="1"/>
                <c:pt idx="0">
                  <c:v>Total</c:v>
                </c:pt>
              </c:strCache>
            </c:strRef>
          </c:tx>
          <c:spPr>
            <a:solidFill>
              <a:srgbClr val="C000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Table1!$U$13:$U$15</c:f>
              <c:strCache>
                <c:ptCount val="2"/>
                <c:pt idx="0">
                  <c:v>HIGH CASES</c:v>
                </c:pt>
                <c:pt idx="1">
                  <c:v>LOW CASES</c:v>
                </c:pt>
              </c:strCache>
            </c:strRef>
          </c:cat>
          <c:val>
            <c:numRef>
              <c:f>Table1!$V$13:$V$15</c:f>
              <c:numCache>
                <c:formatCode>General</c:formatCode>
                <c:ptCount val="2"/>
                <c:pt idx="0">
                  <c:v>233</c:v>
                </c:pt>
                <c:pt idx="1">
                  <c:v>5</c:v>
                </c:pt>
              </c:numCache>
            </c:numRef>
          </c:val>
          <c:shape val="pyramid"/>
          <c:extLst>
            <c:ext xmlns:c16="http://schemas.microsoft.com/office/drawing/2014/chart" uri="{C3380CC4-5D6E-409C-BE32-E72D297353CC}">
              <c16:uniqueId val="{00000000-DB2B-4626-86BF-7E1B7319D8B7}"/>
            </c:ext>
          </c:extLst>
        </c:ser>
        <c:dLbls>
          <c:showLegendKey val="0"/>
          <c:showVal val="1"/>
          <c:showCatName val="0"/>
          <c:showSerName val="0"/>
          <c:showPercent val="0"/>
          <c:showBubbleSize val="0"/>
        </c:dLbls>
        <c:gapWidth val="150"/>
        <c:shape val="box"/>
        <c:axId val="1502451904"/>
        <c:axId val="959805712"/>
        <c:axId val="0"/>
      </c:bar3DChart>
      <c:catAx>
        <c:axId val="1502451904"/>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59805712"/>
        <c:crosses val="autoZero"/>
        <c:auto val="1"/>
        <c:lblAlgn val="ctr"/>
        <c:lblOffset val="100"/>
        <c:noMultiLvlLbl val="0"/>
      </c:catAx>
      <c:valAx>
        <c:axId val="959805712"/>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02451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rgbClr val="8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OVER</a:t>
            </a:r>
            <a:r>
              <a:rPr lang="en-IN" baseline="0"/>
              <a:t> ALL COVID STATISTICS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Total</c:v>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Sum of Cases</c:v>
              </c:pt>
              <c:pt idx="1">
                <c:v>Sum of Recovered</c:v>
              </c:pt>
              <c:pt idx="2">
                <c:v>Sum of Deaths</c:v>
              </c:pt>
              <c:pt idx="3">
                <c:v>Sum of Tests</c:v>
              </c:pt>
            </c:strLit>
          </c:cat>
          <c:val>
            <c:numLit>
              <c:formatCode>General</c:formatCode>
              <c:ptCount val="4"/>
              <c:pt idx="0">
                <c:v>653487303</c:v>
              </c:pt>
              <c:pt idx="1">
                <c:v>582461994</c:v>
              </c:pt>
              <c:pt idx="2">
                <c:v>5907732</c:v>
              </c:pt>
              <c:pt idx="3">
                <c:v>953652499</c:v>
              </c:pt>
            </c:numLit>
          </c:val>
          <c:extLst>
            <c:ext xmlns:c16="http://schemas.microsoft.com/office/drawing/2014/chart" uri="{C3380CC4-5D6E-409C-BE32-E72D297353CC}">
              <c16:uniqueId val="{00000000-538D-433F-9638-F672BD5C9C76}"/>
            </c:ext>
          </c:extLst>
        </c:ser>
        <c:dLbls>
          <c:showLegendKey val="0"/>
          <c:showVal val="1"/>
          <c:showCatName val="0"/>
          <c:showSerName val="0"/>
          <c:showPercent val="0"/>
          <c:showBubbleSize val="0"/>
        </c:dLbls>
        <c:gapWidth val="150"/>
        <c:shape val="box"/>
        <c:axId val="1330072256"/>
        <c:axId val="959824912"/>
        <c:axId val="0"/>
      </c:bar3DChart>
      <c:catAx>
        <c:axId val="13300722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824912"/>
        <c:crosses val="autoZero"/>
        <c:auto val="1"/>
        <c:lblAlgn val="ctr"/>
        <c:lblOffset val="100"/>
        <c:noMultiLvlLbl val="0"/>
      </c:catAx>
      <c:valAx>
        <c:axId val="959824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072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19 FINAL PROJECT POOJA.xlsx]Table1!PivotTable6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Table1!$Y$12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5B4-459B-A42E-AAF3E36529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5B4-459B-A42E-AAF3E36529B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5B4-459B-A42E-AAF3E36529B4}"/>
              </c:ext>
            </c:extLst>
          </c:dPt>
          <c:dLbls>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Table1!$X$13:$X$16</c:f>
              <c:strCache>
                <c:ptCount val="3"/>
                <c:pt idx="0">
                  <c:v>CRITICAL</c:v>
                </c:pt>
                <c:pt idx="1">
                  <c:v>MODERATE</c:v>
                </c:pt>
                <c:pt idx="2">
                  <c:v>SAFE</c:v>
                </c:pt>
              </c:strCache>
            </c:strRef>
          </c:cat>
          <c:val>
            <c:numRef>
              <c:f>Table1!$Y$13:$Y$16</c:f>
              <c:numCache>
                <c:formatCode>General</c:formatCode>
                <c:ptCount val="3"/>
                <c:pt idx="0">
                  <c:v>191</c:v>
                </c:pt>
                <c:pt idx="1">
                  <c:v>36</c:v>
                </c:pt>
                <c:pt idx="2">
                  <c:v>11</c:v>
                </c:pt>
              </c:numCache>
            </c:numRef>
          </c:val>
          <c:extLst>
            <c:ext xmlns:c16="http://schemas.microsoft.com/office/drawing/2014/chart" uri="{C3380CC4-5D6E-409C-BE32-E72D297353CC}">
              <c16:uniqueId val="{00000000-576E-4F7D-B6EF-B1376F3EF59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19 FINAL PROJECT POOJA.xlsx]Table1!PivotTable5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Table1!$V$12</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Table1!$U$13:$U$15</c:f>
              <c:strCache>
                <c:ptCount val="2"/>
                <c:pt idx="0">
                  <c:v>HIGH CASES</c:v>
                </c:pt>
                <c:pt idx="1">
                  <c:v>LOW CASES</c:v>
                </c:pt>
              </c:strCache>
            </c:strRef>
          </c:cat>
          <c:val>
            <c:numRef>
              <c:f>Table1!$V$13:$V$15</c:f>
              <c:numCache>
                <c:formatCode>General</c:formatCode>
                <c:ptCount val="2"/>
                <c:pt idx="0">
                  <c:v>233</c:v>
                </c:pt>
                <c:pt idx="1">
                  <c:v>5</c:v>
                </c:pt>
              </c:numCache>
            </c:numRef>
          </c:val>
          <c:extLst>
            <c:ext xmlns:c16="http://schemas.microsoft.com/office/drawing/2014/chart" uri="{C3380CC4-5D6E-409C-BE32-E72D297353CC}">
              <c16:uniqueId val="{00000000-908F-4DE1-957B-B5A3698324A8}"/>
            </c:ext>
          </c:extLst>
        </c:ser>
        <c:dLbls>
          <c:showLegendKey val="0"/>
          <c:showVal val="1"/>
          <c:showCatName val="0"/>
          <c:showSerName val="0"/>
          <c:showPercent val="0"/>
          <c:showBubbleSize val="0"/>
        </c:dLbls>
        <c:gapWidth val="150"/>
        <c:shape val="box"/>
        <c:axId val="1502451904"/>
        <c:axId val="959805712"/>
        <c:axId val="0"/>
      </c:bar3DChart>
      <c:catAx>
        <c:axId val="1502451904"/>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805712"/>
        <c:crosses val="autoZero"/>
        <c:auto val="1"/>
        <c:lblAlgn val="ctr"/>
        <c:lblOffset val="100"/>
        <c:noMultiLvlLbl val="0"/>
      </c:catAx>
      <c:valAx>
        <c:axId val="959805712"/>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451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19 FINAL PROJECT POOJA.xlsx]Table1!PivotTable3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COUNTRIES BY DEATHS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Table1!$V$46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Table1!$U$47:$U$57</c:f>
              <c:strCache>
                <c:ptCount val="10"/>
                <c:pt idx="0">
                  <c:v>ALL</c:v>
                </c:pt>
                <c:pt idx="1">
                  <c:v>ASIA</c:v>
                </c:pt>
                <c:pt idx="2">
                  <c:v>BRAZIL</c:v>
                </c:pt>
                <c:pt idx="3">
                  <c:v>EUROPE</c:v>
                </c:pt>
                <c:pt idx="4">
                  <c:v>INDIA</c:v>
                </c:pt>
                <c:pt idx="5">
                  <c:v>MEXICO</c:v>
                </c:pt>
                <c:pt idx="6">
                  <c:v>NORTH-AMERICA</c:v>
                </c:pt>
                <c:pt idx="7">
                  <c:v>RUSSIA</c:v>
                </c:pt>
                <c:pt idx="8">
                  <c:v>SOUTH-AMERICA</c:v>
                </c:pt>
                <c:pt idx="9">
                  <c:v>USA</c:v>
                </c:pt>
              </c:strCache>
            </c:strRef>
          </c:cat>
          <c:val>
            <c:numRef>
              <c:f>Table1!$V$47:$V$57</c:f>
              <c:numCache>
                <c:formatCode>General</c:formatCode>
                <c:ptCount val="10"/>
                <c:pt idx="0">
                  <c:v>7010681</c:v>
                </c:pt>
                <c:pt idx="1">
                  <c:v>1553662</c:v>
                </c:pt>
                <c:pt idx="2">
                  <c:v>711380</c:v>
                </c:pt>
                <c:pt idx="3">
                  <c:v>2101824</c:v>
                </c:pt>
                <c:pt idx="4">
                  <c:v>533570</c:v>
                </c:pt>
                <c:pt idx="5">
                  <c:v>334958</c:v>
                </c:pt>
                <c:pt idx="6">
                  <c:v>1695941</c:v>
                </c:pt>
                <c:pt idx="7">
                  <c:v>402756</c:v>
                </c:pt>
                <c:pt idx="8">
                  <c:v>1367332</c:v>
                </c:pt>
                <c:pt idx="9">
                  <c:v>1219487</c:v>
                </c:pt>
              </c:numCache>
            </c:numRef>
          </c:val>
          <c:extLst>
            <c:ext xmlns:c16="http://schemas.microsoft.com/office/drawing/2014/chart" uri="{C3380CC4-5D6E-409C-BE32-E72D297353CC}">
              <c16:uniqueId val="{00000000-F304-4568-9571-0721CB932FDE}"/>
            </c:ext>
          </c:extLst>
        </c:ser>
        <c:dLbls>
          <c:dLblPos val="outEnd"/>
          <c:showLegendKey val="0"/>
          <c:showVal val="1"/>
          <c:showCatName val="0"/>
          <c:showSerName val="0"/>
          <c:showPercent val="0"/>
          <c:showBubbleSize val="0"/>
        </c:dLbls>
        <c:gapWidth val="182"/>
        <c:axId val="63394879"/>
        <c:axId val="210368047"/>
      </c:barChart>
      <c:catAx>
        <c:axId val="63394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368047"/>
        <c:crosses val="autoZero"/>
        <c:auto val="1"/>
        <c:lblAlgn val="ctr"/>
        <c:lblOffset val="100"/>
        <c:noMultiLvlLbl val="0"/>
      </c:catAx>
      <c:valAx>
        <c:axId val="2103680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94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19 FINAL PROJECT POOJA.xlsx]Table1!PivotTable10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Table1!$AL$3</c:f>
              <c:strCache>
                <c:ptCount val="1"/>
                <c:pt idx="0">
                  <c:v>Sum of Cases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2AA-401E-99C6-F8068C5A7B2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2AA-401E-99C6-F8068C5A7B2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92AA-401E-99C6-F8068C5A7B2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92AA-401E-99C6-F8068C5A7B2D}"/>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92AA-401E-99C6-F8068C5A7B2D}"/>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92AA-401E-99C6-F8068C5A7B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Table1!$AK$4:$AK$10</c:f>
              <c:strCache>
                <c:ptCount val="6"/>
                <c:pt idx="0">
                  <c:v>AFRICA</c:v>
                </c:pt>
                <c:pt idx="1">
                  <c:v>ASIA</c:v>
                </c:pt>
                <c:pt idx="2">
                  <c:v>EUROPE</c:v>
                </c:pt>
                <c:pt idx="3">
                  <c:v>NORTH-AMERICA</c:v>
                </c:pt>
                <c:pt idx="4">
                  <c:v>OCEANIA</c:v>
                </c:pt>
                <c:pt idx="5">
                  <c:v>SOUTH-AMERICA</c:v>
                </c:pt>
              </c:strCache>
            </c:strRef>
          </c:cat>
          <c:val>
            <c:numRef>
              <c:f>Table1!$AL$4:$AL$10</c:f>
              <c:numCache>
                <c:formatCode>General</c:formatCode>
                <c:ptCount val="6"/>
                <c:pt idx="0">
                  <c:v>25721848</c:v>
                </c:pt>
                <c:pt idx="1">
                  <c:v>443000530</c:v>
                </c:pt>
                <c:pt idx="2">
                  <c:v>506812396</c:v>
                </c:pt>
                <c:pt idx="3">
                  <c:v>263778264</c:v>
                </c:pt>
                <c:pt idx="4">
                  <c:v>29791542</c:v>
                </c:pt>
                <c:pt idx="5">
                  <c:v>140401758</c:v>
                </c:pt>
              </c:numCache>
            </c:numRef>
          </c:val>
          <c:extLst>
            <c:ext xmlns:c16="http://schemas.microsoft.com/office/drawing/2014/chart" uri="{C3380CC4-5D6E-409C-BE32-E72D297353CC}">
              <c16:uniqueId val="{00000000-AA45-4DFD-B25C-D2D3A17A45FD}"/>
            </c:ext>
          </c:extLst>
        </c:ser>
        <c:ser>
          <c:idx val="1"/>
          <c:order val="1"/>
          <c:tx>
            <c:strRef>
              <c:f>Table1!$AM$3</c:f>
              <c:strCache>
                <c:ptCount val="1"/>
                <c:pt idx="0">
                  <c:v>Sum of Recovered</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D-92AA-401E-99C6-F8068C5A7B2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F-92AA-401E-99C6-F8068C5A7B2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1-92AA-401E-99C6-F8068C5A7B2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3-92AA-401E-99C6-F8068C5A7B2D}"/>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5-92AA-401E-99C6-F8068C5A7B2D}"/>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17-92AA-401E-99C6-F8068C5A7B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Table1!$AK$4:$AK$10</c:f>
              <c:strCache>
                <c:ptCount val="6"/>
                <c:pt idx="0">
                  <c:v>AFRICA</c:v>
                </c:pt>
                <c:pt idx="1">
                  <c:v>ASIA</c:v>
                </c:pt>
                <c:pt idx="2">
                  <c:v>EUROPE</c:v>
                </c:pt>
                <c:pt idx="3">
                  <c:v>NORTH-AMERICA</c:v>
                </c:pt>
                <c:pt idx="4">
                  <c:v>OCEANIA</c:v>
                </c:pt>
                <c:pt idx="5">
                  <c:v>SOUTH-AMERICA</c:v>
                </c:pt>
              </c:strCache>
            </c:strRef>
          </c:cat>
          <c:val>
            <c:numRef>
              <c:f>Table1!$AM$4:$AM$10</c:f>
              <c:numCache>
                <c:formatCode>General</c:formatCode>
                <c:ptCount val="6"/>
                <c:pt idx="0">
                  <c:v>21302322</c:v>
                </c:pt>
                <c:pt idx="1">
                  <c:v>314197120</c:v>
                </c:pt>
                <c:pt idx="2">
                  <c:v>484551278</c:v>
                </c:pt>
                <c:pt idx="3">
                  <c:v>254148368</c:v>
                </c:pt>
                <c:pt idx="4">
                  <c:v>29367897</c:v>
                </c:pt>
                <c:pt idx="5">
                  <c:v>132619080</c:v>
                </c:pt>
              </c:numCache>
            </c:numRef>
          </c:val>
          <c:extLst>
            <c:ext xmlns:c16="http://schemas.microsoft.com/office/drawing/2014/chart" uri="{C3380CC4-5D6E-409C-BE32-E72D297353CC}">
              <c16:uniqueId val="{00000001-AA45-4DFD-B25C-D2D3A17A45FD}"/>
            </c:ext>
          </c:extLst>
        </c:ser>
        <c:ser>
          <c:idx val="2"/>
          <c:order val="2"/>
          <c:tx>
            <c:strRef>
              <c:f>Table1!$AN$3</c:f>
              <c:strCache>
                <c:ptCount val="1"/>
                <c:pt idx="0">
                  <c:v>Sum of Deaths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9-92AA-401E-99C6-F8068C5A7B2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B-92AA-401E-99C6-F8068C5A7B2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D-92AA-401E-99C6-F8068C5A7B2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F-92AA-401E-99C6-F8068C5A7B2D}"/>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21-92AA-401E-99C6-F8068C5A7B2D}"/>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23-92AA-401E-99C6-F8068C5A7B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Table1!$AK$4:$AK$10</c:f>
              <c:strCache>
                <c:ptCount val="6"/>
                <c:pt idx="0">
                  <c:v>AFRICA</c:v>
                </c:pt>
                <c:pt idx="1">
                  <c:v>ASIA</c:v>
                </c:pt>
                <c:pt idx="2">
                  <c:v>EUROPE</c:v>
                </c:pt>
                <c:pt idx="3">
                  <c:v>NORTH-AMERICA</c:v>
                </c:pt>
                <c:pt idx="4">
                  <c:v>OCEANIA</c:v>
                </c:pt>
                <c:pt idx="5">
                  <c:v>SOUTH-AMERICA</c:v>
                </c:pt>
              </c:strCache>
            </c:strRef>
          </c:cat>
          <c:val>
            <c:numRef>
              <c:f>Table1!$AN$4:$AN$10</c:f>
              <c:numCache>
                <c:formatCode>General</c:formatCode>
                <c:ptCount val="6"/>
                <c:pt idx="0">
                  <c:v>517784</c:v>
                </c:pt>
                <c:pt idx="1">
                  <c:v>3107324</c:v>
                </c:pt>
                <c:pt idx="2">
                  <c:v>4203648</c:v>
                </c:pt>
                <c:pt idx="3">
                  <c:v>3391882</c:v>
                </c:pt>
                <c:pt idx="4">
                  <c:v>66030</c:v>
                </c:pt>
                <c:pt idx="5">
                  <c:v>2734664</c:v>
                </c:pt>
              </c:numCache>
            </c:numRef>
          </c:val>
          <c:extLst>
            <c:ext xmlns:c16="http://schemas.microsoft.com/office/drawing/2014/chart" uri="{C3380CC4-5D6E-409C-BE32-E72D297353CC}">
              <c16:uniqueId val="{00000002-AA45-4DFD-B25C-D2D3A17A45FD}"/>
            </c:ext>
          </c:extLst>
        </c:ser>
        <c:ser>
          <c:idx val="3"/>
          <c:order val="3"/>
          <c:tx>
            <c:strRef>
              <c:f>Table1!$AO$3</c:f>
              <c:strCache>
                <c:ptCount val="1"/>
                <c:pt idx="0">
                  <c:v>Sum of Tests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25-92AA-401E-99C6-F8068C5A7B2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27-92AA-401E-99C6-F8068C5A7B2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29-92AA-401E-99C6-F8068C5A7B2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2B-92AA-401E-99C6-F8068C5A7B2D}"/>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2D-92AA-401E-99C6-F8068C5A7B2D}"/>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2F-92AA-401E-99C6-F8068C5A7B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Table1!$AK$4:$AK$10</c:f>
              <c:strCache>
                <c:ptCount val="6"/>
                <c:pt idx="0">
                  <c:v>AFRICA</c:v>
                </c:pt>
                <c:pt idx="1">
                  <c:v>ASIA</c:v>
                </c:pt>
                <c:pt idx="2">
                  <c:v>EUROPE</c:v>
                </c:pt>
                <c:pt idx="3">
                  <c:v>NORTH-AMERICA</c:v>
                </c:pt>
                <c:pt idx="4">
                  <c:v>OCEANIA</c:v>
                </c:pt>
                <c:pt idx="5">
                  <c:v>SOUTH-AMERICA</c:v>
                </c:pt>
              </c:strCache>
            </c:strRef>
          </c:cat>
          <c:val>
            <c:numRef>
              <c:f>Table1!$AO$4:$AO$10</c:f>
              <c:numCache>
                <c:formatCode>General</c:formatCode>
                <c:ptCount val="6"/>
                <c:pt idx="0">
                  <c:v>111032578</c:v>
                </c:pt>
                <c:pt idx="1">
                  <c:v>2404652039</c:v>
                </c:pt>
                <c:pt idx="2">
                  <c:v>2848046702</c:v>
                </c:pt>
                <c:pt idx="3">
                  <c:v>1325710449</c:v>
                </c:pt>
                <c:pt idx="4">
                  <c:v>91668192</c:v>
                </c:pt>
                <c:pt idx="5">
                  <c:v>245395353</c:v>
                </c:pt>
              </c:numCache>
            </c:numRef>
          </c:val>
          <c:extLst>
            <c:ext xmlns:c16="http://schemas.microsoft.com/office/drawing/2014/chart" uri="{C3380CC4-5D6E-409C-BE32-E72D297353CC}">
              <c16:uniqueId val="{00000003-AA45-4DFD-B25C-D2D3A17A45FD}"/>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19 FINAL PROJECT POOJA.xlsx]Table1!PivotTable11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Table1!$AR$3</c:f>
              <c:strCache>
                <c:ptCount val="1"/>
                <c:pt idx="0">
                  <c:v>Sum of Cases</c:v>
                </c:pt>
              </c:strCache>
            </c:strRef>
          </c:tx>
          <c:spPr>
            <a:solidFill>
              <a:schemeClr val="accent1"/>
            </a:solidFill>
            <a:ln>
              <a:noFill/>
            </a:ln>
            <a:effectLst/>
          </c:spPr>
          <c:invertIfNegative val="0"/>
          <c:cat>
            <c:strRef>
              <c:f>Table1!$AQ$4:$AQ$10</c:f>
              <c:strCache>
                <c:ptCount val="6"/>
                <c:pt idx="0">
                  <c:v>AFRICA</c:v>
                </c:pt>
                <c:pt idx="1">
                  <c:v>ASIA</c:v>
                </c:pt>
                <c:pt idx="2">
                  <c:v>EUROPE</c:v>
                </c:pt>
                <c:pt idx="3">
                  <c:v>NORTH-AMERICA</c:v>
                </c:pt>
                <c:pt idx="4">
                  <c:v>OCEANIA</c:v>
                </c:pt>
                <c:pt idx="5">
                  <c:v>SOUTH-AMERICA</c:v>
                </c:pt>
              </c:strCache>
            </c:strRef>
          </c:cat>
          <c:val>
            <c:numRef>
              <c:f>Table1!$AR$4:$AR$10</c:f>
              <c:numCache>
                <c:formatCode>General</c:formatCode>
                <c:ptCount val="6"/>
                <c:pt idx="0">
                  <c:v>25721848</c:v>
                </c:pt>
                <c:pt idx="1">
                  <c:v>443000530</c:v>
                </c:pt>
                <c:pt idx="2">
                  <c:v>506812396</c:v>
                </c:pt>
                <c:pt idx="3">
                  <c:v>263778264</c:v>
                </c:pt>
                <c:pt idx="4">
                  <c:v>29791542</c:v>
                </c:pt>
                <c:pt idx="5">
                  <c:v>140401758</c:v>
                </c:pt>
              </c:numCache>
            </c:numRef>
          </c:val>
          <c:extLst>
            <c:ext xmlns:c16="http://schemas.microsoft.com/office/drawing/2014/chart" uri="{C3380CC4-5D6E-409C-BE32-E72D297353CC}">
              <c16:uniqueId val="{00000000-7329-462B-8B02-E067415EAB0F}"/>
            </c:ext>
          </c:extLst>
        </c:ser>
        <c:ser>
          <c:idx val="1"/>
          <c:order val="1"/>
          <c:tx>
            <c:strRef>
              <c:f>Table1!$AS$3</c:f>
              <c:strCache>
                <c:ptCount val="1"/>
                <c:pt idx="0">
                  <c:v>Sum of Recovered</c:v>
                </c:pt>
              </c:strCache>
            </c:strRef>
          </c:tx>
          <c:spPr>
            <a:solidFill>
              <a:schemeClr val="accent2"/>
            </a:solidFill>
            <a:ln>
              <a:noFill/>
            </a:ln>
            <a:effectLst/>
          </c:spPr>
          <c:invertIfNegative val="0"/>
          <c:cat>
            <c:strRef>
              <c:f>Table1!$AQ$4:$AQ$10</c:f>
              <c:strCache>
                <c:ptCount val="6"/>
                <c:pt idx="0">
                  <c:v>AFRICA</c:v>
                </c:pt>
                <c:pt idx="1">
                  <c:v>ASIA</c:v>
                </c:pt>
                <c:pt idx="2">
                  <c:v>EUROPE</c:v>
                </c:pt>
                <c:pt idx="3">
                  <c:v>NORTH-AMERICA</c:v>
                </c:pt>
                <c:pt idx="4">
                  <c:v>OCEANIA</c:v>
                </c:pt>
                <c:pt idx="5">
                  <c:v>SOUTH-AMERICA</c:v>
                </c:pt>
              </c:strCache>
            </c:strRef>
          </c:cat>
          <c:val>
            <c:numRef>
              <c:f>Table1!$AS$4:$AS$10</c:f>
              <c:numCache>
                <c:formatCode>General</c:formatCode>
                <c:ptCount val="6"/>
                <c:pt idx="0">
                  <c:v>21302322</c:v>
                </c:pt>
                <c:pt idx="1">
                  <c:v>314197120</c:v>
                </c:pt>
                <c:pt idx="2">
                  <c:v>484551278</c:v>
                </c:pt>
                <c:pt idx="3">
                  <c:v>254148368</c:v>
                </c:pt>
                <c:pt idx="4">
                  <c:v>29367897</c:v>
                </c:pt>
                <c:pt idx="5">
                  <c:v>132619080</c:v>
                </c:pt>
              </c:numCache>
            </c:numRef>
          </c:val>
          <c:extLst>
            <c:ext xmlns:c16="http://schemas.microsoft.com/office/drawing/2014/chart" uri="{C3380CC4-5D6E-409C-BE32-E72D297353CC}">
              <c16:uniqueId val="{00000001-7329-462B-8B02-E067415EAB0F}"/>
            </c:ext>
          </c:extLst>
        </c:ser>
        <c:ser>
          <c:idx val="2"/>
          <c:order val="2"/>
          <c:tx>
            <c:strRef>
              <c:f>Table1!$AT$3</c:f>
              <c:strCache>
                <c:ptCount val="1"/>
                <c:pt idx="0">
                  <c:v>Sum of Deaths</c:v>
                </c:pt>
              </c:strCache>
            </c:strRef>
          </c:tx>
          <c:spPr>
            <a:solidFill>
              <a:schemeClr val="accent3"/>
            </a:solidFill>
            <a:ln>
              <a:noFill/>
            </a:ln>
            <a:effectLst/>
          </c:spPr>
          <c:invertIfNegative val="0"/>
          <c:cat>
            <c:strRef>
              <c:f>Table1!$AQ$4:$AQ$10</c:f>
              <c:strCache>
                <c:ptCount val="6"/>
                <c:pt idx="0">
                  <c:v>AFRICA</c:v>
                </c:pt>
                <c:pt idx="1">
                  <c:v>ASIA</c:v>
                </c:pt>
                <c:pt idx="2">
                  <c:v>EUROPE</c:v>
                </c:pt>
                <c:pt idx="3">
                  <c:v>NORTH-AMERICA</c:v>
                </c:pt>
                <c:pt idx="4">
                  <c:v>OCEANIA</c:v>
                </c:pt>
                <c:pt idx="5">
                  <c:v>SOUTH-AMERICA</c:v>
                </c:pt>
              </c:strCache>
            </c:strRef>
          </c:cat>
          <c:val>
            <c:numRef>
              <c:f>Table1!$AT$4:$AT$10</c:f>
              <c:numCache>
                <c:formatCode>General</c:formatCode>
                <c:ptCount val="6"/>
                <c:pt idx="0">
                  <c:v>517784</c:v>
                </c:pt>
                <c:pt idx="1">
                  <c:v>3107324</c:v>
                </c:pt>
                <c:pt idx="2">
                  <c:v>4203648</c:v>
                </c:pt>
                <c:pt idx="3">
                  <c:v>3391882</c:v>
                </c:pt>
                <c:pt idx="4">
                  <c:v>66030</c:v>
                </c:pt>
                <c:pt idx="5">
                  <c:v>2734664</c:v>
                </c:pt>
              </c:numCache>
            </c:numRef>
          </c:val>
          <c:extLst>
            <c:ext xmlns:c16="http://schemas.microsoft.com/office/drawing/2014/chart" uri="{C3380CC4-5D6E-409C-BE32-E72D297353CC}">
              <c16:uniqueId val="{00000002-7329-462B-8B02-E067415EAB0F}"/>
            </c:ext>
          </c:extLst>
        </c:ser>
        <c:dLbls>
          <c:showLegendKey val="0"/>
          <c:showVal val="0"/>
          <c:showCatName val="0"/>
          <c:showSerName val="0"/>
          <c:showPercent val="0"/>
          <c:showBubbleSize val="0"/>
        </c:dLbls>
        <c:gapWidth val="219"/>
        <c:overlap val="-27"/>
        <c:axId val="5743615"/>
        <c:axId val="27331503"/>
      </c:barChart>
      <c:catAx>
        <c:axId val="5743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31503"/>
        <c:crosses val="autoZero"/>
        <c:auto val="1"/>
        <c:lblAlgn val="ctr"/>
        <c:lblOffset val="100"/>
        <c:noMultiLvlLbl val="0"/>
      </c:catAx>
      <c:valAx>
        <c:axId val="27331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3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19 FINAL PROJECT POOJA.xlsx]Table1!PivotTable12</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Table1!$AW$3:$AW$4</c:f>
              <c:strCache>
                <c:ptCount val="1"/>
                <c:pt idx="0">
                  <c:v>CRITICAL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Table1!$AV$5:$AV$11</c:f>
              <c:strCache>
                <c:ptCount val="6"/>
                <c:pt idx="0">
                  <c:v>AFRICA</c:v>
                </c:pt>
                <c:pt idx="1">
                  <c:v>ASIA</c:v>
                </c:pt>
                <c:pt idx="2">
                  <c:v>EUROPE</c:v>
                </c:pt>
                <c:pt idx="3">
                  <c:v>NORTH-AMERICA</c:v>
                </c:pt>
                <c:pt idx="4">
                  <c:v>OCEANIA</c:v>
                </c:pt>
                <c:pt idx="5">
                  <c:v>SOUTH-AMERICA</c:v>
                </c:pt>
              </c:strCache>
            </c:strRef>
          </c:cat>
          <c:val>
            <c:numRef>
              <c:f>Table1!$AW$5:$AW$11</c:f>
              <c:numCache>
                <c:formatCode>General</c:formatCode>
                <c:ptCount val="6"/>
                <c:pt idx="0">
                  <c:v>49</c:v>
                </c:pt>
                <c:pt idx="1">
                  <c:v>49</c:v>
                </c:pt>
                <c:pt idx="2">
                  <c:v>45</c:v>
                </c:pt>
                <c:pt idx="3">
                  <c:v>25</c:v>
                </c:pt>
                <c:pt idx="4">
                  <c:v>8</c:v>
                </c:pt>
                <c:pt idx="5">
                  <c:v>14</c:v>
                </c:pt>
              </c:numCache>
            </c:numRef>
          </c:val>
          <c:smooth val="0"/>
          <c:extLst>
            <c:ext xmlns:c16="http://schemas.microsoft.com/office/drawing/2014/chart" uri="{C3380CC4-5D6E-409C-BE32-E72D297353CC}">
              <c16:uniqueId val="{00000000-1E49-490B-B231-EE75A952D2B3}"/>
            </c:ext>
          </c:extLst>
        </c:ser>
        <c:ser>
          <c:idx val="1"/>
          <c:order val="1"/>
          <c:tx>
            <c:strRef>
              <c:f>Table1!$AX$3:$AX$4</c:f>
              <c:strCache>
                <c:ptCount val="1"/>
                <c:pt idx="0">
                  <c:v>MODERATE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Table1!$AV$5:$AV$11</c:f>
              <c:strCache>
                <c:ptCount val="6"/>
                <c:pt idx="0">
                  <c:v>AFRICA</c:v>
                </c:pt>
                <c:pt idx="1">
                  <c:v>ASIA</c:v>
                </c:pt>
                <c:pt idx="2">
                  <c:v>EUROPE</c:v>
                </c:pt>
                <c:pt idx="3">
                  <c:v>NORTH-AMERICA</c:v>
                </c:pt>
                <c:pt idx="4">
                  <c:v>OCEANIA</c:v>
                </c:pt>
                <c:pt idx="5">
                  <c:v>SOUTH-AMERICA</c:v>
                </c:pt>
              </c:strCache>
            </c:strRef>
          </c:cat>
          <c:val>
            <c:numRef>
              <c:f>Table1!$AX$5:$AX$11</c:f>
              <c:numCache>
                <c:formatCode>General</c:formatCode>
                <c:ptCount val="6"/>
                <c:pt idx="0">
                  <c:v>8</c:v>
                </c:pt>
                <c:pt idx="1">
                  <c:v>2</c:v>
                </c:pt>
                <c:pt idx="2">
                  <c:v>3</c:v>
                </c:pt>
                <c:pt idx="3">
                  <c:v>13</c:v>
                </c:pt>
                <c:pt idx="4">
                  <c:v>9</c:v>
                </c:pt>
              </c:numCache>
            </c:numRef>
          </c:val>
          <c:smooth val="0"/>
          <c:extLst>
            <c:ext xmlns:c16="http://schemas.microsoft.com/office/drawing/2014/chart" uri="{C3380CC4-5D6E-409C-BE32-E72D297353CC}">
              <c16:uniqueId val="{00000002-F2C7-440C-A10F-C43E46080C12}"/>
            </c:ext>
          </c:extLst>
        </c:ser>
        <c:ser>
          <c:idx val="2"/>
          <c:order val="2"/>
          <c:tx>
            <c:strRef>
              <c:f>Table1!$AY$3:$AY$4</c:f>
              <c:strCache>
                <c:ptCount val="1"/>
                <c:pt idx="0">
                  <c:v>SAFE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Table1!$AV$5:$AV$11</c:f>
              <c:strCache>
                <c:ptCount val="6"/>
                <c:pt idx="0">
                  <c:v>AFRICA</c:v>
                </c:pt>
                <c:pt idx="1">
                  <c:v>ASIA</c:v>
                </c:pt>
                <c:pt idx="2">
                  <c:v>EUROPE</c:v>
                </c:pt>
                <c:pt idx="3">
                  <c:v>NORTH-AMERICA</c:v>
                </c:pt>
                <c:pt idx="4">
                  <c:v>OCEANIA</c:v>
                </c:pt>
                <c:pt idx="5">
                  <c:v>SOUTH-AMERICA</c:v>
                </c:pt>
              </c:strCache>
            </c:strRef>
          </c:cat>
          <c:val>
            <c:numRef>
              <c:f>Table1!$AY$5:$AY$11</c:f>
              <c:numCache>
                <c:formatCode>General</c:formatCode>
                <c:ptCount val="6"/>
                <c:pt idx="0">
                  <c:v>2</c:v>
                </c:pt>
                <c:pt idx="2">
                  <c:v>1</c:v>
                </c:pt>
                <c:pt idx="3">
                  <c:v>2</c:v>
                </c:pt>
                <c:pt idx="4">
                  <c:v>4</c:v>
                </c:pt>
                <c:pt idx="5">
                  <c:v>1</c:v>
                </c:pt>
              </c:numCache>
            </c:numRef>
          </c:val>
          <c:smooth val="0"/>
          <c:extLst>
            <c:ext xmlns:c16="http://schemas.microsoft.com/office/drawing/2014/chart" uri="{C3380CC4-5D6E-409C-BE32-E72D297353CC}">
              <c16:uniqueId val="{00000003-F2C7-440C-A10F-C43E46080C12}"/>
            </c:ext>
          </c:extLst>
        </c:ser>
        <c:dLbls>
          <c:showLegendKey val="0"/>
          <c:showVal val="0"/>
          <c:showCatName val="0"/>
          <c:showSerName val="0"/>
          <c:showPercent val="0"/>
          <c:showBubbleSize val="0"/>
        </c:dLbls>
        <c:marker val="1"/>
        <c:smooth val="0"/>
        <c:axId val="52789871"/>
        <c:axId val="27470223"/>
      </c:lineChart>
      <c:catAx>
        <c:axId val="52789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70223"/>
        <c:crosses val="autoZero"/>
        <c:auto val="1"/>
        <c:lblAlgn val="ctr"/>
        <c:lblOffset val="100"/>
        <c:noMultiLvlLbl val="0"/>
      </c:catAx>
      <c:valAx>
        <c:axId val="27470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89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19 FINAL PROJECT POOJA.xlsx]Table1!PivotTable9</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Table1!$Y$46</c:f>
              <c:strCache>
                <c:ptCount val="1"/>
                <c:pt idx="0">
                  <c:v>Sum of Cases</c:v>
                </c:pt>
              </c:strCache>
            </c:strRef>
          </c:tx>
          <c:spPr>
            <a:solidFill>
              <a:schemeClr val="accent1"/>
            </a:solidFill>
            <a:ln>
              <a:noFill/>
            </a:ln>
            <a:effectLst/>
          </c:spPr>
          <c:invertIfNegative val="0"/>
          <c:cat>
            <c:strRef>
              <c:f>Table1!$X$47:$X$57</c:f>
              <c:strCache>
                <c:ptCount val="10"/>
                <c:pt idx="0">
                  <c:v>ALL</c:v>
                </c:pt>
                <c:pt idx="1">
                  <c:v>ASIA</c:v>
                </c:pt>
                <c:pt idx="2">
                  <c:v>BRAZIL</c:v>
                </c:pt>
                <c:pt idx="3">
                  <c:v>EUROPE</c:v>
                </c:pt>
                <c:pt idx="4">
                  <c:v>FRANCE</c:v>
                </c:pt>
                <c:pt idx="5">
                  <c:v>GERMANY</c:v>
                </c:pt>
                <c:pt idx="6">
                  <c:v>INDIA</c:v>
                </c:pt>
                <c:pt idx="7">
                  <c:v>NORTH-AMERICA</c:v>
                </c:pt>
                <c:pt idx="8">
                  <c:v>SOUTH-AMERICA</c:v>
                </c:pt>
                <c:pt idx="9">
                  <c:v>USA</c:v>
                </c:pt>
              </c:strCache>
            </c:strRef>
          </c:cat>
          <c:val>
            <c:numRef>
              <c:f>Table1!$Y$47:$Y$57</c:f>
              <c:numCache>
                <c:formatCode>General</c:formatCode>
                <c:ptCount val="10"/>
                <c:pt idx="0">
                  <c:v>704753890</c:v>
                </c:pt>
                <c:pt idx="1">
                  <c:v>221500265</c:v>
                </c:pt>
                <c:pt idx="2">
                  <c:v>38743918</c:v>
                </c:pt>
                <c:pt idx="3">
                  <c:v>253406198</c:v>
                </c:pt>
                <c:pt idx="4">
                  <c:v>40138560</c:v>
                </c:pt>
                <c:pt idx="5">
                  <c:v>38828995</c:v>
                </c:pt>
                <c:pt idx="6">
                  <c:v>45035393</c:v>
                </c:pt>
                <c:pt idx="7">
                  <c:v>131889132</c:v>
                </c:pt>
                <c:pt idx="8">
                  <c:v>70200879</c:v>
                </c:pt>
                <c:pt idx="9">
                  <c:v>111820082</c:v>
                </c:pt>
              </c:numCache>
            </c:numRef>
          </c:val>
          <c:extLst>
            <c:ext xmlns:c16="http://schemas.microsoft.com/office/drawing/2014/chart" uri="{C3380CC4-5D6E-409C-BE32-E72D297353CC}">
              <c16:uniqueId val="{00000000-F578-4BDE-995A-B80CF54E9A3C}"/>
            </c:ext>
          </c:extLst>
        </c:ser>
        <c:ser>
          <c:idx val="1"/>
          <c:order val="1"/>
          <c:tx>
            <c:strRef>
              <c:f>Table1!$Z$46</c:f>
              <c:strCache>
                <c:ptCount val="1"/>
                <c:pt idx="0">
                  <c:v>Sum of Recovered</c:v>
                </c:pt>
              </c:strCache>
            </c:strRef>
          </c:tx>
          <c:spPr>
            <a:solidFill>
              <a:schemeClr val="accent2"/>
            </a:solidFill>
            <a:ln>
              <a:noFill/>
            </a:ln>
            <a:effectLst/>
          </c:spPr>
          <c:invertIfNegative val="0"/>
          <c:cat>
            <c:strRef>
              <c:f>Table1!$X$47:$X$57</c:f>
              <c:strCache>
                <c:ptCount val="10"/>
                <c:pt idx="0">
                  <c:v>ALL</c:v>
                </c:pt>
                <c:pt idx="1">
                  <c:v>ASIA</c:v>
                </c:pt>
                <c:pt idx="2">
                  <c:v>BRAZIL</c:v>
                </c:pt>
                <c:pt idx="3">
                  <c:v>EUROPE</c:v>
                </c:pt>
                <c:pt idx="4">
                  <c:v>FRANCE</c:v>
                </c:pt>
                <c:pt idx="5">
                  <c:v>GERMANY</c:v>
                </c:pt>
                <c:pt idx="6">
                  <c:v>INDIA</c:v>
                </c:pt>
                <c:pt idx="7">
                  <c:v>NORTH-AMERICA</c:v>
                </c:pt>
                <c:pt idx="8">
                  <c:v>SOUTH-AMERICA</c:v>
                </c:pt>
                <c:pt idx="9">
                  <c:v>USA</c:v>
                </c:pt>
              </c:strCache>
            </c:strRef>
          </c:cat>
          <c:val>
            <c:numRef>
              <c:f>Table1!$Z$47:$Z$57</c:f>
              <c:numCache>
                <c:formatCode>General</c:formatCode>
                <c:ptCount val="10"/>
                <c:pt idx="0">
                  <c:v>675619811</c:v>
                </c:pt>
                <c:pt idx="1">
                  <c:v>205673091</c:v>
                </c:pt>
                <c:pt idx="2">
                  <c:v>36249161</c:v>
                </c:pt>
                <c:pt idx="3">
                  <c:v>248754104</c:v>
                </c:pt>
                <c:pt idx="4">
                  <c:v>39970918</c:v>
                </c:pt>
                <c:pt idx="5">
                  <c:v>38240600</c:v>
                </c:pt>
                <c:pt idx="6">
                  <c:v>0</c:v>
                </c:pt>
                <c:pt idx="7">
                  <c:v>127665129</c:v>
                </c:pt>
                <c:pt idx="8">
                  <c:v>66683585</c:v>
                </c:pt>
                <c:pt idx="9">
                  <c:v>109814428</c:v>
                </c:pt>
              </c:numCache>
            </c:numRef>
          </c:val>
          <c:extLst>
            <c:ext xmlns:c16="http://schemas.microsoft.com/office/drawing/2014/chart" uri="{C3380CC4-5D6E-409C-BE32-E72D297353CC}">
              <c16:uniqueId val="{00000001-F578-4BDE-995A-B80CF54E9A3C}"/>
            </c:ext>
          </c:extLst>
        </c:ser>
        <c:dLbls>
          <c:showLegendKey val="0"/>
          <c:showVal val="0"/>
          <c:showCatName val="0"/>
          <c:showSerName val="0"/>
          <c:showPercent val="0"/>
          <c:showBubbleSize val="0"/>
        </c:dLbls>
        <c:gapWidth val="219"/>
        <c:overlap val="-27"/>
        <c:axId val="2111283760"/>
        <c:axId val="296129200"/>
      </c:barChart>
      <c:catAx>
        <c:axId val="2111283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129200"/>
        <c:crosses val="autoZero"/>
        <c:auto val="1"/>
        <c:lblAlgn val="ctr"/>
        <c:lblOffset val="100"/>
        <c:noMultiLvlLbl val="0"/>
      </c:catAx>
      <c:valAx>
        <c:axId val="296129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283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19 FINAL PROJECT POOJA.xlsx]Table1!PivotTable2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CC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Table1!$S$46</c:f>
              <c:strCache>
                <c:ptCount val="1"/>
                <c:pt idx="0">
                  <c:v>Total</c:v>
                </c:pt>
              </c:strCache>
            </c:strRef>
          </c:tx>
          <c:spPr>
            <a:ln w="28575" cap="rnd">
              <a:solidFill>
                <a:srgbClr val="CC0000"/>
              </a:solidFill>
              <a:round/>
            </a:ln>
            <a:effectLst/>
          </c:spPr>
          <c:marker>
            <c:symbol val="none"/>
          </c:marker>
          <c:cat>
            <c:strRef>
              <c:f>Table1!$R$47:$R$57</c:f>
              <c:strCache>
                <c:ptCount val="10"/>
                <c:pt idx="0">
                  <c:v>ALL</c:v>
                </c:pt>
                <c:pt idx="1">
                  <c:v>ASIA</c:v>
                </c:pt>
                <c:pt idx="2">
                  <c:v>BRAZIL</c:v>
                </c:pt>
                <c:pt idx="3">
                  <c:v>EUROPE</c:v>
                </c:pt>
                <c:pt idx="4">
                  <c:v>FRANCE</c:v>
                </c:pt>
                <c:pt idx="5">
                  <c:v>GERMANY</c:v>
                </c:pt>
                <c:pt idx="6">
                  <c:v>INDIA</c:v>
                </c:pt>
                <c:pt idx="7">
                  <c:v>NORTH-AMERICA</c:v>
                </c:pt>
                <c:pt idx="8">
                  <c:v>SOUTH-AMERICA</c:v>
                </c:pt>
                <c:pt idx="9">
                  <c:v>USA</c:v>
                </c:pt>
              </c:strCache>
            </c:strRef>
          </c:cat>
          <c:val>
            <c:numRef>
              <c:f>Table1!$S$47:$S$57</c:f>
              <c:numCache>
                <c:formatCode>General</c:formatCode>
                <c:ptCount val="10"/>
                <c:pt idx="0">
                  <c:v>704753890</c:v>
                </c:pt>
                <c:pt idx="1">
                  <c:v>221500265</c:v>
                </c:pt>
                <c:pt idx="2">
                  <c:v>38743918</c:v>
                </c:pt>
                <c:pt idx="3">
                  <c:v>253406198</c:v>
                </c:pt>
                <c:pt idx="4">
                  <c:v>40138560</c:v>
                </c:pt>
                <c:pt idx="5">
                  <c:v>38828995</c:v>
                </c:pt>
                <c:pt idx="6">
                  <c:v>45035393</c:v>
                </c:pt>
                <c:pt idx="7">
                  <c:v>131889132</c:v>
                </c:pt>
                <c:pt idx="8">
                  <c:v>70200879</c:v>
                </c:pt>
                <c:pt idx="9">
                  <c:v>111820082</c:v>
                </c:pt>
              </c:numCache>
            </c:numRef>
          </c:val>
          <c:smooth val="0"/>
          <c:extLst>
            <c:ext xmlns:c16="http://schemas.microsoft.com/office/drawing/2014/chart" uri="{C3380CC4-5D6E-409C-BE32-E72D297353CC}">
              <c16:uniqueId val="{00000000-CB7A-4391-8B80-891E31FFD89A}"/>
            </c:ext>
          </c:extLst>
        </c:ser>
        <c:dLbls>
          <c:showLegendKey val="0"/>
          <c:showVal val="0"/>
          <c:showCatName val="0"/>
          <c:showSerName val="0"/>
          <c:showPercent val="0"/>
          <c:showBubbleSize val="0"/>
        </c:dLbls>
        <c:smooth val="0"/>
        <c:axId val="2111288400"/>
        <c:axId val="296233360"/>
      </c:lineChart>
      <c:catAx>
        <c:axId val="2111288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233360"/>
        <c:crosses val="autoZero"/>
        <c:auto val="1"/>
        <c:lblAlgn val="ctr"/>
        <c:lblOffset val="100"/>
        <c:noMultiLvlLbl val="0"/>
      </c:catAx>
      <c:valAx>
        <c:axId val="296233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288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19 FINAL PROJECT POOJA.xlsx]Table1!PivotTable10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solidFill>
                  <a:schemeClr val="bg1"/>
                </a:solidFill>
              </a:rPr>
              <a:t>Sum of Cases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
        <c:idx val="45"/>
        <c:spPr>
          <a:solidFill>
            <a:schemeClr val="accent1"/>
          </a:solidFill>
          <a:ln w="25400">
            <a:solidFill>
              <a:schemeClr val="lt1"/>
            </a:solidFill>
          </a:ln>
          <a:effectLst/>
          <a:sp3d contourW="25400">
            <a:contourClr>
              <a:schemeClr val="lt1"/>
            </a:contourClr>
          </a:sp3d>
        </c:spPr>
      </c:pivotFmt>
      <c:pivotFmt>
        <c:idx val="46"/>
        <c:spPr>
          <a:solidFill>
            <a:schemeClr val="accent1"/>
          </a:solidFill>
          <a:ln w="25400">
            <a:solidFill>
              <a:schemeClr val="lt1"/>
            </a:solidFill>
          </a:ln>
          <a:effectLst/>
          <a:sp3d contourW="25400">
            <a:contourClr>
              <a:schemeClr val="lt1"/>
            </a:contourClr>
          </a:sp3d>
        </c:spPr>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pivotFmt>
      <c:pivotFmt>
        <c:idx val="4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5400">
            <a:solidFill>
              <a:schemeClr val="lt1"/>
            </a:solidFill>
          </a:ln>
          <a:effectLst/>
          <a:sp3d contourW="25400">
            <a:contourClr>
              <a:schemeClr val="lt1"/>
            </a:contourClr>
          </a:sp3d>
        </c:spPr>
      </c:pivotFmt>
      <c:pivotFmt>
        <c:idx val="51"/>
        <c:spPr>
          <a:solidFill>
            <a:schemeClr val="accent1"/>
          </a:solidFill>
          <a:ln w="25400">
            <a:solidFill>
              <a:schemeClr val="lt1"/>
            </a:solidFill>
          </a:ln>
          <a:effectLst/>
          <a:sp3d contourW="25400">
            <a:contourClr>
              <a:schemeClr val="lt1"/>
            </a:contourClr>
          </a:sp3d>
        </c:spPr>
      </c:pivotFmt>
      <c:pivotFmt>
        <c:idx val="52"/>
        <c:spPr>
          <a:solidFill>
            <a:schemeClr val="accent1"/>
          </a:solidFill>
          <a:ln w="25400">
            <a:solidFill>
              <a:schemeClr val="lt1"/>
            </a:solidFill>
          </a:ln>
          <a:effectLst/>
          <a:sp3d contourW="25400">
            <a:contourClr>
              <a:schemeClr val="lt1"/>
            </a:contourClr>
          </a:sp3d>
        </c:spPr>
      </c:pivotFmt>
      <c:pivotFmt>
        <c:idx val="53"/>
        <c:spPr>
          <a:solidFill>
            <a:schemeClr val="accent1"/>
          </a:solidFill>
          <a:ln w="25400">
            <a:solidFill>
              <a:schemeClr val="lt1"/>
            </a:solidFill>
          </a:ln>
          <a:effectLst/>
          <a:sp3d contourW="25400">
            <a:contourClr>
              <a:schemeClr val="lt1"/>
            </a:contourClr>
          </a:sp3d>
        </c:spPr>
      </c:pivotFmt>
      <c:pivotFmt>
        <c:idx val="54"/>
        <c:spPr>
          <a:solidFill>
            <a:schemeClr val="accent1"/>
          </a:solidFill>
          <a:ln w="25400">
            <a:solidFill>
              <a:schemeClr val="lt1"/>
            </a:solidFill>
          </a:ln>
          <a:effectLst/>
          <a:sp3d contourW="25400">
            <a:contourClr>
              <a:schemeClr val="lt1"/>
            </a:contourClr>
          </a:sp3d>
        </c:spPr>
      </c:pivotFmt>
      <c:pivotFmt>
        <c:idx val="55"/>
        <c:spPr>
          <a:solidFill>
            <a:schemeClr val="accent1"/>
          </a:solidFill>
          <a:ln w="25400">
            <a:solidFill>
              <a:schemeClr val="lt1"/>
            </a:solidFill>
          </a:ln>
          <a:effectLst/>
          <a:sp3d contourW="25400">
            <a:contourClr>
              <a:schemeClr val="lt1"/>
            </a:contourClr>
          </a:sp3d>
        </c:spPr>
      </c:pivotFmt>
      <c:pivotFmt>
        <c:idx val="5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2">
              <a:lumMod val="75000"/>
            </a:schemeClr>
          </a:solidFill>
          <a:ln w="25400">
            <a:solidFill>
              <a:schemeClr val="lt1"/>
            </a:solidFill>
          </a:ln>
          <a:effectLst/>
          <a:sp3d contourW="25400">
            <a:contourClr>
              <a:schemeClr val="lt1"/>
            </a:contourClr>
          </a:sp3d>
        </c:spPr>
      </c:pivotFmt>
      <c:pivotFmt>
        <c:idx val="58"/>
        <c:spPr>
          <a:solidFill>
            <a:srgbClr val="FF0000"/>
          </a:solidFill>
          <a:ln w="25400">
            <a:solidFill>
              <a:schemeClr val="lt1"/>
            </a:solidFill>
          </a:ln>
          <a:effectLst/>
          <a:sp3d contourW="25400">
            <a:contourClr>
              <a:schemeClr val="lt1"/>
            </a:contourClr>
          </a:sp3d>
        </c:spPr>
      </c:pivotFmt>
      <c:pivotFmt>
        <c:idx val="59"/>
        <c:spPr>
          <a:solidFill>
            <a:srgbClr val="800000"/>
          </a:solidFill>
          <a:ln w="25400">
            <a:solidFill>
              <a:schemeClr val="lt1"/>
            </a:solidFill>
          </a:ln>
          <a:effectLst/>
          <a:sp3d contourW="25400">
            <a:contourClr>
              <a:schemeClr val="lt1"/>
            </a:contourClr>
          </a:sp3d>
        </c:spPr>
      </c:pivotFmt>
      <c:pivotFmt>
        <c:idx val="60"/>
        <c:spPr>
          <a:solidFill>
            <a:srgbClr val="FF3300"/>
          </a:solidFill>
          <a:ln w="25400">
            <a:solidFill>
              <a:schemeClr val="lt1"/>
            </a:solidFill>
          </a:ln>
          <a:effectLst/>
          <a:sp3d contourW="25400">
            <a:contourClr>
              <a:schemeClr val="lt1"/>
            </a:contourClr>
          </a:sp3d>
        </c:spPr>
      </c:pivotFmt>
      <c:pivotFmt>
        <c:idx val="61"/>
        <c:spPr>
          <a:solidFill>
            <a:srgbClr val="663300"/>
          </a:solidFill>
          <a:ln w="25400">
            <a:solidFill>
              <a:schemeClr val="lt1"/>
            </a:solidFill>
          </a:ln>
          <a:effectLst/>
          <a:sp3d contourW="25400">
            <a:contourClr>
              <a:schemeClr val="lt1"/>
            </a:contourClr>
          </a:sp3d>
        </c:spPr>
      </c:pivotFmt>
      <c:pivotFmt>
        <c:idx val="62"/>
        <c:spPr>
          <a:solidFill>
            <a:srgbClr val="FF9933"/>
          </a:solidFill>
          <a:ln w="25400">
            <a:solidFill>
              <a:schemeClr val="lt1"/>
            </a:solidFill>
          </a:ln>
          <a:effectLst/>
          <a:sp3d contourW="25400">
            <a:contourClr>
              <a:schemeClr val="lt1"/>
            </a:contourClr>
          </a:sp3d>
        </c:spPr>
      </c:pivotFmt>
      <c:pivotFmt>
        <c:idx val="6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5400">
            <a:solidFill>
              <a:schemeClr val="lt1"/>
            </a:solidFill>
          </a:ln>
          <a:effectLst/>
          <a:sp3d contourW="25400">
            <a:contourClr>
              <a:schemeClr val="lt1"/>
            </a:contourClr>
          </a:sp3d>
        </c:spPr>
      </c:pivotFmt>
      <c:pivotFmt>
        <c:idx val="65"/>
        <c:spPr>
          <a:solidFill>
            <a:schemeClr val="accent1"/>
          </a:solidFill>
          <a:ln w="25400">
            <a:solidFill>
              <a:schemeClr val="lt1"/>
            </a:solidFill>
          </a:ln>
          <a:effectLst/>
          <a:sp3d contourW="25400">
            <a:contourClr>
              <a:schemeClr val="lt1"/>
            </a:contourClr>
          </a:sp3d>
        </c:spPr>
      </c:pivotFmt>
      <c:pivotFmt>
        <c:idx val="66"/>
        <c:spPr>
          <a:solidFill>
            <a:schemeClr val="accent1"/>
          </a:solidFill>
          <a:ln w="25400">
            <a:solidFill>
              <a:schemeClr val="lt1"/>
            </a:solidFill>
          </a:ln>
          <a:effectLst/>
          <a:sp3d contourW="25400">
            <a:contourClr>
              <a:schemeClr val="lt1"/>
            </a:contourClr>
          </a:sp3d>
        </c:spPr>
      </c:pivotFmt>
      <c:pivotFmt>
        <c:idx val="67"/>
        <c:spPr>
          <a:solidFill>
            <a:schemeClr val="accent1"/>
          </a:solidFill>
          <a:ln w="25400">
            <a:solidFill>
              <a:schemeClr val="lt1"/>
            </a:solidFill>
          </a:ln>
          <a:effectLst/>
          <a:sp3d contourW="25400">
            <a:contourClr>
              <a:schemeClr val="lt1"/>
            </a:contourClr>
          </a:sp3d>
        </c:spPr>
      </c:pivotFmt>
      <c:pivotFmt>
        <c:idx val="68"/>
        <c:spPr>
          <a:solidFill>
            <a:schemeClr val="accent1"/>
          </a:solidFill>
          <a:ln w="25400">
            <a:solidFill>
              <a:schemeClr val="lt1"/>
            </a:solidFill>
          </a:ln>
          <a:effectLst/>
          <a:sp3d contourW="25400">
            <a:contourClr>
              <a:schemeClr val="lt1"/>
            </a:contourClr>
          </a:sp3d>
        </c:spPr>
      </c:pivotFmt>
      <c:pivotFmt>
        <c:idx val="69"/>
        <c:spPr>
          <a:solidFill>
            <a:schemeClr val="accent1"/>
          </a:solidFill>
          <a:ln w="25400">
            <a:solidFill>
              <a:schemeClr val="lt1"/>
            </a:solidFill>
          </a:ln>
          <a:effectLst/>
          <a:sp3d contourW="25400">
            <a:contourClr>
              <a:schemeClr val="lt1"/>
            </a:contourClr>
          </a:sp3d>
        </c:spPr>
      </c:pivotFmt>
      <c:pivotFmt>
        <c:idx val="7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5400">
            <a:solidFill>
              <a:schemeClr val="lt1"/>
            </a:solidFill>
          </a:ln>
          <a:effectLst/>
          <a:sp3d contourW="25400">
            <a:contourClr>
              <a:schemeClr val="lt1"/>
            </a:contourClr>
          </a:sp3d>
        </c:spPr>
      </c:pivotFmt>
      <c:pivotFmt>
        <c:idx val="72"/>
        <c:spPr>
          <a:solidFill>
            <a:schemeClr val="accent1"/>
          </a:solidFill>
          <a:ln w="25400">
            <a:solidFill>
              <a:schemeClr val="lt1"/>
            </a:solidFill>
          </a:ln>
          <a:effectLst/>
          <a:sp3d contourW="25400">
            <a:contourClr>
              <a:schemeClr val="lt1"/>
            </a:contourClr>
          </a:sp3d>
        </c:spPr>
      </c:pivotFmt>
      <c:pivotFmt>
        <c:idx val="73"/>
        <c:spPr>
          <a:solidFill>
            <a:schemeClr val="accent1"/>
          </a:solidFill>
          <a:ln w="25400">
            <a:solidFill>
              <a:schemeClr val="lt1"/>
            </a:solidFill>
          </a:ln>
          <a:effectLst/>
          <a:sp3d contourW="25400">
            <a:contourClr>
              <a:schemeClr val="lt1"/>
            </a:contourClr>
          </a:sp3d>
        </c:spPr>
      </c:pivotFmt>
      <c:pivotFmt>
        <c:idx val="74"/>
        <c:spPr>
          <a:solidFill>
            <a:schemeClr val="accent1"/>
          </a:solidFill>
          <a:ln w="25400">
            <a:solidFill>
              <a:schemeClr val="lt1"/>
            </a:solidFill>
          </a:ln>
          <a:effectLst/>
          <a:sp3d contourW="25400">
            <a:contourClr>
              <a:schemeClr val="lt1"/>
            </a:contourClr>
          </a:sp3d>
        </c:spPr>
      </c:pivotFmt>
      <c:pivotFmt>
        <c:idx val="75"/>
        <c:spPr>
          <a:solidFill>
            <a:schemeClr val="accent1"/>
          </a:solidFill>
          <a:ln w="25400">
            <a:solidFill>
              <a:schemeClr val="lt1"/>
            </a:solidFill>
          </a:ln>
          <a:effectLst/>
          <a:sp3d contourW="25400">
            <a:contourClr>
              <a:schemeClr val="lt1"/>
            </a:contourClr>
          </a:sp3d>
        </c:spPr>
      </c:pivotFmt>
      <c:pivotFmt>
        <c:idx val="76"/>
        <c:spPr>
          <a:solidFill>
            <a:schemeClr val="accent1"/>
          </a:solidFill>
          <a:ln w="25400">
            <a:solidFill>
              <a:schemeClr val="lt1"/>
            </a:solidFill>
          </a:ln>
          <a:effectLst/>
          <a:sp3d contourW="25400">
            <a:contourClr>
              <a:schemeClr val="lt1"/>
            </a:contourClr>
          </a:sp3d>
        </c:spPr>
      </c:pivotFmt>
      <c:pivotFmt>
        <c:idx val="7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5400">
            <a:solidFill>
              <a:schemeClr val="lt1"/>
            </a:solidFill>
          </a:ln>
          <a:effectLst/>
          <a:sp3d contourW="25400">
            <a:contourClr>
              <a:schemeClr val="lt1"/>
            </a:contourClr>
          </a:sp3d>
        </c:spPr>
      </c:pivotFmt>
      <c:pivotFmt>
        <c:idx val="79"/>
        <c:spPr>
          <a:solidFill>
            <a:schemeClr val="accent1"/>
          </a:solidFill>
          <a:ln w="25400">
            <a:solidFill>
              <a:schemeClr val="lt1"/>
            </a:solidFill>
          </a:ln>
          <a:effectLst/>
          <a:sp3d contourW="25400">
            <a:contourClr>
              <a:schemeClr val="lt1"/>
            </a:contourClr>
          </a:sp3d>
        </c:spPr>
      </c:pivotFmt>
      <c:pivotFmt>
        <c:idx val="80"/>
        <c:spPr>
          <a:solidFill>
            <a:schemeClr val="accent1"/>
          </a:solidFill>
          <a:ln w="25400">
            <a:solidFill>
              <a:schemeClr val="lt1"/>
            </a:solidFill>
          </a:ln>
          <a:effectLst/>
          <a:sp3d contourW="25400">
            <a:contourClr>
              <a:schemeClr val="lt1"/>
            </a:contourClr>
          </a:sp3d>
        </c:spPr>
      </c:pivotFmt>
      <c:pivotFmt>
        <c:idx val="81"/>
        <c:spPr>
          <a:solidFill>
            <a:schemeClr val="accent1"/>
          </a:solidFill>
          <a:ln w="25400">
            <a:solidFill>
              <a:schemeClr val="lt1"/>
            </a:solidFill>
          </a:ln>
          <a:effectLst/>
          <a:sp3d contourW="25400">
            <a:contourClr>
              <a:schemeClr val="lt1"/>
            </a:contourClr>
          </a:sp3d>
        </c:spPr>
      </c:pivotFmt>
      <c:pivotFmt>
        <c:idx val="82"/>
        <c:spPr>
          <a:solidFill>
            <a:schemeClr val="accent1"/>
          </a:solidFill>
          <a:ln w="25400">
            <a:solidFill>
              <a:schemeClr val="lt1"/>
            </a:solidFill>
          </a:ln>
          <a:effectLst/>
          <a:sp3d contourW="25400">
            <a:contourClr>
              <a:schemeClr val="lt1"/>
            </a:contourClr>
          </a:sp3d>
        </c:spPr>
      </c:pivotFmt>
      <c:pivotFmt>
        <c:idx val="8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3785837903811093E-2"/>
          <c:y val="0.40348103475127411"/>
          <c:w val="0.56702287196052803"/>
          <c:h val="0.42794959785330822"/>
        </c:manualLayout>
      </c:layout>
      <c:pie3DChart>
        <c:varyColors val="1"/>
        <c:ser>
          <c:idx val="0"/>
          <c:order val="0"/>
          <c:tx>
            <c:strRef>
              <c:f>Table1!$AL$3</c:f>
              <c:strCache>
                <c:ptCount val="1"/>
                <c:pt idx="0">
                  <c:v>Sum of Cases</c:v>
                </c:pt>
              </c:strCache>
            </c:strRef>
          </c:tx>
          <c:dPt>
            <c:idx val="0"/>
            <c:bubble3D val="0"/>
            <c:spPr>
              <a:solidFill>
                <a:schemeClr val="accent2">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1C94-4335-BF4D-B392A4D774B5}"/>
              </c:ext>
            </c:extLst>
          </c:dPt>
          <c:dPt>
            <c:idx val="1"/>
            <c:bubble3D val="0"/>
            <c:spPr>
              <a:solidFill>
                <a:srgbClr val="FF0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3-1C94-4335-BF4D-B392A4D774B5}"/>
              </c:ext>
            </c:extLst>
          </c:dPt>
          <c:dPt>
            <c:idx val="2"/>
            <c:bubble3D val="0"/>
            <c:spPr>
              <a:solidFill>
                <a:srgbClr val="800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5-1C94-4335-BF4D-B392A4D774B5}"/>
              </c:ext>
            </c:extLst>
          </c:dPt>
          <c:dPt>
            <c:idx val="3"/>
            <c:bubble3D val="0"/>
            <c:spPr>
              <a:solidFill>
                <a:srgbClr val="FF3300"/>
              </a:solidFill>
              <a:ln w="25400">
                <a:solidFill>
                  <a:schemeClr val="lt1"/>
                </a:solidFill>
              </a:ln>
              <a:effectLst/>
              <a:sp3d contourW="25400">
                <a:contourClr>
                  <a:schemeClr val="lt1"/>
                </a:contourClr>
              </a:sp3d>
            </c:spPr>
            <c:extLst>
              <c:ext xmlns:c16="http://schemas.microsoft.com/office/drawing/2014/chart" uri="{C3380CC4-5D6E-409C-BE32-E72D297353CC}">
                <c16:uniqueId val="{00000007-1C94-4335-BF4D-B392A4D774B5}"/>
              </c:ext>
            </c:extLst>
          </c:dPt>
          <c:dPt>
            <c:idx val="4"/>
            <c:bubble3D val="0"/>
            <c:spPr>
              <a:solidFill>
                <a:srgbClr val="663300"/>
              </a:solidFill>
              <a:ln w="25400">
                <a:solidFill>
                  <a:schemeClr val="lt1"/>
                </a:solidFill>
              </a:ln>
              <a:effectLst/>
              <a:sp3d contourW="25400">
                <a:contourClr>
                  <a:schemeClr val="lt1"/>
                </a:contourClr>
              </a:sp3d>
            </c:spPr>
            <c:extLst>
              <c:ext xmlns:c16="http://schemas.microsoft.com/office/drawing/2014/chart" uri="{C3380CC4-5D6E-409C-BE32-E72D297353CC}">
                <c16:uniqueId val="{00000009-1C94-4335-BF4D-B392A4D774B5}"/>
              </c:ext>
            </c:extLst>
          </c:dPt>
          <c:dPt>
            <c:idx val="5"/>
            <c:bubble3D val="0"/>
            <c:spPr>
              <a:solidFill>
                <a:srgbClr val="FF9933"/>
              </a:solidFill>
              <a:ln w="25400">
                <a:solidFill>
                  <a:schemeClr val="lt1"/>
                </a:solidFill>
              </a:ln>
              <a:effectLst/>
              <a:sp3d contourW="25400">
                <a:contourClr>
                  <a:schemeClr val="lt1"/>
                </a:contourClr>
              </a:sp3d>
            </c:spPr>
            <c:extLst>
              <c:ext xmlns:c16="http://schemas.microsoft.com/office/drawing/2014/chart" uri="{C3380CC4-5D6E-409C-BE32-E72D297353CC}">
                <c16:uniqueId val="{0000000B-1C94-4335-BF4D-B392A4D774B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Table1!$AK$4:$AK$10</c:f>
              <c:strCache>
                <c:ptCount val="6"/>
                <c:pt idx="0">
                  <c:v>AFRICA</c:v>
                </c:pt>
                <c:pt idx="1">
                  <c:v>ASIA</c:v>
                </c:pt>
                <c:pt idx="2">
                  <c:v>EUROPE</c:v>
                </c:pt>
                <c:pt idx="3">
                  <c:v>NORTH-AMERICA</c:v>
                </c:pt>
                <c:pt idx="4">
                  <c:v>OCEANIA</c:v>
                </c:pt>
                <c:pt idx="5">
                  <c:v>SOUTH-AMERICA</c:v>
                </c:pt>
              </c:strCache>
            </c:strRef>
          </c:cat>
          <c:val>
            <c:numRef>
              <c:f>Table1!$AL$4:$AL$10</c:f>
              <c:numCache>
                <c:formatCode>General</c:formatCode>
                <c:ptCount val="6"/>
                <c:pt idx="0">
                  <c:v>25721848</c:v>
                </c:pt>
                <c:pt idx="1">
                  <c:v>443000530</c:v>
                </c:pt>
                <c:pt idx="2">
                  <c:v>506812396</c:v>
                </c:pt>
                <c:pt idx="3">
                  <c:v>263778264</c:v>
                </c:pt>
                <c:pt idx="4">
                  <c:v>29791542</c:v>
                </c:pt>
                <c:pt idx="5">
                  <c:v>140401758</c:v>
                </c:pt>
              </c:numCache>
            </c:numRef>
          </c:val>
          <c:extLst>
            <c:ext xmlns:c16="http://schemas.microsoft.com/office/drawing/2014/chart" uri="{C3380CC4-5D6E-409C-BE32-E72D297353CC}">
              <c16:uniqueId val="{0000000C-1C94-4335-BF4D-B392A4D774B5}"/>
            </c:ext>
          </c:extLst>
        </c:ser>
        <c:ser>
          <c:idx val="1"/>
          <c:order val="1"/>
          <c:tx>
            <c:strRef>
              <c:f>Table1!$AM$3</c:f>
              <c:strCache>
                <c:ptCount val="1"/>
                <c:pt idx="0">
                  <c:v>Sum of Recovered</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E-1C94-4335-BF4D-B392A4D774B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0-1C94-4335-BF4D-B392A4D774B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2-1C94-4335-BF4D-B392A4D774B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4-1C94-4335-BF4D-B392A4D774B5}"/>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6-1C94-4335-BF4D-B392A4D774B5}"/>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18-1C94-4335-BF4D-B392A4D774B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Table1!$AK$4:$AK$10</c:f>
              <c:strCache>
                <c:ptCount val="6"/>
                <c:pt idx="0">
                  <c:v>AFRICA</c:v>
                </c:pt>
                <c:pt idx="1">
                  <c:v>ASIA</c:v>
                </c:pt>
                <c:pt idx="2">
                  <c:v>EUROPE</c:v>
                </c:pt>
                <c:pt idx="3">
                  <c:v>NORTH-AMERICA</c:v>
                </c:pt>
                <c:pt idx="4">
                  <c:v>OCEANIA</c:v>
                </c:pt>
                <c:pt idx="5">
                  <c:v>SOUTH-AMERICA</c:v>
                </c:pt>
              </c:strCache>
            </c:strRef>
          </c:cat>
          <c:val>
            <c:numRef>
              <c:f>Table1!$AM$4:$AM$10</c:f>
              <c:numCache>
                <c:formatCode>General</c:formatCode>
                <c:ptCount val="6"/>
                <c:pt idx="0">
                  <c:v>21302322</c:v>
                </c:pt>
                <c:pt idx="1">
                  <c:v>314197120</c:v>
                </c:pt>
                <c:pt idx="2">
                  <c:v>484551278</c:v>
                </c:pt>
                <c:pt idx="3">
                  <c:v>254148368</c:v>
                </c:pt>
                <c:pt idx="4">
                  <c:v>29367897</c:v>
                </c:pt>
                <c:pt idx="5">
                  <c:v>132619080</c:v>
                </c:pt>
              </c:numCache>
            </c:numRef>
          </c:val>
          <c:extLst>
            <c:ext xmlns:c16="http://schemas.microsoft.com/office/drawing/2014/chart" uri="{C3380CC4-5D6E-409C-BE32-E72D297353CC}">
              <c16:uniqueId val="{00000019-1C94-4335-BF4D-B392A4D774B5}"/>
            </c:ext>
          </c:extLst>
        </c:ser>
        <c:ser>
          <c:idx val="2"/>
          <c:order val="2"/>
          <c:tx>
            <c:strRef>
              <c:f>Table1!$AN$3</c:f>
              <c:strCache>
                <c:ptCount val="1"/>
                <c:pt idx="0">
                  <c:v>Sum of Deaths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B-1C94-4335-BF4D-B392A4D774B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D-1C94-4335-BF4D-B392A4D774B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F-1C94-4335-BF4D-B392A4D774B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21-1C94-4335-BF4D-B392A4D774B5}"/>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23-1C94-4335-BF4D-B392A4D774B5}"/>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25-1C94-4335-BF4D-B392A4D774B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Table1!$AK$4:$AK$10</c:f>
              <c:strCache>
                <c:ptCount val="6"/>
                <c:pt idx="0">
                  <c:v>AFRICA</c:v>
                </c:pt>
                <c:pt idx="1">
                  <c:v>ASIA</c:v>
                </c:pt>
                <c:pt idx="2">
                  <c:v>EUROPE</c:v>
                </c:pt>
                <c:pt idx="3">
                  <c:v>NORTH-AMERICA</c:v>
                </c:pt>
                <c:pt idx="4">
                  <c:v>OCEANIA</c:v>
                </c:pt>
                <c:pt idx="5">
                  <c:v>SOUTH-AMERICA</c:v>
                </c:pt>
              </c:strCache>
            </c:strRef>
          </c:cat>
          <c:val>
            <c:numRef>
              <c:f>Table1!$AN$4:$AN$10</c:f>
              <c:numCache>
                <c:formatCode>General</c:formatCode>
                <c:ptCount val="6"/>
                <c:pt idx="0">
                  <c:v>517784</c:v>
                </c:pt>
                <c:pt idx="1">
                  <c:v>3107324</c:v>
                </c:pt>
                <c:pt idx="2">
                  <c:v>4203648</c:v>
                </c:pt>
                <c:pt idx="3">
                  <c:v>3391882</c:v>
                </c:pt>
                <c:pt idx="4">
                  <c:v>66030</c:v>
                </c:pt>
                <c:pt idx="5">
                  <c:v>2734664</c:v>
                </c:pt>
              </c:numCache>
            </c:numRef>
          </c:val>
          <c:extLst>
            <c:ext xmlns:c16="http://schemas.microsoft.com/office/drawing/2014/chart" uri="{C3380CC4-5D6E-409C-BE32-E72D297353CC}">
              <c16:uniqueId val="{00000026-1C94-4335-BF4D-B392A4D774B5}"/>
            </c:ext>
          </c:extLst>
        </c:ser>
        <c:ser>
          <c:idx val="3"/>
          <c:order val="3"/>
          <c:tx>
            <c:strRef>
              <c:f>Table1!$AO$3</c:f>
              <c:strCache>
                <c:ptCount val="1"/>
                <c:pt idx="0">
                  <c:v>Sum of Tests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28-1C94-4335-BF4D-B392A4D774B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2A-1C94-4335-BF4D-B392A4D774B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2C-1C94-4335-BF4D-B392A4D774B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2E-1C94-4335-BF4D-B392A4D774B5}"/>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30-1C94-4335-BF4D-B392A4D774B5}"/>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32-1C94-4335-BF4D-B392A4D774B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Table1!$AK$4:$AK$10</c:f>
              <c:strCache>
                <c:ptCount val="6"/>
                <c:pt idx="0">
                  <c:v>AFRICA</c:v>
                </c:pt>
                <c:pt idx="1">
                  <c:v>ASIA</c:v>
                </c:pt>
                <c:pt idx="2">
                  <c:v>EUROPE</c:v>
                </c:pt>
                <c:pt idx="3">
                  <c:v>NORTH-AMERICA</c:v>
                </c:pt>
                <c:pt idx="4">
                  <c:v>OCEANIA</c:v>
                </c:pt>
                <c:pt idx="5">
                  <c:v>SOUTH-AMERICA</c:v>
                </c:pt>
              </c:strCache>
            </c:strRef>
          </c:cat>
          <c:val>
            <c:numRef>
              <c:f>Table1!$AO$4:$AO$10</c:f>
              <c:numCache>
                <c:formatCode>General</c:formatCode>
                <c:ptCount val="6"/>
                <c:pt idx="0">
                  <c:v>111032578</c:v>
                </c:pt>
                <c:pt idx="1">
                  <c:v>2404652039</c:v>
                </c:pt>
                <c:pt idx="2">
                  <c:v>2848046702</c:v>
                </c:pt>
                <c:pt idx="3">
                  <c:v>1325710449</c:v>
                </c:pt>
                <c:pt idx="4">
                  <c:v>91668192</c:v>
                </c:pt>
                <c:pt idx="5">
                  <c:v>245395353</c:v>
                </c:pt>
              </c:numCache>
            </c:numRef>
          </c:val>
          <c:extLst>
            <c:ext xmlns:c16="http://schemas.microsoft.com/office/drawing/2014/chart" uri="{C3380CC4-5D6E-409C-BE32-E72D297353CC}">
              <c16:uniqueId val="{00000033-1C94-4335-BF4D-B392A4D774B5}"/>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19 FINAL PROJECT POOJA.xlsx]Table1!PivotTable11</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bg1"/>
                </a:solidFill>
              </a:rPr>
              <a:t>VALUES</a:t>
            </a:r>
            <a:r>
              <a:rPr lang="en-IN" baseline="0">
                <a:solidFill>
                  <a:schemeClr val="bg1"/>
                </a:solidFill>
              </a:rPr>
              <a:t> OF SUM</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8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Table1!$AR$3</c:f>
              <c:strCache>
                <c:ptCount val="1"/>
                <c:pt idx="0">
                  <c:v>Sum of Cases</c:v>
                </c:pt>
              </c:strCache>
            </c:strRef>
          </c:tx>
          <c:spPr>
            <a:solidFill>
              <a:srgbClr val="800000"/>
            </a:solidFill>
            <a:ln>
              <a:noFill/>
            </a:ln>
            <a:effectLst/>
          </c:spPr>
          <c:invertIfNegative val="0"/>
          <c:cat>
            <c:strRef>
              <c:f>Table1!$AQ$4:$AQ$10</c:f>
              <c:strCache>
                <c:ptCount val="6"/>
                <c:pt idx="0">
                  <c:v>AFRICA</c:v>
                </c:pt>
                <c:pt idx="1">
                  <c:v>ASIA</c:v>
                </c:pt>
                <c:pt idx="2">
                  <c:v>EUROPE</c:v>
                </c:pt>
                <c:pt idx="3">
                  <c:v>NORTH-AMERICA</c:v>
                </c:pt>
                <c:pt idx="4">
                  <c:v>OCEANIA</c:v>
                </c:pt>
                <c:pt idx="5">
                  <c:v>SOUTH-AMERICA</c:v>
                </c:pt>
              </c:strCache>
            </c:strRef>
          </c:cat>
          <c:val>
            <c:numRef>
              <c:f>Table1!$AR$4:$AR$10</c:f>
              <c:numCache>
                <c:formatCode>General</c:formatCode>
                <c:ptCount val="6"/>
                <c:pt idx="0">
                  <c:v>25721848</c:v>
                </c:pt>
                <c:pt idx="1">
                  <c:v>443000530</c:v>
                </c:pt>
                <c:pt idx="2">
                  <c:v>506812396</c:v>
                </c:pt>
                <c:pt idx="3">
                  <c:v>263778264</c:v>
                </c:pt>
                <c:pt idx="4">
                  <c:v>29791542</c:v>
                </c:pt>
                <c:pt idx="5">
                  <c:v>140401758</c:v>
                </c:pt>
              </c:numCache>
            </c:numRef>
          </c:val>
          <c:extLst>
            <c:ext xmlns:c16="http://schemas.microsoft.com/office/drawing/2014/chart" uri="{C3380CC4-5D6E-409C-BE32-E72D297353CC}">
              <c16:uniqueId val="{00000000-08F3-482E-A6F8-1A0FFC5A8E5B}"/>
            </c:ext>
          </c:extLst>
        </c:ser>
        <c:ser>
          <c:idx val="1"/>
          <c:order val="1"/>
          <c:tx>
            <c:strRef>
              <c:f>Table1!$AS$3</c:f>
              <c:strCache>
                <c:ptCount val="1"/>
                <c:pt idx="0">
                  <c:v>Sum of Recovered</c:v>
                </c:pt>
              </c:strCache>
            </c:strRef>
          </c:tx>
          <c:spPr>
            <a:solidFill>
              <a:srgbClr val="FF0000"/>
            </a:solidFill>
            <a:ln>
              <a:noFill/>
            </a:ln>
            <a:effectLst/>
          </c:spPr>
          <c:invertIfNegative val="0"/>
          <c:cat>
            <c:strRef>
              <c:f>Table1!$AQ$4:$AQ$10</c:f>
              <c:strCache>
                <c:ptCount val="6"/>
                <c:pt idx="0">
                  <c:v>AFRICA</c:v>
                </c:pt>
                <c:pt idx="1">
                  <c:v>ASIA</c:v>
                </c:pt>
                <c:pt idx="2">
                  <c:v>EUROPE</c:v>
                </c:pt>
                <c:pt idx="3">
                  <c:v>NORTH-AMERICA</c:v>
                </c:pt>
                <c:pt idx="4">
                  <c:v>OCEANIA</c:v>
                </c:pt>
                <c:pt idx="5">
                  <c:v>SOUTH-AMERICA</c:v>
                </c:pt>
              </c:strCache>
            </c:strRef>
          </c:cat>
          <c:val>
            <c:numRef>
              <c:f>Table1!$AS$4:$AS$10</c:f>
              <c:numCache>
                <c:formatCode>General</c:formatCode>
                <c:ptCount val="6"/>
                <c:pt idx="0">
                  <c:v>21302322</c:v>
                </c:pt>
                <c:pt idx="1">
                  <c:v>314197120</c:v>
                </c:pt>
                <c:pt idx="2">
                  <c:v>484551278</c:v>
                </c:pt>
                <c:pt idx="3">
                  <c:v>254148368</c:v>
                </c:pt>
                <c:pt idx="4">
                  <c:v>29367897</c:v>
                </c:pt>
                <c:pt idx="5">
                  <c:v>132619080</c:v>
                </c:pt>
              </c:numCache>
            </c:numRef>
          </c:val>
          <c:extLst>
            <c:ext xmlns:c16="http://schemas.microsoft.com/office/drawing/2014/chart" uri="{C3380CC4-5D6E-409C-BE32-E72D297353CC}">
              <c16:uniqueId val="{00000001-08F3-482E-A6F8-1A0FFC5A8E5B}"/>
            </c:ext>
          </c:extLst>
        </c:ser>
        <c:ser>
          <c:idx val="2"/>
          <c:order val="2"/>
          <c:tx>
            <c:strRef>
              <c:f>Table1!$AT$3</c:f>
              <c:strCache>
                <c:ptCount val="1"/>
                <c:pt idx="0">
                  <c:v>Sum of Deaths</c:v>
                </c:pt>
              </c:strCache>
            </c:strRef>
          </c:tx>
          <c:spPr>
            <a:solidFill>
              <a:schemeClr val="accent3"/>
            </a:solidFill>
            <a:ln>
              <a:noFill/>
            </a:ln>
            <a:effectLst/>
          </c:spPr>
          <c:invertIfNegative val="0"/>
          <c:cat>
            <c:strRef>
              <c:f>Table1!$AQ$4:$AQ$10</c:f>
              <c:strCache>
                <c:ptCount val="6"/>
                <c:pt idx="0">
                  <c:v>AFRICA</c:v>
                </c:pt>
                <c:pt idx="1">
                  <c:v>ASIA</c:v>
                </c:pt>
                <c:pt idx="2">
                  <c:v>EUROPE</c:v>
                </c:pt>
                <c:pt idx="3">
                  <c:v>NORTH-AMERICA</c:v>
                </c:pt>
                <c:pt idx="4">
                  <c:v>OCEANIA</c:v>
                </c:pt>
                <c:pt idx="5">
                  <c:v>SOUTH-AMERICA</c:v>
                </c:pt>
              </c:strCache>
            </c:strRef>
          </c:cat>
          <c:val>
            <c:numRef>
              <c:f>Table1!$AT$4:$AT$10</c:f>
              <c:numCache>
                <c:formatCode>General</c:formatCode>
                <c:ptCount val="6"/>
                <c:pt idx="0">
                  <c:v>517784</c:v>
                </c:pt>
                <c:pt idx="1">
                  <c:v>3107324</c:v>
                </c:pt>
                <c:pt idx="2">
                  <c:v>4203648</c:v>
                </c:pt>
                <c:pt idx="3">
                  <c:v>3391882</c:v>
                </c:pt>
                <c:pt idx="4">
                  <c:v>66030</c:v>
                </c:pt>
                <c:pt idx="5">
                  <c:v>2734664</c:v>
                </c:pt>
              </c:numCache>
            </c:numRef>
          </c:val>
          <c:extLst>
            <c:ext xmlns:c16="http://schemas.microsoft.com/office/drawing/2014/chart" uri="{C3380CC4-5D6E-409C-BE32-E72D297353CC}">
              <c16:uniqueId val="{00000002-08F3-482E-A6F8-1A0FFC5A8E5B}"/>
            </c:ext>
          </c:extLst>
        </c:ser>
        <c:dLbls>
          <c:showLegendKey val="0"/>
          <c:showVal val="0"/>
          <c:showCatName val="0"/>
          <c:showSerName val="0"/>
          <c:showPercent val="0"/>
          <c:showBubbleSize val="0"/>
        </c:dLbls>
        <c:gapWidth val="219"/>
        <c:overlap val="-27"/>
        <c:axId val="5743615"/>
        <c:axId val="27331503"/>
      </c:barChart>
      <c:catAx>
        <c:axId val="5743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7331503"/>
        <c:crosses val="autoZero"/>
        <c:auto val="1"/>
        <c:lblAlgn val="ctr"/>
        <c:lblOffset val="100"/>
        <c:noMultiLvlLbl val="0"/>
      </c:catAx>
      <c:valAx>
        <c:axId val="27331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743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19 FINAL PROJECT POOJA.xlsx]Table1!PivotTable12</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bg1"/>
                </a:solidFill>
              </a:rPr>
              <a:t>RANGE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FF33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rgbClr val="8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622D2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Table1!$AW$3:$AW$4</c:f>
              <c:strCache>
                <c:ptCount val="1"/>
                <c:pt idx="0">
                  <c:v>CRITICAL</c:v>
                </c:pt>
              </c:strCache>
            </c:strRef>
          </c:tx>
          <c:spPr>
            <a:ln w="28575" cap="rnd">
              <a:solidFill>
                <a:srgbClr val="FF3300"/>
              </a:solidFill>
              <a:round/>
            </a:ln>
            <a:effectLst/>
          </c:spPr>
          <c:marker>
            <c:symbol val="none"/>
          </c:marker>
          <c:cat>
            <c:strRef>
              <c:f>Table1!$AV$5:$AV$11</c:f>
              <c:strCache>
                <c:ptCount val="6"/>
                <c:pt idx="0">
                  <c:v>AFRICA</c:v>
                </c:pt>
                <c:pt idx="1">
                  <c:v>ASIA</c:v>
                </c:pt>
                <c:pt idx="2">
                  <c:v>EUROPE</c:v>
                </c:pt>
                <c:pt idx="3">
                  <c:v>NORTH-AMERICA</c:v>
                </c:pt>
                <c:pt idx="4">
                  <c:v>OCEANIA</c:v>
                </c:pt>
                <c:pt idx="5">
                  <c:v>SOUTH-AMERICA</c:v>
                </c:pt>
              </c:strCache>
            </c:strRef>
          </c:cat>
          <c:val>
            <c:numRef>
              <c:f>Table1!$AW$5:$AW$11</c:f>
              <c:numCache>
                <c:formatCode>General</c:formatCode>
                <c:ptCount val="6"/>
                <c:pt idx="0">
                  <c:v>49</c:v>
                </c:pt>
                <c:pt idx="1">
                  <c:v>49</c:v>
                </c:pt>
                <c:pt idx="2">
                  <c:v>45</c:v>
                </c:pt>
                <c:pt idx="3">
                  <c:v>25</c:v>
                </c:pt>
                <c:pt idx="4">
                  <c:v>8</c:v>
                </c:pt>
                <c:pt idx="5">
                  <c:v>14</c:v>
                </c:pt>
              </c:numCache>
            </c:numRef>
          </c:val>
          <c:smooth val="0"/>
          <c:extLst>
            <c:ext xmlns:c16="http://schemas.microsoft.com/office/drawing/2014/chart" uri="{C3380CC4-5D6E-409C-BE32-E72D297353CC}">
              <c16:uniqueId val="{00000000-F3FC-47F4-9463-7E6A885E349D}"/>
            </c:ext>
          </c:extLst>
        </c:ser>
        <c:ser>
          <c:idx val="1"/>
          <c:order val="1"/>
          <c:tx>
            <c:strRef>
              <c:f>Table1!$AX$3:$AX$4</c:f>
              <c:strCache>
                <c:ptCount val="1"/>
                <c:pt idx="0">
                  <c:v>MODERATE</c:v>
                </c:pt>
              </c:strCache>
            </c:strRef>
          </c:tx>
          <c:spPr>
            <a:ln w="28575" cap="rnd">
              <a:solidFill>
                <a:srgbClr val="800000"/>
              </a:solidFill>
              <a:round/>
            </a:ln>
            <a:effectLst/>
          </c:spPr>
          <c:marker>
            <c:symbol val="none"/>
          </c:marker>
          <c:cat>
            <c:strRef>
              <c:f>Table1!$AV$5:$AV$11</c:f>
              <c:strCache>
                <c:ptCount val="6"/>
                <c:pt idx="0">
                  <c:v>AFRICA</c:v>
                </c:pt>
                <c:pt idx="1">
                  <c:v>ASIA</c:v>
                </c:pt>
                <c:pt idx="2">
                  <c:v>EUROPE</c:v>
                </c:pt>
                <c:pt idx="3">
                  <c:v>NORTH-AMERICA</c:v>
                </c:pt>
                <c:pt idx="4">
                  <c:v>OCEANIA</c:v>
                </c:pt>
                <c:pt idx="5">
                  <c:v>SOUTH-AMERICA</c:v>
                </c:pt>
              </c:strCache>
            </c:strRef>
          </c:cat>
          <c:val>
            <c:numRef>
              <c:f>Table1!$AX$5:$AX$11</c:f>
              <c:numCache>
                <c:formatCode>General</c:formatCode>
                <c:ptCount val="6"/>
                <c:pt idx="0">
                  <c:v>8</c:v>
                </c:pt>
                <c:pt idx="1">
                  <c:v>2</c:v>
                </c:pt>
                <c:pt idx="2">
                  <c:v>3</c:v>
                </c:pt>
                <c:pt idx="3">
                  <c:v>13</c:v>
                </c:pt>
                <c:pt idx="4">
                  <c:v>9</c:v>
                </c:pt>
              </c:numCache>
            </c:numRef>
          </c:val>
          <c:smooth val="0"/>
          <c:extLst>
            <c:ext xmlns:c16="http://schemas.microsoft.com/office/drawing/2014/chart" uri="{C3380CC4-5D6E-409C-BE32-E72D297353CC}">
              <c16:uniqueId val="{00000003-DBBC-480B-A20F-E6D472FD6B1C}"/>
            </c:ext>
          </c:extLst>
        </c:ser>
        <c:ser>
          <c:idx val="2"/>
          <c:order val="2"/>
          <c:tx>
            <c:strRef>
              <c:f>Table1!$AY$3:$AY$4</c:f>
              <c:strCache>
                <c:ptCount val="1"/>
                <c:pt idx="0">
                  <c:v>SAFE</c:v>
                </c:pt>
              </c:strCache>
            </c:strRef>
          </c:tx>
          <c:spPr>
            <a:ln w="28575" cap="rnd">
              <a:solidFill>
                <a:srgbClr val="622D22"/>
              </a:solidFill>
              <a:round/>
            </a:ln>
            <a:effectLst/>
          </c:spPr>
          <c:marker>
            <c:symbol val="none"/>
          </c:marker>
          <c:cat>
            <c:strRef>
              <c:f>Table1!$AV$5:$AV$11</c:f>
              <c:strCache>
                <c:ptCount val="6"/>
                <c:pt idx="0">
                  <c:v>AFRICA</c:v>
                </c:pt>
                <c:pt idx="1">
                  <c:v>ASIA</c:v>
                </c:pt>
                <c:pt idx="2">
                  <c:v>EUROPE</c:v>
                </c:pt>
                <c:pt idx="3">
                  <c:v>NORTH-AMERICA</c:v>
                </c:pt>
                <c:pt idx="4">
                  <c:v>OCEANIA</c:v>
                </c:pt>
                <c:pt idx="5">
                  <c:v>SOUTH-AMERICA</c:v>
                </c:pt>
              </c:strCache>
            </c:strRef>
          </c:cat>
          <c:val>
            <c:numRef>
              <c:f>Table1!$AY$5:$AY$11</c:f>
              <c:numCache>
                <c:formatCode>General</c:formatCode>
                <c:ptCount val="6"/>
                <c:pt idx="0">
                  <c:v>2</c:v>
                </c:pt>
                <c:pt idx="2">
                  <c:v>1</c:v>
                </c:pt>
                <c:pt idx="3">
                  <c:v>2</c:v>
                </c:pt>
                <c:pt idx="4">
                  <c:v>4</c:v>
                </c:pt>
                <c:pt idx="5">
                  <c:v>1</c:v>
                </c:pt>
              </c:numCache>
            </c:numRef>
          </c:val>
          <c:smooth val="0"/>
          <c:extLst>
            <c:ext xmlns:c16="http://schemas.microsoft.com/office/drawing/2014/chart" uri="{C3380CC4-5D6E-409C-BE32-E72D297353CC}">
              <c16:uniqueId val="{00000004-DBBC-480B-A20F-E6D472FD6B1C}"/>
            </c:ext>
          </c:extLst>
        </c:ser>
        <c:dLbls>
          <c:showLegendKey val="0"/>
          <c:showVal val="0"/>
          <c:showCatName val="0"/>
          <c:showSerName val="0"/>
          <c:showPercent val="0"/>
          <c:showBubbleSize val="0"/>
        </c:dLbls>
        <c:smooth val="0"/>
        <c:axId val="52789871"/>
        <c:axId val="27470223"/>
      </c:lineChart>
      <c:catAx>
        <c:axId val="527898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7470223"/>
        <c:crosses val="autoZero"/>
        <c:auto val="1"/>
        <c:lblAlgn val="ctr"/>
        <c:lblOffset val="100"/>
        <c:noMultiLvlLbl val="0"/>
      </c:catAx>
      <c:valAx>
        <c:axId val="27470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2789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19 FINAL PROJECT POOJA.xlsx]Table1!PivotTable3</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TOP 10 COUNTRIES BY DEATHS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C00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864399396883903"/>
          <c:y val="0.26021934976786559"/>
          <c:w val="0.57185474953928628"/>
          <c:h val="0.62270006445611337"/>
        </c:manualLayout>
      </c:layout>
      <c:barChart>
        <c:barDir val="bar"/>
        <c:grouping val="clustered"/>
        <c:varyColors val="0"/>
        <c:ser>
          <c:idx val="0"/>
          <c:order val="0"/>
          <c:tx>
            <c:strRef>
              <c:f>Table1!$V$46</c:f>
              <c:strCache>
                <c:ptCount val="1"/>
                <c:pt idx="0">
                  <c:v>Total</c:v>
                </c:pt>
              </c:strCache>
            </c:strRef>
          </c:tx>
          <c:spPr>
            <a:solidFill>
              <a:srgbClr val="CC000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Table1!$U$47:$U$57</c:f>
              <c:strCache>
                <c:ptCount val="10"/>
                <c:pt idx="0">
                  <c:v>ALL</c:v>
                </c:pt>
                <c:pt idx="1">
                  <c:v>ASIA</c:v>
                </c:pt>
                <c:pt idx="2">
                  <c:v>BRAZIL</c:v>
                </c:pt>
                <c:pt idx="3">
                  <c:v>EUROPE</c:v>
                </c:pt>
                <c:pt idx="4">
                  <c:v>INDIA</c:v>
                </c:pt>
                <c:pt idx="5">
                  <c:v>MEXICO</c:v>
                </c:pt>
                <c:pt idx="6">
                  <c:v>NORTH-AMERICA</c:v>
                </c:pt>
                <c:pt idx="7">
                  <c:v>RUSSIA</c:v>
                </c:pt>
                <c:pt idx="8">
                  <c:v>SOUTH-AMERICA</c:v>
                </c:pt>
                <c:pt idx="9">
                  <c:v>USA</c:v>
                </c:pt>
              </c:strCache>
            </c:strRef>
          </c:cat>
          <c:val>
            <c:numRef>
              <c:f>Table1!$V$47:$V$57</c:f>
              <c:numCache>
                <c:formatCode>General</c:formatCode>
                <c:ptCount val="10"/>
                <c:pt idx="0">
                  <c:v>7010681</c:v>
                </c:pt>
                <c:pt idx="1">
                  <c:v>1553662</c:v>
                </c:pt>
                <c:pt idx="2">
                  <c:v>711380</c:v>
                </c:pt>
                <c:pt idx="3">
                  <c:v>2101824</c:v>
                </c:pt>
                <c:pt idx="4">
                  <c:v>533570</c:v>
                </c:pt>
                <c:pt idx="5">
                  <c:v>334958</c:v>
                </c:pt>
                <c:pt idx="6">
                  <c:v>1695941</c:v>
                </c:pt>
                <c:pt idx="7">
                  <c:v>402756</c:v>
                </c:pt>
                <c:pt idx="8">
                  <c:v>1367332</c:v>
                </c:pt>
                <c:pt idx="9">
                  <c:v>1219487</c:v>
                </c:pt>
              </c:numCache>
            </c:numRef>
          </c:val>
          <c:extLst>
            <c:ext xmlns:c16="http://schemas.microsoft.com/office/drawing/2014/chart" uri="{C3380CC4-5D6E-409C-BE32-E72D297353CC}">
              <c16:uniqueId val="{00000000-261B-4F9F-BB8C-EA8F3E39CCAA}"/>
            </c:ext>
          </c:extLst>
        </c:ser>
        <c:dLbls>
          <c:dLblPos val="outEnd"/>
          <c:showLegendKey val="0"/>
          <c:showVal val="1"/>
          <c:showCatName val="0"/>
          <c:showSerName val="0"/>
          <c:showPercent val="0"/>
          <c:showBubbleSize val="0"/>
        </c:dLbls>
        <c:gapWidth val="182"/>
        <c:axId val="63394879"/>
        <c:axId val="210368047"/>
      </c:barChart>
      <c:catAx>
        <c:axId val="63394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0368047"/>
        <c:crosses val="autoZero"/>
        <c:auto val="1"/>
        <c:lblAlgn val="ctr"/>
        <c:lblOffset val="100"/>
        <c:noMultiLvlLbl val="0"/>
      </c:catAx>
      <c:valAx>
        <c:axId val="2103680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3394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19 FINAL PROJECT POOJA.xlsx]Table1!PivotTable9</c:name>
    <c:fmtId val="4"/>
  </c:pivotSource>
  <c:chart>
    <c:title>
      <c:tx>
        <c:rich>
          <a:bodyPr/>
          <a:lstStyle/>
          <a:p>
            <a:pPr>
              <a:defRPr sz="1400"/>
            </a:pPr>
            <a:r>
              <a:rPr lang="en-IN" sz="1400"/>
              <a:t>CASES</a:t>
            </a:r>
            <a:r>
              <a:rPr lang="en-IN" sz="1400" baseline="0"/>
              <a:t> AND RECOVERED</a:t>
            </a:r>
            <a:endParaRPr lang="en-IN" sz="1400"/>
          </a:p>
        </c:rich>
      </c:tx>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rgbClr val="800000"/>
          </a:solidFill>
          <a:ln>
            <a:noFill/>
          </a:ln>
          <a:effectLst/>
        </c:spPr>
        <c:marker>
          <c:symbol val="none"/>
        </c:marker>
        <c:dLbl>
          <c:idx val="0"/>
          <c:delete val="1"/>
          <c:extLst>
            <c:ext xmlns:c15="http://schemas.microsoft.com/office/drawing/2012/chart" uri="{CE6537A1-D6FC-4f65-9D91-7224C49458BB}"/>
          </c:extLst>
        </c:dLbl>
      </c:pivotFmt>
      <c:pivotFmt>
        <c:idx val="7"/>
        <c:spPr>
          <a:solidFill>
            <a:srgbClr val="C00000"/>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Table1!$Y$46</c:f>
              <c:strCache>
                <c:ptCount val="1"/>
                <c:pt idx="0">
                  <c:v>Sum of Cases</c:v>
                </c:pt>
              </c:strCache>
            </c:strRef>
          </c:tx>
          <c:spPr>
            <a:solidFill>
              <a:srgbClr val="800000"/>
            </a:solidFill>
            <a:ln>
              <a:noFill/>
            </a:ln>
            <a:effectLst/>
          </c:spPr>
          <c:invertIfNegative val="0"/>
          <c:cat>
            <c:strRef>
              <c:f>Table1!$X$47:$X$57</c:f>
              <c:strCache>
                <c:ptCount val="10"/>
                <c:pt idx="0">
                  <c:v>ALL</c:v>
                </c:pt>
                <c:pt idx="1">
                  <c:v>ASIA</c:v>
                </c:pt>
                <c:pt idx="2">
                  <c:v>BRAZIL</c:v>
                </c:pt>
                <c:pt idx="3">
                  <c:v>EUROPE</c:v>
                </c:pt>
                <c:pt idx="4">
                  <c:v>FRANCE</c:v>
                </c:pt>
                <c:pt idx="5">
                  <c:v>GERMANY</c:v>
                </c:pt>
                <c:pt idx="6">
                  <c:v>INDIA</c:v>
                </c:pt>
                <c:pt idx="7">
                  <c:v>NORTH-AMERICA</c:v>
                </c:pt>
                <c:pt idx="8">
                  <c:v>SOUTH-AMERICA</c:v>
                </c:pt>
                <c:pt idx="9">
                  <c:v>USA</c:v>
                </c:pt>
              </c:strCache>
            </c:strRef>
          </c:cat>
          <c:val>
            <c:numRef>
              <c:f>Table1!$Y$47:$Y$57</c:f>
              <c:numCache>
                <c:formatCode>General</c:formatCode>
                <c:ptCount val="10"/>
                <c:pt idx="0">
                  <c:v>704753890</c:v>
                </c:pt>
                <c:pt idx="1">
                  <c:v>221500265</c:v>
                </c:pt>
                <c:pt idx="2">
                  <c:v>38743918</c:v>
                </c:pt>
                <c:pt idx="3">
                  <c:v>253406198</c:v>
                </c:pt>
                <c:pt idx="4">
                  <c:v>40138560</c:v>
                </c:pt>
                <c:pt idx="5">
                  <c:v>38828995</c:v>
                </c:pt>
                <c:pt idx="6">
                  <c:v>45035393</c:v>
                </c:pt>
                <c:pt idx="7">
                  <c:v>131889132</c:v>
                </c:pt>
                <c:pt idx="8">
                  <c:v>70200879</c:v>
                </c:pt>
                <c:pt idx="9">
                  <c:v>111820082</c:v>
                </c:pt>
              </c:numCache>
            </c:numRef>
          </c:val>
          <c:extLst>
            <c:ext xmlns:c16="http://schemas.microsoft.com/office/drawing/2014/chart" uri="{C3380CC4-5D6E-409C-BE32-E72D297353CC}">
              <c16:uniqueId val="{00000001-B871-4B73-8608-AA9B1A2611A4}"/>
            </c:ext>
          </c:extLst>
        </c:ser>
        <c:ser>
          <c:idx val="1"/>
          <c:order val="1"/>
          <c:tx>
            <c:strRef>
              <c:f>Table1!$Z$46</c:f>
              <c:strCache>
                <c:ptCount val="1"/>
                <c:pt idx="0">
                  <c:v>Sum of Recovered</c:v>
                </c:pt>
              </c:strCache>
            </c:strRef>
          </c:tx>
          <c:spPr>
            <a:solidFill>
              <a:srgbClr val="C00000"/>
            </a:solidFill>
            <a:ln>
              <a:noFill/>
            </a:ln>
            <a:effectLst/>
          </c:spPr>
          <c:invertIfNegative val="0"/>
          <c:cat>
            <c:strRef>
              <c:f>Table1!$X$47:$X$57</c:f>
              <c:strCache>
                <c:ptCount val="10"/>
                <c:pt idx="0">
                  <c:v>ALL</c:v>
                </c:pt>
                <c:pt idx="1">
                  <c:v>ASIA</c:v>
                </c:pt>
                <c:pt idx="2">
                  <c:v>BRAZIL</c:v>
                </c:pt>
                <c:pt idx="3">
                  <c:v>EUROPE</c:v>
                </c:pt>
                <c:pt idx="4">
                  <c:v>FRANCE</c:v>
                </c:pt>
                <c:pt idx="5">
                  <c:v>GERMANY</c:v>
                </c:pt>
                <c:pt idx="6">
                  <c:v>INDIA</c:v>
                </c:pt>
                <c:pt idx="7">
                  <c:v>NORTH-AMERICA</c:v>
                </c:pt>
                <c:pt idx="8">
                  <c:v>SOUTH-AMERICA</c:v>
                </c:pt>
                <c:pt idx="9">
                  <c:v>USA</c:v>
                </c:pt>
              </c:strCache>
            </c:strRef>
          </c:cat>
          <c:val>
            <c:numRef>
              <c:f>Table1!$Z$47:$Z$57</c:f>
              <c:numCache>
                <c:formatCode>General</c:formatCode>
                <c:ptCount val="10"/>
                <c:pt idx="0">
                  <c:v>675619811</c:v>
                </c:pt>
                <c:pt idx="1">
                  <c:v>205673091</c:v>
                </c:pt>
                <c:pt idx="2">
                  <c:v>36249161</c:v>
                </c:pt>
                <c:pt idx="3">
                  <c:v>248754104</c:v>
                </c:pt>
                <c:pt idx="4">
                  <c:v>39970918</c:v>
                </c:pt>
                <c:pt idx="5">
                  <c:v>38240600</c:v>
                </c:pt>
                <c:pt idx="6">
                  <c:v>0</c:v>
                </c:pt>
                <c:pt idx="7">
                  <c:v>127665129</c:v>
                </c:pt>
                <c:pt idx="8">
                  <c:v>66683585</c:v>
                </c:pt>
                <c:pt idx="9">
                  <c:v>109814428</c:v>
                </c:pt>
              </c:numCache>
            </c:numRef>
          </c:val>
          <c:extLst>
            <c:ext xmlns:c16="http://schemas.microsoft.com/office/drawing/2014/chart" uri="{C3380CC4-5D6E-409C-BE32-E72D297353CC}">
              <c16:uniqueId val="{00000003-B871-4B73-8608-AA9B1A2611A4}"/>
            </c:ext>
          </c:extLst>
        </c:ser>
        <c:dLbls>
          <c:showLegendKey val="0"/>
          <c:showVal val="0"/>
          <c:showCatName val="0"/>
          <c:showSerName val="0"/>
          <c:showPercent val="0"/>
          <c:showBubbleSize val="0"/>
        </c:dLbls>
        <c:gapWidth val="219"/>
        <c:overlap val="-27"/>
        <c:axId val="2111283760"/>
        <c:axId val="296129200"/>
      </c:barChart>
      <c:catAx>
        <c:axId val="2111283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296129200"/>
        <c:crosses val="autoZero"/>
        <c:auto val="1"/>
        <c:lblAlgn val="ctr"/>
        <c:lblOffset val="100"/>
        <c:noMultiLvlLbl val="0"/>
      </c:catAx>
      <c:valAx>
        <c:axId val="296129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vert="horz"/>
          <a:lstStyle/>
          <a:p>
            <a:pPr>
              <a:defRPr/>
            </a:pPr>
            <a:endParaRPr lang="en-US"/>
          </a:p>
        </c:txPr>
        <c:crossAx val="2111283760"/>
        <c:crosses val="autoZero"/>
        <c:crossBetween val="between"/>
      </c:valAx>
      <c:spPr>
        <a:solidFill>
          <a:schemeClr val="tx1"/>
        </a:solidFill>
      </c:spPr>
    </c:plotArea>
    <c:legend>
      <c:legendPos val="r"/>
      <c:overlay val="0"/>
      <c:spPr>
        <a:noFill/>
        <a:ln>
          <a:noFill/>
        </a:ln>
        <a:effectLst/>
      </c:spPr>
      <c:txPr>
        <a:bodyPr rot="0" vert="horz"/>
        <a:lstStyle/>
        <a:p>
          <a:pPr>
            <a:defRPr/>
          </a:pPr>
          <a:endParaRPr lang="en-US"/>
        </a:p>
      </c:txPr>
    </c:legend>
    <c:plotVisOnly val="1"/>
    <c:dispBlanksAs val="gap"/>
    <c:showDLblsOverMax val="0"/>
    <c:extLst/>
  </c:chart>
  <c:spPr>
    <a:solidFill>
      <a:schemeClr val="tx1"/>
    </a:solidFill>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19 FINAL PROJECT POOJA.xlsx]Table1!PivotTable2</c:name>
    <c:fmtId val="1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TOP 10 COUNTRIES BY CASES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rgbClr val="CC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CC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CC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Table1!$S$46</c:f>
              <c:strCache>
                <c:ptCount val="1"/>
                <c:pt idx="0">
                  <c:v>Total</c:v>
                </c:pt>
              </c:strCache>
            </c:strRef>
          </c:tx>
          <c:spPr>
            <a:ln w="28575" cap="rnd">
              <a:solidFill>
                <a:srgbClr val="CC0000"/>
              </a:solidFill>
              <a:round/>
            </a:ln>
            <a:effectLst/>
          </c:spPr>
          <c:marker>
            <c:symbol val="none"/>
          </c:marker>
          <c:cat>
            <c:strRef>
              <c:f>Table1!$R$47:$R$57</c:f>
              <c:strCache>
                <c:ptCount val="10"/>
                <c:pt idx="0">
                  <c:v>ALL</c:v>
                </c:pt>
                <c:pt idx="1">
                  <c:v>ASIA</c:v>
                </c:pt>
                <c:pt idx="2">
                  <c:v>BRAZIL</c:v>
                </c:pt>
                <c:pt idx="3">
                  <c:v>EUROPE</c:v>
                </c:pt>
                <c:pt idx="4">
                  <c:v>FRANCE</c:v>
                </c:pt>
                <c:pt idx="5">
                  <c:v>GERMANY</c:v>
                </c:pt>
                <c:pt idx="6">
                  <c:v>INDIA</c:v>
                </c:pt>
                <c:pt idx="7">
                  <c:v>NORTH-AMERICA</c:v>
                </c:pt>
                <c:pt idx="8">
                  <c:v>SOUTH-AMERICA</c:v>
                </c:pt>
                <c:pt idx="9">
                  <c:v>USA</c:v>
                </c:pt>
              </c:strCache>
            </c:strRef>
          </c:cat>
          <c:val>
            <c:numRef>
              <c:f>Table1!$S$47:$S$57</c:f>
              <c:numCache>
                <c:formatCode>General</c:formatCode>
                <c:ptCount val="10"/>
                <c:pt idx="0">
                  <c:v>704753890</c:v>
                </c:pt>
                <c:pt idx="1">
                  <c:v>221500265</c:v>
                </c:pt>
                <c:pt idx="2">
                  <c:v>38743918</c:v>
                </c:pt>
                <c:pt idx="3">
                  <c:v>253406198</c:v>
                </c:pt>
                <c:pt idx="4">
                  <c:v>40138560</c:v>
                </c:pt>
                <c:pt idx="5">
                  <c:v>38828995</c:v>
                </c:pt>
                <c:pt idx="6">
                  <c:v>45035393</c:v>
                </c:pt>
                <c:pt idx="7">
                  <c:v>131889132</c:v>
                </c:pt>
                <c:pt idx="8">
                  <c:v>70200879</c:v>
                </c:pt>
                <c:pt idx="9">
                  <c:v>111820082</c:v>
                </c:pt>
              </c:numCache>
            </c:numRef>
          </c:val>
          <c:smooth val="0"/>
          <c:extLst>
            <c:ext xmlns:c16="http://schemas.microsoft.com/office/drawing/2014/chart" uri="{C3380CC4-5D6E-409C-BE32-E72D297353CC}">
              <c16:uniqueId val="{00000000-DBC0-4FCC-B02D-4F50E624F0A7}"/>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smooth val="0"/>
        <c:axId val="2111288400"/>
        <c:axId val="296233360"/>
      </c:lineChart>
      <c:catAx>
        <c:axId val="2111288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96233360"/>
        <c:crosses val="autoZero"/>
        <c:auto val="1"/>
        <c:lblAlgn val="ctr"/>
        <c:lblOffset val="100"/>
        <c:noMultiLvlLbl val="0"/>
      </c:catAx>
      <c:valAx>
        <c:axId val="296233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11288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jpeg"/><Relationship Id="rId13" Type="http://schemas.openxmlformats.org/officeDocument/2006/relationships/image" Target="../media/image7.jpeg"/><Relationship Id="rId3" Type="http://schemas.openxmlformats.org/officeDocument/2006/relationships/chart" Target="../charts/chart1.xml"/><Relationship Id="rId7" Type="http://schemas.microsoft.com/office/2007/relationships/hdphoto" Target="../media/hdphoto2.wdp"/><Relationship Id="rId12" Type="http://schemas.openxmlformats.org/officeDocument/2006/relationships/image" Target="../media/image6.jpeg"/><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image" Target="../media/image2.png"/><Relationship Id="rId11" Type="http://schemas.microsoft.com/office/2007/relationships/hdphoto" Target="../media/hdphoto3.wdp"/><Relationship Id="rId5" Type="http://schemas.openxmlformats.org/officeDocument/2006/relationships/chart" Target="../charts/chart3.xml"/><Relationship Id="rId10" Type="http://schemas.openxmlformats.org/officeDocument/2006/relationships/image" Target="../media/image5.png"/><Relationship Id="rId4" Type="http://schemas.openxmlformats.org/officeDocument/2006/relationships/chart" Target="../charts/chart2.xml"/><Relationship Id="rId9" Type="http://schemas.openxmlformats.org/officeDocument/2006/relationships/image" Target="../media/image4.jpeg"/></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 Id="rId9"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5.xml"/><Relationship Id="rId7" Type="http://schemas.openxmlformats.org/officeDocument/2006/relationships/image" Target="../media/image11.jpeg"/><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image" Target="../media/image10.jpeg"/><Relationship Id="rId5" Type="http://schemas.openxmlformats.org/officeDocument/2006/relationships/image" Target="../media/image9.svg"/><Relationship Id="rId4" Type="http://schemas.openxmlformats.org/officeDocument/2006/relationships/image" Target="../media/image8.png"/></Relationships>
</file>

<file path=xl/drawings/_rels/drawing4.xml.rels><?xml version="1.0" encoding="UTF-8" standalone="yes"?>
<Relationships xmlns="http://schemas.openxmlformats.org/package/2006/relationships"><Relationship Id="rId8" Type="http://schemas.openxmlformats.org/officeDocument/2006/relationships/image" Target="../media/image15.jpeg"/><Relationship Id="rId3" Type="http://schemas.openxmlformats.org/officeDocument/2006/relationships/image" Target="../media/image6.jpeg"/><Relationship Id="rId7" Type="http://schemas.openxmlformats.org/officeDocument/2006/relationships/image" Target="../media/image14.png"/><Relationship Id="rId2" Type="http://schemas.openxmlformats.org/officeDocument/2006/relationships/chart" Target="../charts/chart17.xml"/><Relationship Id="rId1" Type="http://schemas.openxmlformats.org/officeDocument/2006/relationships/chart" Target="../charts/chart16.xml"/><Relationship Id="rId6" Type="http://schemas.openxmlformats.org/officeDocument/2006/relationships/image" Target="../media/image13.jpeg"/><Relationship Id="rId5" Type="http://schemas.openxmlformats.org/officeDocument/2006/relationships/image" Target="../media/image12.emf"/><Relationship Id="rId4"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0</xdr:col>
      <xdr:colOff>484909</xdr:colOff>
      <xdr:row>1</xdr:row>
      <xdr:rowOff>119743</xdr:rowOff>
    </xdr:from>
    <xdr:to>
      <xdr:col>4</xdr:col>
      <xdr:colOff>426358</xdr:colOff>
      <xdr:row>12</xdr:row>
      <xdr:rowOff>76049</xdr:rowOff>
    </xdr:to>
    <xdr:pic>
      <xdr:nvPicPr>
        <xdr:cNvPr id="4" name="Picture 3">
          <a:extLst>
            <a:ext uri="{FF2B5EF4-FFF2-40B4-BE49-F238E27FC236}">
              <a16:creationId xmlns:a16="http://schemas.microsoft.com/office/drawing/2014/main" id="{34D8D600-2E0E-923F-A127-9D6AD873E954}"/>
            </a:ext>
          </a:extLst>
        </xdr:cNvPr>
        <xdr:cNvPicPr>
          <a:picLocks noChangeAspect="1"/>
        </xdr:cNvPicPr>
      </xdr:nvPicPr>
      <xdr:blipFill>
        <a:blip xmlns:r="http://schemas.openxmlformats.org/officeDocument/2006/relationships" r:embed="rId1">
          <a:alphaModFix/>
          <a:extLst>
            <a:ext uri="{BEBA8EAE-BF5A-486C-A8C5-ECC9F3942E4B}">
              <a14:imgProps xmlns:a14="http://schemas.microsoft.com/office/drawing/2010/main">
                <a14:imgLayer r:embed="rId2">
                  <a14:imgEffect>
                    <a14:sharpenSoften amount="25000"/>
                  </a14:imgEffect>
                  <a14:imgEffect>
                    <a14:brightnessContrast bright="40000"/>
                  </a14:imgEffect>
                </a14:imgLayer>
              </a14:imgProps>
            </a:ext>
          </a:extLst>
        </a:blip>
        <a:stretch>
          <a:fillRect/>
        </a:stretch>
      </xdr:blipFill>
      <xdr:spPr>
        <a:xfrm>
          <a:off x="484909" y="313707"/>
          <a:ext cx="2379849" cy="2145324"/>
        </a:xfrm>
        <a:prstGeom prst="rect">
          <a:avLst/>
        </a:prstGeom>
        <a:ln>
          <a:solidFill>
            <a:schemeClr val="tx1"/>
          </a:solidFill>
        </a:ln>
        <a:effectLst>
          <a:reflection blurRad="6350" stA="50000" endA="300" endPos="55500" dist="50800" dir="5400000" sy="-100000" algn="bl" rotWithShape="0"/>
        </a:effectLst>
      </xdr:spPr>
    </xdr:pic>
    <xdr:clientData/>
  </xdr:twoCellAnchor>
  <xdr:twoCellAnchor>
    <xdr:from>
      <xdr:col>4</xdr:col>
      <xdr:colOff>297182</xdr:colOff>
      <xdr:row>0</xdr:row>
      <xdr:rowOff>160020</xdr:rowOff>
    </xdr:from>
    <xdr:to>
      <xdr:col>6</xdr:col>
      <xdr:colOff>4150178</xdr:colOff>
      <xdr:row>5</xdr:row>
      <xdr:rowOff>95250</xdr:rowOff>
    </xdr:to>
    <xdr:sp macro="" textlink="">
      <xdr:nvSpPr>
        <xdr:cNvPr id="5" name="TextBox 4">
          <a:extLst>
            <a:ext uri="{FF2B5EF4-FFF2-40B4-BE49-F238E27FC236}">
              <a16:creationId xmlns:a16="http://schemas.microsoft.com/office/drawing/2014/main" id="{DE4DB4DA-EA23-C50D-7D21-553B1B69220C}"/>
            </a:ext>
          </a:extLst>
        </xdr:cNvPr>
        <xdr:cNvSpPr txBox="1"/>
      </xdr:nvSpPr>
      <xdr:spPr>
        <a:xfrm>
          <a:off x="2746468" y="160020"/>
          <a:ext cx="7581353" cy="955766"/>
        </a:xfrm>
        <a:prstGeom prst="rect">
          <a:avLst/>
        </a:prstGeom>
        <a:ln/>
      </xdr:spPr>
      <xdr:style>
        <a:lnRef idx="2">
          <a:schemeClr val="dk1">
            <a:shade val="15000"/>
          </a:schemeClr>
        </a:lnRef>
        <a:fillRef idx="1">
          <a:schemeClr val="dk1"/>
        </a:fillRef>
        <a:effectRef idx="0">
          <a:schemeClr val="dk1"/>
        </a:effectRef>
        <a:fontRef idx="minor">
          <a:schemeClr val="lt1"/>
        </a:fontRef>
      </xdr:style>
      <xdr:txBody>
        <a:bodyPr vertOverflow="clip" horzOverflow="clip" wrap="square" rtlCol="0" anchor="t"/>
        <a:lstStyle/>
        <a:p>
          <a:r>
            <a:rPr lang="en-IN" sz="4800" b="1" cap="none" spc="50">
              <a:ln w="0"/>
              <a:solidFill>
                <a:schemeClr val="bg2"/>
              </a:solidFill>
              <a:effectLst>
                <a:innerShdw blurRad="63500" dist="50800" dir="13500000">
                  <a:srgbClr val="000000">
                    <a:alpha val="50000"/>
                  </a:srgbClr>
                </a:innerShdw>
              </a:effectLst>
              <a:latin typeface="Arial" panose="020B0604020202020204" pitchFamily="34" charset="0"/>
              <a:cs typeface="Arial" panose="020B0604020202020204" pitchFamily="34" charset="0"/>
            </a:rPr>
            <a:t>COVID-19 OVERVIEW</a:t>
          </a:r>
        </a:p>
      </xdr:txBody>
    </xdr:sp>
    <xdr:clientData/>
  </xdr:twoCellAnchor>
  <xdr:twoCellAnchor>
    <xdr:from>
      <xdr:col>4</xdr:col>
      <xdr:colOff>627562</xdr:colOff>
      <xdr:row>4</xdr:row>
      <xdr:rowOff>138248</xdr:rowOff>
    </xdr:from>
    <xdr:to>
      <xdr:col>11</xdr:col>
      <xdr:colOff>231322</xdr:colOff>
      <xdr:row>6</xdr:row>
      <xdr:rowOff>103959</xdr:rowOff>
    </xdr:to>
    <xdr:sp macro="" textlink="">
      <xdr:nvSpPr>
        <xdr:cNvPr id="8" name="TextBox 7">
          <a:extLst>
            <a:ext uri="{FF2B5EF4-FFF2-40B4-BE49-F238E27FC236}">
              <a16:creationId xmlns:a16="http://schemas.microsoft.com/office/drawing/2014/main" id="{116230B2-C90D-0410-94C3-C629274F87BF}"/>
            </a:ext>
          </a:extLst>
        </xdr:cNvPr>
        <xdr:cNvSpPr txBox="1"/>
      </xdr:nvSpPr>
      <xdr:spPr>
        <a:xfrm>
          <a:off x="3076848" y="954677"/>
          <a:ext cx="8774974" cy="373925"/>
        </a:xfrm>
        <a:prstGeom prst="rect">
          <a:avLst/>
        </a:prstGeom>
        <a:solidFill>
          <a:schemeClr val="tx1"/>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IN" sz="2400" b="1">
              <a:solidFill>
                <a:schemeClr val="bg1">
                  <a:lumMod val="95000"/>
                </a:schemeClr>
              </a:solidFill>
              <a:latin typeface="Aptos" panose="020B0004020202020204" pitchFamily="34" charset="0"/>
            </a:rPr>
            <a:t>GLOBEL SUMMARY</a:t>
          </a:r>
          <a:r>
            <a:rPr lang="en-IN" sz="2400" b="1" baseline="0">
              <a:solidFill>
                <a:schemeClr val="bg1">
                  <a:lumMod val="95000"/>
                </a:schemeClr>
              </a:solidFill>
              <a:latin typeface="Aptos" panose="020B0004020202020204" pitchFamily="34" charset="0"/>
            </a:rPr>
            <a:t> REPROT</a:t>
          </a:r>
          <a:endParaRPr lang="en-IN" sz="2400" b="1">
            <a:solidFill>
              <a:schemeClr val="bg1">
                <a:lumMod val="95000"/>
              </a:schemeClr>
            </a:solidFill>
            <a:latin typeface="Aptos" panose="020B0004020202020204" pitchFamily="34" charset="0"/>
          </a:endParaRPr>
        </a:p>
        <a:p>
          <a:endParaRPr lang="en-IN" sz="2400" b="1">
            <a:solidFill>
              <a:schemeClr val="bg1">
                <a:lumMod val="95000"/>
              </a:schemeClr>
            </a:solidFill>
            <a:latin typeface="Aptos" panose="020B0004020202020204" pitchFamily="34" charset="0"/>
          </a:endParaRPr>
        </a:p>
        <a:p>
          <a:endParaRPr lang="en-IN" sz="2400"/>
        </a:p>
      </xdr:txBody>
    </xdr:sp>
    <xdr:clientData/>
  </xdr:twoCellAnchor>
  <xdr:twoCellAnchor>
    <xdr:from>
      <xdr:col>5</xdr:col>
      <xdr:colOff>393784</xdr:colOff>
      <xdr:row>18</xdr:row>
      <xdr:rowOff>166255</xdr:rowOff>
    </xdr:from>
    <xdr:to>
      <xdr:col>7</xdr:col>
      <xdr:colOff>61275</xdr:colOff>
      <xdr:row>37</xdr:row>
      <xdr:rowOff>166255</xdr:rowOff>
    </xdr:to>
    <xdr:graphicFrame macro="">
      <xdr:nvGraphicFramePr>
        <xdr:cNvPr id="12" name="Chart 11">
          <a:extLst>
            <a:ext uri="{FF2B5EF4-FFF2-40B4-BE49-F238E27FC236}">
              <a16:creationId xmlns:a16="http://schemas.microsoft.com/office/drawing/2014/main" id="{2ED6EDF6-E744-4DA4-83CA-D6A110C292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354774</xdr:colOff>
      <xdr:row>19</xdr:row>
      <xdr:rowOff>2969</xdr:rowOff>
    </xdr:from>
    <xdr:to>
      <xdr:col>14</xdr:col>
      <xdr:colOff>11875</xdr:colOff>
      <xdr:row>37</xdr:row>
      <xdr:rowOff>138547</xdr:rowOff>
    </xdr:to>
    <xdr:graphicFrame macro="">
      <xdr:nvGraphicFramePr>
        <xdr:cNvPr id="13" name="Chart 12">
          <a:extLst>
            <a:ext uri="{FF2B5EF4-FFF2-40B4-BE49-F238E27FC236}">
              <a16:creationId xmlns:a16="http://schemas.microsoft.com/office/drawing/2014/main" id="{D5C7544B-7307-4644-A32A-7F47F09A89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387928</xdr:colOff>
      <xdr:row>19</xdr:row>
      <xdr:rowOff>13855</xdr:rowOff>
    </xdr:from>
    <xdr:to>
      <xdr:col>17</xdr:col>
      <xdr:colOff>50801</xdr:colOff>
      <xdr:row>37</xdr:row>
      <xdr:rowOff>152400</xdr:rowOff>
    </xdr:to>
    <xdr:graphicFrame macro="">
      <xdr:nvGraphicFramePr>
        <xdr:cNvPr id="14" name="Chart 13">
          <a:extLst>
            <a:ext uri="{FF2B5EF4-FFF2-40B4-BE49-F238E27FC236}">
              <a16:creationId xmlns:a16="http://schemas.microsoft.com/office/drawing/2014/main" id="{2753BC62-A5DE-4173-B844-E412FD2A8A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2598963</xdr:colOff>
      <xdr:row>0</xdr:row>
      <xdr:rowOff>163286</xdr:rowOff>
    </xdr:from>
    <xdr:to>
      <xdr:col>17</xdr:col>
      <xdr:colOff>607784</xdr:colOff>
      <xdr:row>10</xdr:row>
      <xdr:rowOff>54429</xdr:rowOff>
    </xdr:to>
    <xdr:pic>
      <xdr:nvPicPr>
        <xdr:cNvPr id="2" name="Picture 1">
          <a:extLst>
            <a:ext uri="{FF2B5EF4-FFF2-40B4-BE49-F238E27FC236}">
              <a16:creationId xmlns:a16="http://schemas.microsoft.com/office/drawing/2014/main" id="{F7485577-42A0-9A8F-AB9E-63FE8259C64B}"/>
            </a:ext>
          </a:extLst>
        </xdr:cNvPr>
        <xdr:cNvPicPr>
          <a:picLocks noChangeAspect="1"/>
        </xdr:cNvPicPr>
      </xdr:nvPicPr>
      <xdr:blipFill>
        <a:blip xmlns:r="http://schemas.openxmlformats.org/officeDocument/2006/relationships" r:embed="rId6">
          <a:extLst>
            <a:ext uri="{BEBA8EAE-BF5A-486C-A8C5-ECC9F3942E4B}">
              <a14:imgProps xmlns:a14="http://schemas.microsoft.com/office/drawing/2010/main">
                <a14:imgLayer r:embed="rId7">
                  <a14:imgEffect>
                    <a14:brightnessContrast bright="40000" contrast="-20000"/>
                  </a14:imgEffect>
                </a14:imgLayer>
              </a14:imgProps>
            </a:ext>
          </a:extLst>
        </a:blip>
        <a:stretch>
          <a:fillRect/>
        </a:stretch>
      </xdr:blipFill>
      <xdr:spPr>
        <a:xfrm>
          <a:off x="23145749" y="163286"/>
          <a:ext cx="2961821" cy="1932214"/>
        </a:xfrm>
        <a:prstGeom prst="rect">
          <a:avLst/>
        </a:prstGeom>
      </xdr:spPr>
    </xdr:pic>
    <xdr:clientData/>
  </xdr:twoCellAnchor>
  <xdr:twoCellAnchor>
    <xdr:from>
      <xdr:col>12</xdr:col>
      <xdr:colOff>2374075</xdr:colOff>
      <xdr:row>1</xdr:row>
      <xdr:rowOff>109104</xdr:rowOff>
    </xdr:from>
    <xdr:to>
      <xdr:col>13</xdr:col>
      <xdr:colOff>1190254</xdr:colOff>
      <xdr:row>5</xdr:row>
      <xdr:rowOff>130876</xdr:rowOff>
    </xdr:to>
    <xdr:sp macro="" textlink="">
      <xdr:nvSpPr>
        <xdr:cNvPr id="3" name="TextBox 2">
          <a:extLst>
            <a:ext uri="{FF2B5EF4-FFF2-40B4-BE49-F238E27FC236}">
              <a16:creationId xmlns:a16="http://schemas.microsoft.com/office/drawing/2014/main" id="{D93FA8E5-E926-0CCC-9EF6-12A96C93BF9F}"/>
            </a:ext>
          </a:extLst>
        </xdr:cNvPr>
        <xdr:cNvSpPr txBox="1"/>
      </xdr:nvSpPr>
      <xdr:spPr>
        <a:xfrm>
          <a:off x="14496802" y="303068"/>
          <a:ext cx="2224397" cy="797626"/>
        </a:xfrm>
        <a:prstGeom prst="rect">
          <a:avLst/>
        </a:prstGeom>
        <a:solidFill>
          <a:schemeClr val="tx1"/>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r>
            <a:rPr lang="en-IN" sz="1800">
              <a:solidFill>
                <a:srgbClr val="FC0416"/>
              </a:solidFill>
              <a:latin typeface="Lucida Bright" panose="02040602050505020304" pitchFamily="18" charset="0"/>
            </a:rPr>
            <a:t>TOTAL CASE</a:t>
          </a:r>
        </a:p>
        <a:p>
          <a:pPr algn="ctr"/>
          <a:r>
            <a:rPr lang="en-IN" sz="1800">
              <a:solidFill>
                <a:srgbClr val="FC0416"/>
              </a:solidFill>
              <a:latin typeface="Lucida Bright" panose="02040602050505020304" pitchFamily="18" charset="0"/>
            </a:rPr>
            <a:t>21I4260949</a:t>
          </a:r>
        </a:p>
      </xdr:txBody>
    </xdr:sp>
    <xdr:clientData/>
  </xdr:twoCellAnchor>
  <xdr:oneCellAnchor>
    <xdr:from>
      <xdr:col>13</xdr:col>
      <xdr:colOff>1581645</xdr:colOff>
      <xdr:row>1</xdr:row>
      <xdr:rowOff>81642</xdr:rowOff>
    </xdr:from>
    <xdr:ext cx="2517322" cy="1074964"/>
    <xdr:sp macro="" textlink="">
      <xdr:nvSpPr>
        <xdr:cNvPr id="7" name="TextBox 6">
          <a:extLst>
            <a:ext uri="{FF2B5EF4-FFF2-40B4-BE49-F238E27FC236}">
              <a16:creationId xmlns:a16="http://schemas.microsoft.com/office/drawing/2014/main" id="{0B48EE24-8C8B-F8F9-5B97-7ABF240BB2A8}"/>
            </a:ext>
          </a:extLst>
        </xdr:cNvPr>
        <xdr:cNvSpPr txBox="1"/>
      </xdr:nvSpPr>
      <xdr:spPr>
        <a:xfrm>
          <a:off x="17112590" y="275606"/>
          <a:ext cx="2517322" cy="1074964"/>
        </a:xfrm>
        <a:prstGeom prst="rect">
          <a:avLst/>
        </a:prstGeom>
        <a:solidFill>
          <a:schemeClr val="tx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800">
              <a:solidFill>
                <a:srgbClr val="FC0416"/>
              </a:solidFill>
              <a:latin typeface="Lucida Bright" panose="02040602050505020304" pitchFamily="18" charset="0"/>
            </a:rPr>
            <a:t>TOTAL</a:t>
          </a:r>
          <a:r>
            <a:rPr lang="en-IN" sz="1800" baseline="0">
              <a:solidFill>
                <a:srgbClr val="FC0416"/>
              </a:solidFill>
              <a:latin typeface="Lucida Bright" panose="02040602050505020304" pitchFamily="18" charset="0"/>
            </a:rPr>
            <a:t> RECOVERD</a:t>
          </a:r>
        </a:p>
        <a:p>
          <a:pPr algn="ctr"/>
          <a:r>
            <a:rPr lang="en-IN" sz="1800" baseline="0">
              <a:solidFill>
                <a:srgbClr val="FC0416"/>
              </a:solidFill>
              <a:latin typeface="Lucida Bright" panose="02040602050505020304" pitchFamily="18" charset="0"/>
            </a:rPr>
            <a:t>1911806582</a:t>
          </a:r>
          <a:endParaRPr lang="en-IN" sz="1800">
            <a:solidFill>
              <a:srgbClr val="FC0416"/>
            </a:solidFill>
            <a:latin typeface="Lucida Bright" panose="02040602050505020304" pitchFamily="18" charset="0"/>
          </a:endParaRPr>
        </a:p>
      </xdr:txBody>
    </xdr:sp>
    <xdr:clientData/>
  </xdr:oneCellAnchor>
  <xdr:twoCellAnchor>
    <xdr:from>
      <xdr:col>15</xdr:col>
      <xdr:colOff>1096366</xdr:colOff>
      <xdr:row>1</xdr:row>
      <xdr:rowOff>74220</xdr:rowOff>
    </xdr:from>
    <xdr:to>
      <xdr:col>16</xdr:col>
      <xdr:colOff>1900548</xdr:colOff>
      <xdr:row>5</xdr:row>
      <xdr:rowOff>172192</xdr:rowOff>
    </xdr:to>
    <xdr:sp macro="" textlink="">
      <xdr:nvSpPr>
        <xdr:cNvPr id="9" name="TextBox 8">
          <a:extLst>
            <a:ext uri="{FF2B5EF4-FFF2-40B4-BE49-F238E27FC236}">
              <a16:creationId xmlns:a16="http://schemas.microsoft.com/office/drawing/2014/main" id="{1F429496-DB11-08FD-9478-962A0243C6D0}"/>
            </a:ext>
          </a:extLst>
        </xdr:cNvPr>
        <xdr:cNvSpPr txBox="1"/>
      </xdr:nvSpPr>
      <xdr:spPr>
        <a:xfrm>
          <a:off x="20271057" y="268184"/>
          <a:ext cx="2161927" cy="873826"/>
        </a:xfrm>
        <a:prstGeom prst="rect">
          <a:avLst/>
        </a:prstGeom>
        <a:solidFill>
          <a:schemeClr val="tx1"/>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r>
            <a:rPr lang="en-IN" sz="1800">
              <a:solidFill>
                <a:srgbClr val="FC0416"/>
              </a:solidFill>
              <a:latin typeface="Lucida Fax" panose="02060602050505020204" pitchFamily="18" charset="0"/>
            </a:rPr>
            <a:t>TOTAL DAETHS</a:t>
          </a:r>
        </a:p>
        <a:p>
          <a:pPr algn="ctr"/>
          <a:r>
            <a:rPr lang="en-IN" sz="1800">
              <a:solidFill>
                <a:srgbClr val="FC0416"/>
              </a:solidFill>
              <a:latin typeface="Lucida Fax" panose="02060602050505020204" pitchFamily="18" charset="0"/>
            </a:rPr>
            <a:t>21032028</a:t>
          </a:r>
        </a:p>
      </xdr:txBody>
    </xdr:sp>
    <xdr:clientData/>
  </xdr:twoCellAnchor>
  <xdr:twoCellAnchor editAs="oneCell">
    <xdr:from>
      <xdr:col>3</xdr:col>
      <xdr:colOff>530926</xdr:colOff>
      <xdr:row>21</xdr:row>
      <xdr:rowOff>121722</xdr:rowOff>
    </xdr:from>
    <xdr:to>
      <xdr:col>4</xdr:col>
      <xdr:colOff>1748687</xdr:colOff>
      <xdr:row>35</xdr:row>
      <xdr:rowOff>138545</xdr:rowOff>
    </xdr:to>
    <mc:AlternateContent xmlns:mc="http://schemas.openxmlformats.org/markup-compatibility/2006" xmlns:a14="http://schemas.microsoft.com/office/drawing/2010/main">
      <mc:Choice Requires="a14">
        <xdr:graphicFrame macro="">
          <xdr:nvGraphicFramePr>
            <xdr:cNvPr id="11" name="continent 1">
              <a:extLst>
                <a:ext uri="{FF2B5EF4-FFF2-40B4-BE49-F238E27FC236}">
                  <a16:creationId xmlns:a16="http://schemas.microsoft.com/office/drawing/2014/main" id="{D76DF48A-973D-4D31-B1B1-71EE4368A6CB}"/>
                </a:ext>
              </a:extLst>
            </xdr:cNvPr>
            <xdr:cNvGraphicFramePr/>
          </xdr:nvGraphicFramePr>
          <xdr:xfrm>
            <a:off x="0" y="0"/>
            <a:ext cx="0" cy="0"/>
          </xdr:xfrm>
          <a:graphic>
            <a:graphicData uri="http://schemas.microsoft.com/office/drawing/2010/slicer">
              <sle:slicer xmlns:sle="http://schemas.microsoft.com/office/drawing/2010/slicer" name="continent 1"/>
            </a:graphicData>
          </a:graphic>
        </xdr:graphicFrame>
      </mc:Choice>
      <mc:Fallback xmlns="">
        <xdr:sp macro="" textlink="">
          <xdr:nvSpPr>
            <xdr:cNvPr id="0" name=""/>
            <xdr:cNvSpPr>
              <a:spLocks noTextEdit="1"/>
            </xdr:cNvSpPr>
          </xdr:nvSpPr>
          <xdr:spPr>
            <a:xfrm>
              <a:off x="2359726" y="4472049"/>
              <a:ext cx="1827361" cy="27323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217220</xdr:colOff>
      <xdr:row>30</xdr:row>
      <xdr:rowOff>154922</xdr:rowOff>
    </xdr:from>
    <xdr:to>
      <xdr:col>3</xdr:col>
      <xdr:colOff>203924</xdr:colOff>
      <xdr:row>36</xdr:row>
      <xdr:rowOff>166007</xdr:rowOff>
    </xdr:to>
    <mc:AlternateContent xmlns:mc="http://schemas.openxmlformats.org/markup-compatibility/2006" xmlns:a14="http://schemas.microsoft.com/office/drawing/2010/main">
      <mc:Choice Requires="a14">
        <xdr:graphicFrame macro="">
          <xdr:nvGraphicFramePr>
            <xdr:cNvPr id="15" name="Q6 1">
              <a:extLst>
                <a:ext uri="{FF2B5EF4-FFF2-40B4-BE49-F238E27FC236}">
                  <a16:creationId xmlns:a16="http://schemas.microsoft.com/office/drawing/2014/main" id="{8DDC1FB8-FFCD-47ED-8B59-0C3E0F9F2251}"/>
                </a:ext>
              </a:extLst>
            </xdr:cNvPr>
            <xdr:cNvGraphicFramePr/>
          </xdr:nvGraphicFramePr>
          <xdr:xfrm>
            <a:off x="0" y="0"/>
            <a:ext cx="0" cy="0"/>
          </xdr:xfrm>
          <a:graphic>
            <a:graphicData uri="http://schemas.microsoft.com/office/drawing/2010/slicer">
              <sle:slicer xmlns:sle="http://schemas.microsoft.com/office/drawing/2010/slicer" name="Q6 1"/>
            </a:graphicData>
          </a:graphic>
        </xdr:graphicFrame>
      </mc:Choice>
      <mc:Fallback xmlns="">
        <xdr:sp macro="" textlink="">
          <xdr:nvSpPr>
            <xdr:cNvPr id="0" name=""/>
            <xdr:cNvSpPr>
              <a:spLocks noTextEdit="1"/>
            </xdr:cNvSpPr>
          </xdr:nvSpPr>
          <xdr:spPr>
            <a:xfrm>
              <a:off x="217220" y="6250922"/>
              <a:ext cx="1815504" cy="11748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258536</xdr:colOff>
      <xdr:row>20</xdr:row>
      <xdr:rowOff>68034</xdr:rowOff>
    </xdr:from>
    <xdr:to>
      <xdr:col>3</xdr:col>
      <xdr:colOff>246523</xdr:colOff>
      <xdr:row>27</xdr:row>
      <xdr:rowOff>13607</xdr:rowOff>
    </xdr:to>
    <mc:AlternateContent xmlns:mc="http://schemas.openxmlformats.org/markup-compatibility/2006" xmlns:a14="http://schemas.microsoft.com/office/drawing/2010/main">
      <mc:Choice Requires="a14">
        <xdr:graphicFrame macro="">
          <xdr:nvGraphicFramePr>
            <xdr:cNvPr id="16" name="Q9 1">
              <a:extLst>
                <a:ext uri="{FF2B5EF4-FFF2-40B4-BE49-F238E27FC236}">
                  <a16:creationId xmlns:a16="http://schemas.microsoft.com/office/drawing/2014/main" id="{91E19D5E-CB08-49C4-95B5-384CD1E1838F}"/>
                </a:ext>
              </a:extLst>
            </xdr:cNvPr>
            <xdr:cNvGraphicFramePr/>
          </xdr:nvGraphicFramePr>
          <xdr:xfrm>
            <a:off x="0" y="0"/>
            <a:ext cx="0" cy="0"/>
          </xdr:xfrm>
          <a:graphic>
            <a:graphicData uri="http://schemas.microsoft.com/office/drawing/2010/slicer">
              <sle:slicer xmlns:sle="http://schemas.microsoft.com/office/drawing/2010/slicer" name="Q9 1"/>
            </a:graphicData>
          </a:graphic>
        </xdr:graphicFrame>
      </mc:Choice>
      <mc:Fallback xmlns="">
        <xdr:sp macro="" textlink="">
          <xdr:nvSpPr>
            <xdr:cNvPr id="0" name=""/>
            <xdr:cNvSpPr>
              <a:spLocks noTextEdit="1"/>
            </xdr:cNvSpPr>
          </xdr:nvSpPr>
          <xdr:spPr>
            <a:xfrm>
              <a:off x="258536" y="4224398"/>
              <a:ext cx="1816787" cy="13033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54430</xdr:colOff>
      <xdr:row>1</xdr:row>
      <xdr:rowOff>2</xdr:rowOff>
    </xdr:from>
    <xdr:to>
      <xdr:col>12</xdr:col>
      <xdr:colOff>1292679</xdr:colOff>
      <xdr:row>9</xdr:row>
      <xdr:rowOff>122465</xdr:rowOff>
    </xdr:to>
    <xdr:pic>
      <xdr:nvPicPr>
        <xdr:cNvPr id="17" name="Picture 16">
          <a:extLst>
            <a:ext uri="{FF2B5EF4-FFF2-40B4-BE49-F238E27FC236}">
              <a16:creationId xmlns:a16="http://schemas.microsoft.com/office/drawing/2014/main" id="{B11D00FC-64E1-1F57-B74F-C008699422DB}"/>
            </a:ext>
          </a:extLst>
        </xdr:cNvPr>
        <xdr:cNvPicPr>
          <a:picLocks noChangeAspect="1"/>
        </xdr:cNvPicPr>
      </xdr:nvPicPr>
      <xdr:blipFill>
        <a:blip xmlns:r="http://schemas.openxmlformats.org/officeDocument/2006/relationships" r:embed="rId8"/>
        <a:stretch>
          <a:fillRect/>
        </a:stretch>
      </xdr:blipFill>
      <xdr:spPr>
        <a:xfrm>
          <a:off x="11674930" y="204109"/>
          <a:ext cx="1755320" cy="1755320"/>
        </a:xfrm>
        <a:prstGeom prst="rect">
          <a:avLst/>
        </a:prstGeom>
      </xdr:spPr>
    </xdr:pic>
    <xdr:clientData/>
  </xdr:twoCellAnchor>
  <xdr:oneCellAnchor>
    <xdr:from>
      <xdr:col>6</xdr:col>
      <xdr:colOff>4463143</xdr:colOff>
      <xdr:row>1</xdr:row>
      <xdr:rowOff>27214</xdr:rowOff>
    </xdr:from>
    <xdr:ext cx="1129393" cy="960391"/>
    <xdr:sp macro="" textlink="">
      <xdr:nvSpPr>
        <xdr:cNvPr id="20" name="TextBox 19">
          <a:extLst>
            <a:ext uri="{FF2B5EF4-FFF2-40B4-BE49-F238E27FC236}">
              <a16:creationId xmlns:a16="http://schemas.microsoft.com/office/drawing/2014/main" id="{40097DDA-37C2-2E76-AEEE-8B7B5822E0CB}"/>
            </a:ext>
          </a:extLst>
        </xdr:cNvPr>
        <xdr:cNvSpPr txBox="1"/>
      </xdr:nvSpPr>
      <xdr:spPr>
        <a:xfrm>
          <a:off x="10640786" y="231321"/>
          <a:ext cx="1129393" cy="960391"/>
        </a:xfrm>
        <a:prstGeom prst="rect">
          <a:avLst/>
        </a:prstGeom>
        <a:solidFill>
          <a:srgbClr val="0000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400">
              <a:solidFill>
                <a:srgbClr val="C00000"/>
              </a:solidFill>
              <a:latin typeface="Arial Black" panose="020B0A04020102020204" pitchFamily="34" charset="0"/>
            </a:rPr>
            <a:t>STAY </a:t>
          </a:r>
        </a:p>
        <a:p>
          <a:r>
            <a:rPr lang="en-IN" sz="2400">
              <a:solidFill>
                <a:srgbClr val="C00000"/>
              </a:solidFill>
              <a:latin typeface="Arial Black" panose="020B0A04020102020204" pitchFamily="34" charset="0"/>
            </a:rPr>
            <a:t>SAFF</a:t>
          </a:r>
        </a:p>
      </xdr:txBody>
    </xdr:sp>
    <xdr:clientData/>
  </xdr:oneCellAnchor>
  <xdr:twoCellAnchor editAs="oneCell">
    <xdr:from>
      <xdr:col>15</xdr:col>
      <xdr:colOff>1052945</xdr:colOff>
      <xdr:row>4</xdr:row>
      <xdr:rowOff>152400</xdr:rowOff>
    </xdr:from>
    <xdr:to>
      <xdr:col>16</xdr:col>
      <xdr:colOff>1899940</xdr:colOff>
      <xdr:row>10</xdr:row>
      <xdr:rowOff>55418</xdr:rowOff>
    </xdr:to>
    <xdr:pic>
      <xdr:nvPicPr>
        <xdr:cNvPr id="6" name="Picture 5">
          <a:extLst>
            <a:ext uri="{FF2B5EF4-FFF2-40B4-BE49-F238E27FC236}">
              <a16:creationId xmlns:a16="http://schemas.microsoft.com/office/drawing/2014/main" id="{FFD5213E-B9E8-7940-1937-C50FB9BEFFEF}"/>
            </a:ext>
          </a:extLst>
        </xdr:cNvPr>
        <xdr:cNvPicPr>
          <a:picLocks noChangeAspect="1"/>
        </xdr:cNvPicPr>
      </xdr:nvPicPr>
      <xdr:blipFill>
        <a:blip xmlns:r="http://schemas.openxmlformats.org/officeDocument/2006/relationships" r:embed="rId9"/>
        <a:stretch>
          <a:fillRect/>
        </a:stretch>
      </xdr:blipFill>
      <xdr:spPr>
        <a:xfrm>
          <a:off x="20227636" y="928255"/>
          <a:ext cx="2204740" cy="1066799"/>
        </a:xfrm>
        <a:prstGeom prst="rect">
          <a:avLst/>
        </a:prstGeom>
      </xdr:spPr>
    </xdr:pic>
    <xdr:clientData/>
  </xdr:twoCellAnchor>
  <xdr:twoCellAnchor editAs="oneCell">
    <xdr:from>
      <xdr:col>13</xdr:col>
      <xdr:colOff>2286000</xdr:colOff>
      <xdr:row>3</xdr:row>
      <xdr:rowOff>83127</xdr:rowOff>
    </xdr:from>
    <xdr:to>
      <xdr:col>14</xdr:col>
      <xdr:colOff>360218</xdr:colOff>
      <xdr:row>11</xdr:row>
      <xdr:rowOff>0</xdr:rowOff>
    </xdr:to>
    <xdr:pic>
      <xdr:nvPicPr>
        <xdr:cNvPr id="10" name="Picture 9">
          <a:extLst>
            <a:ext uri="{FF2B5EF4-FFF2-40B4-BE49-F238E27FC236}">
              <a16:creationId xmlns:a16="http://schemas.microsoft.com/office/drawing/2014/main" id="{65E78BE9-1B47-C576-690A-6B205E4AE932}"/>
            </a:ext>
          </a:extLst>
        </xdr:cNvPr>
        <xdr:cNvPicPr>
          <a:picLocks noChangeAspect="1"/>
        </xdr:cNvPicPr>
      </xdr:nvPicPr>
      <xdr:blipFill>
        <a:blip xmlns:r="http://schemas.openxmlformats.org/officeDocument/2006/relationships" r:embed="rId10">
          <a:extLst>
            <a:ext uri="{BEBA8EAE-BF5A-486C-A8C5-ECC9F3942E4B}">
              <a14:imgProps xmlns:a14="http://schemas.microsoft.com/office/drawing/2010/main">
                <a14:imgLayer r:embed="rId11">
                  <a14:imgEffect>
                    <a14:backgroundRemoval t="10000" b="90000" l="10000" r="90000"/>
                  </a14:imgEffect>
                </a14:imgLayer>
              </a14:imgProps>
            </a:ext>
          </a:extLst>
        </a:blip>
        <a:stretch>
          <a:fillRect/>
        </a:stretch>
      </xdr:blipFill>
      <xdr:spPr>
        <a:xfrm>
          <a:off x="17816945" y="665018"/>
          <a:ext cx="1149928" cy="1468582"/>
        </a:xfrm>
        <a:prstGeom prst="rect">
          <a:avLst/>
        </a:prstGeom>
      </xdr:spPr>
    </xdr:pic>
    <xdr:clientData/>
  </xdr:twoCellAnchor>
  <xdr:twoCellAnchor editAs="oneCell">
    <xdr:from>
      <xdr:col>12</xdr:col>
      <xdr:colOff>2866308</xdr:colOff>
      <xdr:row>4</xdr:row>
      <xdr:rowOff>166256</xdr:rowOff>
    </xdr:from>
    <xdr:to>
      <xdr:col>13</xdr:col>
      <xdr:colOff>845127</xdr:colOff>
      <xdr:row>9</xdr:row>
      <xdr:rowOff>27710</xdr:rowOff>
    </xdr:to>
    <xdr:pic>
      <xdr:nvPicPr>
        <xdr:cNvPr id="18" name="Picture 17">
          <a:extLst>
            <a:ext uri="{FF2B5EF4-FFF2-40B4-BE49-F238E27FC236}">
              <a16:creationId xmlns:a16="http://schemas.microsoft.com/office/drawing/2014/main" id="{A387C586-E834-095D-90F2-31DD879FF7A6}"/>
            </a:ext>
          </a:extLst>
        </xdr:cNvPr>
        <xdr:cNvPicPr>
          <a:picLocks noChangeAspect="1"/>
        </xdr:cNvPicPr>
      </xdr:nvPicPr>
      <xdr:blipFill>
        <a:blip xmlns:r="http://schemas.openxmlformats.org/officeDocument/2006/relationships" r:embed="rId12"/>
        <a:stretch>
          <a:fillRect/>
        </a:stretch>
      </xdr:blipFill>
      <xdr:spPr>
        <a:xfrm>
          <a:off x="14989035" y="942111"/>
          <a:ext cx="1387037" cy="831272"/>
        </a:xfrm>
        <a:prstGeom prst="rect">
          <a:avLst/>
        </a:prstGeom>
      </xdr:spPr>
    </xdr:pic>
    <xdr:clientData/>
  </xdr:twoCellAnchor>
  <xdr:twoCellAnchor editAs="oneCell">
    <xdr:from>
      <xdr:col>6</xdr:col>
      <xdr:colOff>900544</xdr:colOff>
      <xdr:row>4</xdr:row>
      <xdr:rowOff>-1</xdr:rowOff>
    </xdr:from>
    <xdr:to>
      <xdr:col>6</xdr:col>
      <xdr:colOff>3754581</xdr:colOff>
      <xdr:row>7</xdr:row>
      <xdr:rowOff>159032</xdr:rowOff>
    </xdr:to>
    <xdr:pic>
      <xdr:nvPicPr>
        <xdr:cNvPr id="19" name="Picture 18">
          <a:extLst>
            <a:ext uri="{FF2B5EF4-FFF2-40B4-BE49-F238E27FC236}">
              <a16:creationId xmlns:a16="http://schemas.microsoft.com/office/drawing/2014/main" id="{0CB300EF-7FD5-99F3-EA11-32C700A6F5DE}"/>
            </a:ext>
          </a:extLst>
        </xdr:cNvPr>
        <xdr:cNvPicPr>
          <a:picLocks noChangeAspect="1"/>
        </xdr:cNvPicPr>
      </xdr:nvPicPr>
      <xdr:blipFill>
        <a:blip xmlns:r="http://schemas.openxmlformats.org/officeDocument/2006/relationships" r:embed="rId13"/>
        <a:stretch>
          <a:fillRect/>
        </a:stretch>
      </xdr:blipFill>
      <xdr:spPr>
        <a:xfrm>
          <a:off x="7065817" y="775854"/>
          <a:ext cx="2854037" cy="74092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16</xdr:col>
      <xdr:colOff>609599</xdr:colOff>
      <xdr:row>18</xdr:row>
      <xdr:rowOff>33866</xdr:rowOff>
    </xdr:from>
    <xdr:to>
      <xdr:col>21</xdr:col>
      <xdr:colOff>304799</xdr:colOff>
      <xdr:row>32</xdr:row>
      <xdr:rowOff>50799</xdr:rowOff>
    </xdr:to>
    <xdr:graphicFrame macro="">
      <xdr:nvGraphicFramePr>
        <xdr:cNvPr id="2" name="Chart 1">
          <a:extLst>
            <a:ext uri="{FF2B5EF4-FFF2-40B4-BE49-F238E27FC236}">
              <a16:creationId xmlns:a16="http://schemas.microsoft.com/office/drawing/2014/main" id="{402FEDCA-323F-8144-9143-1DDDC91743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728134</xdr:colOff>
      <xdr:row>20</xdr:row>
      <xdr:rowOff>183697</xdr:rowOff>
    </xdr:from>
    <xdr:to>
      <xdr:col>26</xdr:col>
      <xdr:colOff>591912</xdr:colOff>
      <xdr:row>32</xdr:row>
      <xdr:rowOff>59266</xdr:rowOff>
    </xdr:to>
    <xdr:graphicFrame macro="">
      <xdr:nvGraphicFramePr>
        <xdr:cNvPr id="3" name="Chart 2">
          <a:extLst>
            <a:ext uri="{FF2B5EF4-FFF2-40B4-BE49-F238E27FC236}">
              <a16:creationId xmlns:a16="http://schemas.microsoft.com/office/drawing/2014/main" id="{493D4F5A-ED56-1D15-0487-A6A307D744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203200</xdr:colOff>
      <xdr:row>1</xdr:row>
      <xdr:rowOff>127001</xdr:rowOff>
    </xdr:from>
    <xdr:to>
      <xdr:col>30</xdr:col>
      <xdr:colOff>389467</xdr:colOff>
      <xdr:row>15</xdr:row>
      <xdr:rowOff>143934</xdr:rowOff>
    </xdr:to>
    <xdr:graphicFrame macro="">
      <xdr:nvGraphicFramePr>
        <xdr:cNvPr id="4" name="Chart 3">
          <a:extLst>
            <a:ext uri="{FF2B5EF4-FFF2-40B4-BE49-F238E27FC236}">
              <a16:creationId xmlns:a16="http://schemas.microsoft.com/office/drawing/2014/main" id="{B4F0FC75-6D9F-4E8D-3753-06A6BC4BA1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21</xdr:col>
      <xdr:colOff>436358</xdr:colOff>
      <xdr:row>17</xdr:row>
      <xdr:rowOff>93596</xdr:rowOff>
    </xdr:from>
    <xdr:to>
      <xdr:col>23</xdr:col>
      <xdr:colOff>412587</xdr:colOff>
      <xdr:row>31</xdr:row>
      <xdr:rowOff>41353</xdr:rowOff>
    </xdr:to>
    <mc:AlternateContent xmlns:mc="http://schemas.openxmlformats.org/markup-compatibility/2006" xmlns:a14="http://schemas.microsoft.com/office/drawing/2010/main">
      <mc:Choice Requires="a14">
        <xdr:graphicFrame macro="">
          <xdr:nvGraphicFramePr>
            <xdr:cNvPr id="7" name="continent">
              <a:extLst>
                <a:ext uri="{FF2B5EF4-FFF2-40B4-BE49-F238E27FC236}">
                  <a16:creationId xmlns:a16="http://schemas.microsoft.com/office/drawing/2014/main" id="{CBC88D4F-C4E3-620A-773E-F74B738514CB}"/>
                </a:ext>
              </a:extLst>
            </xdr:cNvPr>
            <xdr:cNvGraphicFramePr/>
          </xdr:nvGraphicFramePr>
          <xdr:xfrm>
            <a:off x="0" y="0"/>
            <a:ext cx="0" cy="0"/>
          </xdr:xfrm>
          <a:graphic>
            <a:graphicData uri="http://schemas.microsoft.com/office/drawing/2010/slicer">
              <sle:slicer xmlns:sle="http://schemas.microsoft.com/office/drawing/2010/slicer" name="continent"/>
            </a:graphicData>
          </a:graphic>
        </xdr:graphicFrame>
      </mc:Choice>
      <mc:Fallback xmlns="">
        <xdr:sp macro="" textlink="">
          <xdr:nvSpPr>
            <xdr:cNvPr id="0" name=""/>
            <xdr:cNvSpPr>
              <a:spLocks noTextEdit="1"/>
            </xdr:cNvSpPr>
          </xdr:nvSpPr>
          <xdr:spPr>
            <a:xfrm>
              <a:off x="22788358" y="3452040"/>
              <a:ext cx="1830083" cy="27135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1160549</xdr:colOff>
      <xdr:row>18</xdr:row>
      <xdr:rowOff>138314</xdr:rowOff>
    </xdr:from>
    <xdr:to>
      <xdr:col>27</xdr:col>
      <xdr:colOff>981784</xdr:colOff>
      <xdr:row>32</xdr:row>
      <xdr:rowOff>86071</xdr:rowOff>
    </xdr:to>
    <mc:AlternateContent xmlns:mc="http://schemas.openxmlformats.org/markup-compatibility/2006" xmlns:a14="http://schemas.microsoft.com/office/drawing/2010/main">
      <mc:Choice Requires="a14">
        <xdr:graphicFrame macro="">
          <xdr:nvGraphicFramePr>
            <xdr:cNvPr id="8" name="Q6">
              <a:extLst>
                <a:ext uri="{FF2B5EF4-FFF2-40B4-BE49-F238E27FC236}">
                  <a16:creationId xmlns:a16="http://schemas.microsoft.com/office/drawing/2014/main" id="{D4E36C68-E007-0291-25FF-6FE7505AD05E}"/>
                </a:ext>
              </a:extLst>
            </xdr:cNvPr>
            <xdr:cNvGraphicFramePr/>
          </xdr:nvGraphicFramePr>
          <xdr:xfrm>
            <a:off x="0" y="0"/>
            <a:ext cx="0" cy="0"/>
          </xdr:xfrm>
          <a:graphic>
            <a:graphicData uri="http://schemas.microsoft.com/office/drawing/2010/slicer">
              <sle:slicer xmlns:sle="http://schemas.microsoft.com/office/drawing/2010/slicer" name="Q6"/>
            </a:graphicData>
          </a:graphic>
        </xdr:graphicFrame>
      </mc:Choice>
      <mc:Fallback xmlns="">
        <xdr:sp macro="" textlink="">
          <xdr:nvSpPr>
            <xdr:cNvPr id="0" name=""/>
            <xdr:cNvSpPr>
              <a:spLocks noTextEdit="1"/>
            </xdr:cNvSpPr>
          </xdr:nvSpPr>
          <xdr:spPr>
            <a:xfrm>
              <a:off x="28536105" y="3694314"/>
              <a:ext cx="1823668" cy="27135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190731</xdr:colOff>
      <xdr:row>15</xdr:row>
      <xdr:rowOff>196041</xdr:rowOff>
    </xdr:from>
    <xdr:to>
      <xdr:col>33</xdr:col>
      <xdr:colOff>322349</xdr:colOff>
      <xdr:row>29</xdr:row>
      <xdr:rowOff>143798</xdr:rowOff>
    </xdr:to>
    <mc:AlternateContent xmlns:mc="http://schemas.openxmlformats.org/markup-compatibility/2006" xmlns:a14="http://schemas.microsoft.com/office/drawing/2010/main">
      <mc:Choice Requires="a14">
        <xdr:graphicFrame macro="">
          <xdr:nvGraphicFramePr>
            <xdr:cNvPr id="9" name="Q9">
              <a:extLst>
                <a:ext uri="{FF2B5EF4-FFF2-40B4-BE49-F238E27FC236}">
                  <a16:creationId xmlns:a16="http://schemas.microsoft.com/office/drawing/2014/main" id="{95DD9D87-9CE0-5904-5F6C-83C25E756A10}"/>
                </a:ext>
              </a:extLst>
            </xdr:cNvPr>
            <xdr:cNvGraphicFramePr/>
          </xdr:nvGraphicFramePr>
          <xdr:xfrm>
            <a:off x="0" y="0"/>
            <a:ext cx="0" cy="0"/>
          </xdr:xfrm>
          <a:graphic>
            <a:graphicData uri="http://schemas.microsoft.com/office/drawing/2010/slicer">
              <sle:slicer xmlns:sle="http://schemas.microsoft.com/office/drawing/2010/slicer" name="Q9"/>
            </a:graphicData>
          </a:graphic>
        </xdr:graphicFrame>
      </mc:Choice>
      <mc:Fallback xmlns="">
        <xdr:sp macro="" textlink="">
          <xdr:nvSpPr>
            <xdr:cNvPr id="0" name=""/>
            <xdr:cNvSpPr>
              <a:spLocks noTextEdit="1"/>
            </xdr:cNvSpPr>
          </xdr:nvSpPr>
          <xdr:spPr>
            <a:xfrm>
              <a:off x="32702731" y="3159374"/>
              <a:ext cx="1824951" cy="27135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1005192</xdr:colOff>
      <xdr:row>59</xdr:row>
      <xdr:rowOff>22697</xdr:rowOff>
    </xdr:from>
    <xdr:to>
      <xdr:col>26</xdr:col>
      <xdr:colOff>267511</xdr:colOff>
      <xdr:row>73</xdr:row>
      <xdr:rowOff>42152</xdr:rowOff>
    </xdr:to>
    <xdr:graphicFrame macro="">
      <xdr:nvGraphicFramePr>
        <xdr:cNvPr id="6" name="Chart 5">
          <a:extLst>
            <a:ext uri="{FF2B5EF4-FFF2-40B4-BE49-F238E27FC236}">
              <a16:creationId xmlns:a16="http://schemas.microsoft.com/office/drawing/2014/main" id="{0514429F-F370-781F-AF0B-AF177927FF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26</xdr:col>
      <xdr:colOff>390079</xdr:colOff>
      <xdr:row>44</xdr:row>
      <xdr:rowOff>83335</xdr:rowOff>
    </xdr:from>
    <xdr:to>
      <xdr:col>27</xdr:col>
      <xdr:colOff>216603</xdr:colOff>
      <xdr:row>58</xdr:row>
      <xdr:rowOff>55165</xdr:rowOff>
    </xdr:to>
    <mc:AlternateContent xmlns:mc="http://schemas.openxmlformats.org/markup-compatibility/2006" xmlns:a14="http://schemas.microsoft.com/office/drawing/2010/main">
      <mc:Choice Requires="a14">
        <xdr:graphicFrame macro="">
          <xdr:nvGraphicFramePr>
            <xdr:cNvPr id="11" name="continent 2">
              <a:extLst>
                <a:ext uri="{FF2B5EF4-FFF2-40B4-BE49-F238E27FC236}">
                  <a16:creationId xmlns:a16="http://schemas.microsoft.com/office/drawing/2014/main" id="{14E26A6E-D3B5-6B61-E0EB-22201D99F67D}"/>
                </a:ext>
              </a:extLst>
            </xdr:cNvPr>
            <xdr:cNvGraphicFramePr/>
          </xdr:nvGraphicFramePr>
          <xdr:xfrm>
            <a:off x="0" y="0"/>
            <a:ext cx="0" cy="0"/>
          </xdr:xfrm>
          <a:graphic>
            <a:graphicData uri="http://schemas.microsoft.com/office/drawing/2010/slicer">
              <sle:slicer xmlns:sle="http://schemas.microsoft.com/office/drawing/2010/slicer" name="continent 2"/>
            </a:graphicData>
          </a:graphic>
        </xdr:graphicFrame>
      </mc:Choice>
      <mc:Fallback xmlns="">
        <xdr:sp macro="" textlink="">
          <xdr:nvSpPr>
            <xdr:cNvPr id="0" name=""/>
            <xdr:cNvSpPr>
              <a:spLocks noTextEdit="1"/>
            </xdr:cNvSpPr>
          </xdr:nvSpPr>
          <xdr:spPr>
            <a:xfrm>
              <a:off x="28040951" y="8643675"/>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492544</xdr:colOff>
      <xdr:row>44</xdr:row>
      <xdr:rowOff>100520</xdr:rowOff>
    </xdr:from>
    <xdr:to>
      <xdr:col>28</xdr:col>
      <xdr:colOff>219474</xdr:colOff>
      <xdr:row>58</xdr:row>
      <xdr:rowOff>72350</xdr:rowOff>
    </xdr:to>
    <mc:AlternateContent xmlns:mc="http://schemas.openxmlformats.org/markup-compatibility/2006" xmlns:a14="http://schemas.microsoft.com/office/drawing/2010/main">
      <mc:Choice Requires="a14">
        <xdr:graphicFrame macro="">
          <xdr:nvGraphicFramePr>
            <xdr:cNvPr id="12" name="continent 3">
              <a:extLst>
                <a:ext uri="{FF2B5EF4-FFF2-40B4-BE49-F238E27FC236}">
                  <a16:creationId xmlns:a16="http://schemas.microsoft.com/office/drawing/2014/main" id="{2EE86048-7F59-0E1C-A03B-3247A55962F4}"/>
                </a:ext>
              </a:extLst>
            </xdr:cNvPr>
            <xdr:cNvGraphicFramePr/>
          </xdr:nvGraphicFramePr>
          <xdr:xfrm>
            <a:off x="0" y="0"/>
            <a:ext cx="0" cy="0"/>
          </xdr:xfrm>
          <a:graphic>
            <a:graphicData uri="http://schemas.microsoft.com/office/drawing/2010/slicer">
              <sle:slicer xmlns:sle="http://schemas.microsoft.com/office/drawing/2010/slicer" name="continent 3"/>
            </a:graphicData>
          </a:graphic>
        </xdr:graphicFrame>
      </mc:Choice>
      <mc:Fallback xmlns="">
        <xdr:sp macro="" textlink="">
          <xdr:nvSpPr>
            <xdr:cNvPr id="0" name=""/>
            <xdr:cNvSpPr>
              <a:spLocks noTextEdit="1"/>
            </xdr:cNvSpPr>
          </xdr:nvSpPr>
          <xdr:spPr>
            <a:xfrm>
              <a:off x="30145693" y="86608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338524</xdr:colOff>
      <xdr:row>44</xdr:row>
      <xdr:rowOff>132946</xdr:rowOff>
    </xdr:from>
    <xdr:to>
      <xdr:col>32</xdr:col>
      <xdr:colOff>473090</xdr:colOff>
      <xdr:row>58</xdr:row>
      <xdr:rowOff>104776</xdr:rowOff>
    </xdr:to>
    <mc:AlternateContent xmlns:mc="http://schemas.openxmlformats.org/markup-compatibility/2006" xmlns:a14="http://schemas.microsoft.com/office/drawing/2010/main">
      <mc:Choice Requires="a14">
        <xdr:graphicFrame macro="">
          <xdr:nvGraphicFramePr>
            <xdr:cNvPr id="13" name="continent 4">
              <a:extLst>
                <a:ext uri="{FF2B5EF4-FFF2-40B4-BE49-F238E27FC236}">
                  <a16:creationId xmlns:a16="http://schemas.microsoft.com/office/drawing/2014/main" id="{73CBA6A5-EDFE-7B29-9C9E-8302E75000B3}"/>
                </a:ext>
              </a:extLst>
            </xdr:cNvPr>
            <xdr:cNvGraphicFramePr/>
          </xdr:nvGraphicFramePr>
          <xdr:xfrm>
            <a:off x="0" y="0"/>
            <a:ext cx="0" cy="0"/>
          </xdr:xfrm>
          <a:graphic>
            <a:graphicData uri="http://schemas.microsoft.com/office/drawing/2010/slicer">
              <sle:slicer xmlns:sle="http://schemas.microsoft.com/office/drawing/2010/slicer" name="continent 4"/>
            </a:graphicData>
          </a:graphic>
        </xdr:graphicFrame>
      </mc:Choice>
      <mc:Fallback xmlns="">
        <xdr:sp macro="" textlink="">
          <xdr:nvSpPr>
            <xdr:cNvPr id="0" name=""/>
            <xdr:cNvSpPr>
              <a:spLocks noTextEdit="1"/>
            </xdr:cNvSpPr>
          </xdr:nvSpPr>
          <xdr:spPr>
            <a:xfrm>
              <a:off x="32366843" y="8693286"/>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358951</xdr:colOff>
      <xdr:row>10</xdr:row>
      <xdr:rowOff>83496</xdr:rowOff>
    </xdr:from>
    <xdr:to>
      <xdr:col>37</xdr:col>
      <xdr:colOff>795607</xdr:colOff>
      <xdr:row>24</xdr:row>
      <xdr:rowOff>55326</xdr:rowOff>
    </xdr:to>
    <mc:AlternateContent xmlns:mc="http://schemas.openxmlformats.org/markup-compatibility/2006" xmlns:a14="http://schemas.microsoft.com/office/drawing/2010/main">
      <mc:Choice Requires="a14">
        <xdr:graphicFrame macro="">
          <xdr:nvGraphicFramePr>
            <xdr:cNvPr id="14" name="country">
              <a:extLst>
                <a:ext uri="{FF2B5EF4-FFF2-40B4-BE49-F238E27FC236}">
                  <a16:creationId xmlns:a16="http://schemas.microsoft.com/office/drawing/2014/main" id="{C37E25C8-E815-73F3-18B0-D6B6F846D8FB}"/>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37469972" y="2029028"/>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42</xdr:col>
      <xdr:colOff>115759</xdr:colOff>
      <xdr:row>11</xdr:row>
      <xdr:rowOff>66797</xdr:rowOff>
    </xdr:from>
    <xdr:to>
      <xdr:col>43</xdr:col>
      <xdr:colOff>562259</xdr:colOff>
      <xdr:row>25</xdr:row>
      <xdr:rowOff>38627</xdr:rowOff>
    </xdr:to>
    <mc:AlternateContent xmlns:mc="http://schemas.openxmlformats.org/markup-compatibility/2006" xmlns:a14="http://schemas.microsoft.com/office/drawing/2010/main">
      <mc:Choice Requires="a14">
        <xdr:graphicFrame macro="">
          <xdr:nvGraphicFramePr>
            <xdr:cNvPr id="15" name="Q6 2">
              <a:extLst>
                <a:ext uri="{FF2B5EF4-FFF2-40B4-BE49-F238E27FC236}">
                  <a16:creationId xmlns:a16="http://schemas.microsoft.com/office/drawing/2014/main" id="{471F6325-D1DE-A19F-4CB5-9B4C67A0B357}"/>
                </a:ext>
              </a:extLst>
            </xdr:cNvPr>
            <xdr:cNvGraphicFramePr/>
          </xdr:nvGraphicFramePr>
          <xdr:xfrm>
            <a:off x="0" y="0"/>
            <a:ext cx="0" cy="0"/>
          </xdr:xfrm>
          <a:graphic>
            <a:graphicData uri="http://schemas.microsoft.com/office/drawing/2010/slicer">
              <sle:slicer xmlns:sle="http://schemas.microsoft.com/office/drawing/2010/slicer" name="Q6 2"/>
            </a:graphicData>
          </a:graphic>
        </xdr:graphicFrame>
      </mc:Choice>
      <mc:Fallback xmlns="">
        <xdr:sp macro="" textlink="">
          <xdr:nvSpPr>
            <xdr:cNvPr id="0" name=""/>
            <xdr:cNvSpPr>
              <a:spLocks noTextEdit="1"/>
            </xdr:cNvSpPr>
          </xdr:nvSpPr>
          <xdr:spPr>
            <a:xfrm>
              <a:off x="43233610" y="2206882"/>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47</xdr:col>
      <xdr:colOff>261673</xdr:colOff>
      <xdr:row>12</xdr:row>
      <xdr:rowOff>66797</xdr:rowOff>
    </xdr:from>
    <xdr:to>
      <xdr:col>48</xdr:col>
      <xdr:colOff>606891</xdr:colOff>
      <xdr:row>26</xdr:row>
      <xdr:rowOff>38627</xdr:rowOff>
    </xdr:to>
    <mc:AlternateContent xmlns:mc="http://schemas.openxmlformats.org/markup-compatibility/2006" xmlns:a14="http://schemas.microsoft.com/office/drawing/2010/main">
      <mc:Choice Requires="a14">
        <xdr:graphicFrame macro="">
          <xdr:nvGraphicFramePr>
            <xdr:cNvPr id="16" name="Q9 2">
              <a:extLst>
                <a:ext uri="{FF2B5EF4-FFF2-40B4-BE49-F238E27FC236}">
                  <a16:creationId xmlns:a16="http://schemas.microsoft.com/office/drawing/2014/main" id="{AFD653DD-5AC4-0352-270F-9BA56BC6D657}"/>
                </a:ext>
              </a:extLst>
            </xdr:cNvPr>
            <xdr:cNvGraphicFramePr/>
          </xdr:nvGraphicFramePr>
          <xdr:xfrm>
            <a:off x="0" y="0"/>
            <a:ext cx="0" cy="0"/>
          </xdr:xfrm>
          <a:graphic>
            <a:graphicData uri="http://schemas.microsoft.com/office/drawing/2010/slicer">
              <sle:slicer xmlns:sle="http://schemas.microsoft.com/office/drawing/2010/slicer" name="Q9 2"/>
            </a:graphicData>
          </a:graphic>
        </xdr:graphicFrame>
      </mc:Choice>
      <mc:Fallback xmlns="">
        <xdr:sp macro="" textlink="">
          <xdr:nvSpPr>
            <xdr:cNvPr id="0" name=""/>
            <xdr:cNvSpPr>
              <a:spLocks noTextEdit="1"/>
            </xdr:cNvSpPr>
          </xdr:nvSpPr>
          <xdr:spPr>
            <a:xfrm>
              <a:off x="48875652" y="2401435"/>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39</xdr:col>
      <xdr:colOff>697149</xdr:colOff>
      <xdr:row>27</xdr:row>
      <xdr:rowOff>111869</xdr:rowOff>
    </xdr:from>
    <xdr:to>
      <xdr:col>44</xdr:col>
      <xdr:colOff>510702</xdr:colOff>
      <xdr:row>41</xdr:row>
      <xdr:rowOff>131324</xdr:rowOff>
    </xdr:to>
    <xdr:graphicFrame macro="">
      <xdr:nvGraphicFramePr>
        <xdr:cNvPr id="17" name="Chart 16">
          <a:extLst>
            <a:ext uri="{FF2B5EF4-FFF2-40B4-BE49-F238E27FC236}">
              <a16:creationId xmlns:a16="http://schemas.microsoft.com/office/drawing/2014/main" id="{FAD61F8B-0F2F-316F-034D-E92D0B9280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44</xdr:col>
      <xdr:colOff>891702</xdr:colOff>
      <xdr:row>26</xdr:row>
      <xdr:rowOff>160506</xdr:rowOff>
    </xdr:from>
    <xdr:to>
      <xdr:col>48</xdr:col>
      <xdr:colOff>907915</xdr:colOff>
      <xdr:row>40</xdr:row>
      <xdr:rowOff>179961</xdr:rowOff>
    </xdr:to>
    <xdr:graphicFrame macro="">
      <xdr:nvGraphicFramePr>
        <xdr:cNvPr id="18" name="Chart 17">
          <a:extLst>
            <a:ext uri="{FF2B5EF4-FFF2-40B4-BE49-F238E27FC236}">
              <a16:creationId xmlns:a16="http://schemas.microsoft.com/office/drawing/2014/main" id="{ED853A75-1349-A555-3BD4-595A9F8B3D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49</xdr:col>
      <xdr:colOff>218872</xdr:colOff>
      <xdr:row>26</xdr:row>
      <xdr:rowOff>103762</xdr:rowOff>
    </xdr:from>
    <xdr:to>
      <xdr:col>54</xdr:col>
      <xdr:colOff>761999</xdr:colOff>
      <xdr:row>40</xdr:row>
      <xdr:rowOff>123217</xdr:rowOff>
    </xdr:to>
    <xdr:graphicFrame macro="">
      <xdr:nvGraphicFramePr>
        <xdr:cNvPr id="19" name="Chart 18">
          <a:extLst>
            <a:ext uri="{FF2B5EF4-FFF2-40B4-BE49-F238E27FC236}">
              <a16:creationId xmlns:a16="http://schemas.microsoft.com/office/drawing/2014/main" id="{EEB70128-A1BA-9C68-C455-A3FD7DF67A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26</xdr:col>
      <xdr:colOff>696686</xdr:colOff>
      <xdr:row>60</xdr:row>
      <xdr:rowOff>136072</xdr:rowOff>
    </xdr:from>
    <xdr:to>
      <xdr:col>28</xdr:col>
      <xdr:colOff>576942</xdr:colOff>
      <xdr:row>74</xdr:row>
      <xdr:rowOff>136072</xdr:rowOff>
    </xdr:to>
    <xdr:graphicFrame macro="">
      <xdr:nvGraphicFramePr>
        <xdr:cNvPr id="20" name="Chart 19">
          <a:extLst>
            <a:ext uri="{FF2B5EF4-FFF2-40B4-BE49-F238E27FC236}">
              <a16:creationId xmlns:a16="http://schemas.microsoft.com/office/drawing/2014/main" id="{63342C8B-5C30-5D3C-0D48-3C0FA711BE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43543</xdr:colOff>
      <xdr:row>58</xdr:row>
      <xdr:rowOff>59871</xdr:rowOff>
    </xdr:from>
    <xdr:to>
      <xdr:col>21</xdr:col>
      <xdr:colOff>315686</xdr:colOff>
      <xdr:row>72</xdr:row>
      <xdr:rowOff>59871</xdr:rowOff>
    </xdr:to>
    <xdr:graphicFrame macro="">
      <xdr:nvGraphicFramePr>
        <xdr:cNvPr id="21" name="Chart 20">
          <a:extLst>
            <a:ext uri="{FF2B5EF4-FFF2-40B4-BE49-F238E27FC236}">
              <a16:creationId xmlns:a16="http://schemas.microsoft.com/office/drawing/2014/main" id="{177ECAAE-E60F-1276-7DDE-E101704C38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161885</xdr:colOff>
      <xdr:row>12</xdr:row>
      <xdr:rowOff>25221</xdr:rowOff>
    </xdr:from>
    <xdr:to>
      <xdr:col>3</xdr:col>
      <xdr:colOff>153642</xdr:colOff>
      <xdr:row>20</xdr:row>
      <xdr:rowOff>100666</xdr:rowOff>
    </xdr:to>
    <mc:AlternateContent xmlns:mc="http://schemas.openxmlformats.org/markup-compatibility/2006" xmlns:a14="http://schemas.microsoft.com/office/drawing/2010/main">
      <mc:Choice Requires="a14">
        <xdr:graphicFrame macro="">
          <xdr:nvGraphicFramePr>
            <xdr:cNvPr id="2" name="country 1">
              <a:extLst>
                <a:ext uri="{FF2B5EF4-FFF2-40B4-BE49-F238E27FC236}">
                  <a16:creationId xmlns:a16="http://schemas.microsoft.com/office/drawing/2014/main" id="{64F33163-D6FC-4E09-BEB3-CD786F613740}"/>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61885" y="2376535"/>
              <a:ext cx="1820557" cy="16429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120822</xdr:colOff>
      <xdr:row>22</xdr:row>
      <xdr:rowOff>170184</xdr:rowOff>
    </xdr:from>
    <xdr:to>
      <xdr:col>3</xdr:col>
      <xdr:colOff>112580</xdr:colOff>
      <xdr:row>27</xdr:row>
      <xdr:rowOff>57016</xdr:rowOff>
    </xdr:to>
    <mc:AlternateContent xmlns:mc="http://schemas.openxmlformats.org/markup-compatibility/2006" xmlns:a14="http://schemas.microsoft.com/office/drawing/2010/main">
      <mc:Choice Requires="a14">
        <xdr:graphicFrame macro="">
          <xdr:nvGraphicFramePr>
            <xdr:cNvPr id="4" name="Q6 3">
              <a:extLst>
                <a:ext uri="{FF2B5EF4-FFF2-40B4-BE49-F238E27FC236}">
                  <a16:creationId xmlns:a16="http://schemas.microsoft.com/office/drawing/2014/main" id="{752998B5-636D-4225-AA4D-67258D2DB0B8}"/>
                </a:ext>
              </a:extLst>
            </xdr:cNvPr>
            <xdr:cNvGraphicFramePr/>
          </xdr:nvGraphicFramePr>
          <xdr:xfrm>
            <a:off x="0" y="0"/>
            <a:ext cx="0" cy="0"/>
          </xdr:xfrm>
          <a:graphic>
            <a:graphicData uri="http://schemas.microsoft.com/office/drawing/2010/slicer">
              <sle:slicer xmlns:sle="http://schemas.microsoft.com/office/drawing/2010/slicer" name="Q6 3"/>
            </a:graphicData>
          </a:graphic>
        </xdr:graphicFrame>
      </mc:Choice>
      <mc:Fallback xmlns="">
        <xdr:sp macro="" textlink="">
          <xdr:nvSpPr>
            <xdr:cNvPr id="0" name=""/>
            <xdr:cNvSpPr>
              <a:spLocks noTextEdit="1"/>
            </xdr:cNvSpPr>
          </xdr:nvSpPr>
          <xdr:spPr>
            <a:xfrm>
              <a:off x="120822" y="4480927"/>
              <a:ext cx="1820558" cy="8665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163502</xdr:colOff>
      <xdr:row>29</xdr:row>
      <xdr:rowOff>57878</xdr:rowOff>
    </xdr:from>
    <xdr:to>
      <xdr:col>3</xdr:col>
      <xdr:colOff>155260</xdr:colOff>
      <xdr:row>35</xdr:row>
      <xdr:rowOff>50334</xdr:rowOff>
    </xdr:to>
    <mc:AlternateContent xmlns:mc="http://schemas.openxmlformats.org/markup-compatibility/2006" xmlns:a14="http://schemas.microsoft.com/office/drawing/2010/main">
      <mc:Choice Requires="a14">
        <xdr:graphicFrame macro="">
          <xdr:nvGraphicFramePr>
            <xdr:cNvPr id="5" name="Q9 3">
              <a:extLst>
                <a:ext uri="{FF2B5EF4-FFF2-40B4-BE49-F238E27FC236}">
                  <a16:creationId xmlns:a16="http://schemas.microsoft.com/office/drawing/2014/main" id="{CF550EEB-D5FE-4B9B-9C07-CD023F382AA9}"/>
                </a:ext>
              </a:extLst>
            </xdr:cNvPr>
            <xdr:cNvGraphicFramePr/>
          </xdr:nvGraphicFramePr>
          <xdr:xfrm>
            <a:off x="0" y="0"/>
            <a:ext cx="0" cy="0"/>
          </xdr:xfrm>
          <a:graphic>
            <a:graphicData uri="http://schemas.microsoft.com/office/drawing/2010/slicer">
              <sle:slicer xmlns:sle="http://schemas.microsoft.com/office/drawing/2010/slicer" name="Q9 3"/>
            </a:graphicData>
          </a:graphic>
        </xdr:graphicFrame>
      </mc:Choice>
      <mc:Fallback xmlns="">
        <xdr:sp macro="" textlink="">
          <xdr:nvSpPr>
            <xdr:cNvPr id="0" name=""/>
            <xdr:cNvSpPr>
              <a:spLocks noTextEdit="1"/>
            </xdr:cNvSpPr>
          </xdr:nvSpPr>
          <xdr:spPr>
            <a:xfrm>
              <a:off x="163502" y="5740221"/>
              <a:ext cx="1820558" cy="11681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549337</xdr:colOff>
      <xdr:row>21</xdr:row>
      <xdr:rowOff>21125</xdr:rowOff>
    </xdr:from>
    <xdr:to>
      <xdr:col>9</xdr:col>
      <xdr:colOff>257175</xdr:colOff>
      <xdr:row>35</xdr:row>
      <xdr:rowOff>38100</xdr:rowOff>
    </xdr:to>
    <xdr:graphicFrame macro="">
      <xdr:nvGraphicFramePr>
        <xdr:cNvPr id="6" name="Chart 5">
          <a:extLst>
            <a:ext uri="{FF2B5EF4-FFF2-40B4-BE49-F238E27FC236}">
              <a16:creationId xmlns:a16="http://schemas.microsoft.com/office/drawing/2014/main" id="{3F138722-D866-4432-8E1F-3F02602906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459733</xdr:colOff>
      <xdr:row>21</xdr:row>
      <xdr:rowOff>28818</xdr:rowOff>
    </xdr:from>
    <xdr:to>
      <xdr:col>14</xdr:col>
      <xdr:colOff>517072</xdr:colOff>
      <xdr:row>35</xdr:row>
      <xdr:rowOff>65315</xdr:rowOff>
    </xdr:to>
    <xdr:graphicFrame macro="">
      <xdr:nvGraphicFramePr>
        <xdr:cNvPr id="7" name="Chart 6">
          <a:extLst>
            <a:ext uri="{FF2B5EF4-FFF2-40B4-BE49-F238E27FC236}">
              <a16:creationId xmlns:a16="http://schemas.microsoft.com/office/drawing/2014/main" id="{498DBAE4-355E-4F33-8ADB-896C5FAF89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633792</xdr:colOff>
      <xdr:row>21</xdr:row>
      <xdr:rowOff>21469</xdr:rowOff>
    </xdr:from>
    <xdr:to>
      <xdr:col>17</xdr:col>
      <xdr:colOff>1632555</xdr:colOff>
      <xdr:row>35</xdr:row>
      <xdr:rowOff>84969</xdr:rowOff>
    </xdr:to>
    <xdr:graphicFrame macro="">
      <xdr:nvGraphicFramePr>
        <xdr:cNvPr id="9" name="Chart 8">
          <a:extLst>
            <a:ext uri="{FF2B5EF4-FFF2-40B4-BE49-F238E27FC236}">
              <a16:creationId xmlns:a16="http://schemas.microsoft.com/office/drawing/2014/main" id="{22FB0696-4BD9-4F28-92FC-F099019330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4</xdr:col>
      <xdr:colOff>42333</xdr:colOff>
      <xdr:row>1</xdr:row>
      <xdr:rowOff>169334</xdr:rowOff>
    </xdr:from>
    <xdr:ext cx="7948083" cy="645583"/>
    <xdr:sp macro="" textlink="">
      <xdr:nvSpPr>
        <xdr:cNvPr id="10" name="TextBox 9">
          <a:extLst>
            <a:ext uri="{FF2B5EF4-FFF2-40B4-BE49-F238E27FC236}">
              <a16:creationId xmlns:a16="http://schemas.microsoft.com/office/drawing/2014/main" id="{157EB0C7-B220-EBF3-4029-234A2A5163B6}"/>
            </a:ext>
          </a:extLst>
        </xdr:cNvPr>
        <xdr:cNvSpPr txBox="1"/>
      </xdr:nvSpPr>
      <xdr:spPr>
        <a:xfrm>
          <a:off x="2497666" y="370417"/>
          <a:ext cx="7948083" cy="6455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3200" b="1">
              <a:solidFill>
                <a:schemeClr val="bg1"/>
              </a:solidFill>
            </a:rPr>
            <a:t>CONTINENT   ANALYSIS</a:t>
          </a:r>
        </a:p>
      </xdr:txBody>
    </xdr:sp>
    <xdr:clientData/>
  </xdr:oneCellAnchor>
  <xdr:oneCellAnchor>
    <xdr:from>
      <xdr:col>4</xdr:col>
      <xdr:colOff>179918</xdr:colOff>
      <xdr:row>4</xdr:row>
      <xdr:rowOff>127002</xdr:rowOff>
    </xdr:from>
    <xdr:ext cx="4275666" cy="317499"/>
    <xdr:sp macro="" textlink="">
      <xdr:nvSpPr>
        <xdr:cNvPr id="11" name="TextBox 10">
          <a:extLst>
            <a:ext uri="{FF2B5EF4-FFF2-40B4-BE49-F238E27FC236}">
              <a16:creationId xmlns:a16="http://schemas.microsoft.com/office/drawing/2014/main" id="{74752647-EBCB-2559-F32E-4EDA6BC39ECC}"/>
            </a:ext>
          </a:extLst>
        </xdr:cNvPr>
        <xdr:cNvSpPr txBox="1"/>
      </xdr:nvSpPr>
      <xdr:spPr>
        <a:xfrm>
          <a:off x="2635251" y="931335"/>
          <a:ext cx="4275666" cy="3174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800">
              <a:solidFill>
                <a:schemeClr val="bg1"/>
              </a:solidFill>
            </a:rPr>
            <a:t>CONTINENT   WISE   COMPARISON</a:t>
          </a:r>
        </a:p>
      </xdr:txBody>
    </xdr:sp>
    <xdr:clientData/>
  </xdr:oneCellAnchor>
  <xdr:oneCellAnchor>
    <xdr:from>
      <xdr:col>9</xdr:col>
      <xdr:colOff>486833</xdr:colOff>
      <xdr:row>4</xdr:row>
      <xdr:rowOff>105835</xdr:rowOff>
    </xdr:from>
    <xdr:ext cx="3460750" cy="984250"/>
    <xdr:sp macro="" textlink="">
      <xdr:nvSpPr>
        <xdr:cNvPr id="12" name="TextBox 11">
          <a:extLst>
            <a:ext uri="{FF2B5EF4-FFF2-40B4-BE49-F238E27FC236}">
              <a16:creationId xmlns:a16="http://schemas.microsoft.com/office/drawing/2014/main" id="{826A49DB-E9B7-8AEE-E892-87D95DE50DEA}"/>
            </a:ext>
          </a:extLst>
        </xdr:cNvPr>
        <xdr:cNvSpPr txBox="1"/>
      </xdr:nvSpPr>
      <xdr:spPr>
        <a:xfrm>
          <a:off x="7725833" y="910168"/>
          <a:ext cx="3460750" cy="9842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600">
              <a:solidFill>
                <a:srgbClr val="FF0000"/>
              </a:solidFill>
              <a:latin typeface="Aptos" panose="020B0004020202020204" pitchFamily="34" charset="0"/>
            </a:rPr>
            <a:t>HIGHEST CASES CONTINENT</a:t>
          </a:r>
          <a:r>
            <a:rPr lang="en-IN" sz="1600" baseline="0">
              <a:solidFill>
                <a:srgbClr val="FF0000"/>
              </a:solidFill>
              <a:latin typeface="Aptos" panose="020B0004020202020204" pitchFamily="34" charset="0"/>
            </a:rPr>
            <a:t>         EUROP</a:t>
          </a:r>
          <a:endParaRPr lang="en-IN" sz="1600">
            <a:solidFill>
              <a:srgbClr val="FF0000"/>
            </a:solidFill>
            <a:latin typeface="Aptos" panose="020B0004020202020204" pitchFamily="34" charset="0"/>
          </a:endParaRPr>
        </a:p>
      </xdr:txBody>
    </xdr:sp>
    <xdr:clientData/>
  </xdr:oneCellAnchor>
  <xdr:oneCellAnchor>
    <xdr:from>
      <xdr:col>12</xdr:col>
      <xdr:colOff>762001</xdr:colOff>
      <xdr:row>4</xdr:row>
      <xdr:rowOff>116417</xdr:rowOff>
    </xdr:from>
    <xdr:ext cx="3587750" cy="593368"/>
    <xdr:sp macro="" textlink="">
      <xdr:nvSpPr>
        <xdr:cNvPr id="13" name="TextBox 12">
          <a:extLst>
            <a:ext uri="{FF2B5EF4-FFF2-40B4-BE49-F238E27FC236}">
              <a16:creationId xmlns:a16="http://schemas.microsoft.com/office/drawing/2014/main" id="{EEC36F95-0737-B3A3-B294-C043A260DAF9}"/>
            </a:ext>
          </a:extLst>
        </xdr:cNvPr>
        <xdr:cNvSpPr txBox="1"/>
      </xdr:nvSpPr>
      <xdr:spPr>
        <a:xfrm>
          <a:off x="10953751" y="920750"/>
          <a:ext cx="3587750" cy="593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600">
              <a:solidFill>
                <a:srgbClr val="FF0000"/>
              </a:solidFill>
              <a:latin typeface="Aptos" panose="020B0004020202020204" pitchFamily="34" charset="0"/>
            </a:rPr>
            <a:t>HIGHEST DEATHS</a:t>
          </a:r>
          <a:r>
            <a:rPr lang="en-IN" sz="1600" baseline="0">
              <a:solidFill>
                <a:srgbClr val="FF0000"/>
              </a:solidFill>
              <a:latin typeface="Aptos" panose="020B0004020202020204" pitchFamily="34" charset="0"/>
            </a:rPr>
            <a:t> CONTINENT                          EUROP</a:t>
          </a:r>
          <a:endParaRPr lang="en-IN" sz="1600">
            <a:solidFill>
              <a:srgbClr val="FF0000"/>
            </a:solidFill>
            <a:latin typeface="Aptos" panose="020B0004020202020204" pitchFamily="34" charset="0"/>
          </a:endParaRPr>
        </a:p>
      </xdr:txBody>
    </xdr:sp>
    <xdr:clientData/>
  </xdr:oneCellAnchor>
  <xdr:oneCellAnchor>
    <xdr:from>
      <xdr:col>15</xdr:col>
      <xdr:colOff>666749</xdr:colOff>
      <xdr:row>4</xdr:row>
      <xdr:rowOff>127001</xdr:rowOff>
    </xdr:from>
    <xdr:ext cx="3693583" cy="783166"/>
    <xdr:sp macro="" textlink="">
      <xdr:nvSpPr>
        <xdr:cNvPr id="14" name="TextBox 13">
          <a:extLst>
            <a:ext uri="{FF2B5EF4-FFF2-40B4-BE49-F238E27FC236}">
              <a16:creationId xmlns:a16="http://schemas.microsoft.com/office/drawing/2014/main" id="{DF3B4FDF-6F17-A9EF-F418-ED498664902D}"/>
            </a:ext>
          </a:extLst>
        </xdr:cNvPr>
        <xdr:cNvSpPr txBox="1"/>
      </xdr:nvSpPr>
      <xdr:spPr>
        <a:xfrm>
          <a:off x="14308666" y="931334"/>
          <a:ext cx="3693583" cy="7831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600">
              <a:solidFill>
                <a:srgbClr val="FF0000"/>
              </a:solidFill>
              <a:latin typeface="Aptos" panose="020B0004020202020204" pitchFamily="34" charset="0"/>
            </a:rPr>
            <a:t>HIGHEST RECOVERY</a:t>
          </a:r>
          <a:r>
            <a:rPr lang="en-IN" sz="1600" baseline="0">
              <a:solidFill>
                <a:srgbClr val="FF0000"/>
              </a:solidFill>
              <a:latin typeface="Aptos" panose="020B0004020202020204" pitchFamily="34" charset="0"/>
            </a:rPr>
            <a:t> RATE                                      EUROP</a:t>
          </a:r>
          <a:endParaRPr lang="en-IN" sz="1600">
            <a:solidFill>
              <a:srgbClr val="FF0000"/>
            </a:solidFill>
            <a:latin typeface="Aptos" panose="020B0004020202020204" pitchFamily="34" charset="0"/>
          </a:endParaRPr>
        </a:p>
      </xdr:txBody>
    </xdr:sp>
    <xdr:clientData/>
  </xdr:oneCellAnchor>
  <xdr:twoCellAnchor editAs="oneCell">
    <xdr:from>
      <xdr:col>10</xdr:col>
      <xdr:colOff>1111250</xdr:colOff>
      <xdr:row>7</xdr:row>
      <xdr:rowOff>21167</xdr:rowOff>
    </xdr:from>
    <xdr:to>
      <xdr:col>11</xdr:col>
      <xdr:colOff>819150</xdr:colOff>
      <xdr:row>11</xdr:row>
      <xdr:rowOff>131233</xdr:rowOff>
    </xdr:to>
    <xdr:pic>
      <xdr:nvPicPr>
        <xdr:cNvPr id="16" name="Graphic 15" descr="Earth globe: Africa and Europe with solid fill">
          <a:extLst>
            <a:ext uri="{FF2B5EF4-FFF2-40B4-BE49-F238E27FC236}">
              <a16:creationId xmlns:a16="http://schemas.microsoft.com/office/drawing/2014/main" id="{70BF95B2-0E1F-85C0-7B22-CF1F84224FE8}"/>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8964083" y="1428750"/>
          <a:ext cx="914400" cy="914400"/>
        </a:xfrm>
        <a:prstGeom prst="rect">
          <a:avLst/>
        </a:prstGeom>
      </xdr:spPr>
    </xdr:pic>
    <xdr:clientData/>
  </xdr:twoCellAnchor>
  <xdr:twoCellAnchor editAs="oneCell">
    <xdr:from>
      <xdr:col>13</xdr:col>
      <xdr:colOff>560917</xdr:colOff>
      <xdr:row>7</xdr:row>
      <xdr:rowOff>0</xdr:rowOff>
    </xdr:from>
    <xdr:to>
      <xdr:col>14</xdr:col>
      <xdr:colOff>332317</xdr:colOff>
      <xdr:row>11</xdr:row>
      <xdr:rowOff>110066</xdr:rowOff>
    </xdr:to>
    <xdr:pic>
      <xdr:nvPicPr>
        <xdr:cNvPr id="18" name="Graphic 17" descr="Earth globe: Africa and Europe with solid fill">
          <a:extLst>
            <a:ext uri="{FF2B5EF4-FFF2-40B4-BE49-F238E27FC236}">
              <a16:creationId xmlns:a16="http://schemas.microsoft.com/office/drawing/2014/main" id="{D40390EA-FA43-6310-9B42-665EE34D4E29}"/>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2308417" y="1407583"/>
          <a:ext cx="914400" cy="914400"/>
        </a:xfrm>
        <a:prstGeom prst="rect">
          <a:avLst/>
        </a:prstGeom>
      </xdr:spPr>
    </xdr:pic>
    <xdr:clientData/>
  </xdr:twoCellAnchor>
  <xdr:twoCellAnchor editAs="oneCell">
    <xdr:from>
      <xdr:col>16</xdr:col>
      <xdr:colOff>793750</xdr:colOff>
      <xdr:row>7</xdr:row>
      <xdr:rowOff>21168</xdr:rowOff>
    </xdr:from>
    <xdr:to>
      <xdr:col>16</xdr:col>
      <xdr:colOff>1708150</xdr:colOff>
      <xdr:row>11</xdr:row>
      <xdr:rowOff>131234</xdr:rowOff>
    </xdr:to>
    <xdr:pic>
      <xdr:nvPicPr>
        <xdr:cNvPr id="20" name="Graphic 19" descr="Earth globe: Africa and Europe with solid fill">
          <a:extLst>
            <a:ext uri="{FF2B5EF4-FFF2-40B4-BE49-F238E27FC236}">
              <a16:creationId xmlns:a16="http://schemas.microsoft.com/office/drawing/2014/main" id="{D1C78315-2E11-7E93-DF06-A37A9279E482}"/>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5737417" y="1428751"/>
          <a:ext cx="914400" cy="914400"/>
        </a:xfrm>
        <a:prstGeom prst="rect">
          <a:avLst/>
        </a:prstGeom>
      </xdr:spPr>
    </xdr:pic>
    <xdr:clientData/>
  </xdr:twoCellAnchor>
  <xdr:twoCellAnchor editAs="oneCell">
    <xdr:from>
      <xdr:col>18</xdr:col>
      <xdr:colOff>42333</xdr:colOff>
      <xdr:row>16</xdr:row>
      <xdr:rowOff>169334</xdr:rowOff>
    </xdr:from>
    <xdr:to>
      <xdr:col>21</xdr:col>
      <xdr:colOff>1514824</xdr:colOff>
      <xdr:row>36</xdr:row>
      <xdr:rowOff>84667</xdr:rowOff>
    </xdr:to>
    <xdr:pic>
      <xdr:nvPicPr>
        <xdr:cNvPr id="21" name="Picture 20">
          <a:extLst>
            <a:ext uri="{FF2B5EF4-FFF2-40B4-BE49-F238E27FC236}">
              <a16:creationId xmlns:a16="http://schemas.microsoft.com/office/drawing/2014/main" id="{E5CE506B-34F1-508F-FC50-5A82834AC3E8}"/>
            </a:ext>
          </a:extLst>
        </xdr:cNvPr>
        <xdr:cNvPicPr>
          <a:picLocks noChangeAspect="1"/>
        </xdr:cNvPicPr>
      </xdr:nvPicPr>
      <xdr:blipFill>
        <a:blip xmlns:r="http://schemas.openxmlformats.org/officeDocument/2006/relationships" r:embed="rId6"/>
        <a:stretch>
          <a:fillRect/>
        </a:stretch>
      </xdr:blipFill>
      <xdr:spPr>
        <a:xfrm>
          <a:off x="18552583" y="3386667"/>
          <a:ext cx="3313991" cy="3937000"/>
        </a:xfrm>
        <a:prstGeom prst="rect">
          <a:avLst/>
        </a:prstGeom>
      </xdr:spPr>
    </xdr:pic>
    <xdr:clientData/>
  </xdr:twoCellAnchor>
  <xdr:twoCellAnchor editAs="oneCell">
    <xdr:from>
      <xdr:col>0</xdr:col>
      <xdr:colOff>0</xdr:colOff>
      <xdr:row>0</xdr:row>
      <xdr:rowOff>74083</xdr:rowOff>
    </xdr:from>
    <xdr:to>
      <xdr:col>4</xdr:col>
      <xdr:colOff>86384</xdr:colOff>
      <xdr:row>8</xdr:row>
      <xdr:rowOff>158749</xdr:rowOff>
    </xdr:to>
    <xdr:pic>
      <xdr:nvPicPr>
        <xdr:cNvPr id="22" name="Picture 21">
          <a:extLst>
            <a:ext uri="{FF2B5EF4-FFF2-40B4-BE49-F238E27FC236}">
              <a16:creationId xmlns:a16="http://schemas.microsoft.com/office/drawing/2014/main" id="{FD8B1824-8648-8297-435C-3F8E2D01E5E4}"/>
            </a:ext>
          </a:extLst>
        </xdr:cNvPr>
        <xdr:cNvPicPr>
          <a:picLocks noChangeAspect="1"/>
        </xdr:cNvPicPr>
      </xdr:nvPicPr>
      <xdr:blipFill>
        <a:blip xmlns:r="http://schemas.openxmlformats.org/officeDocument/2006/relationships" r:embed="rId7"/>
        <a:stretch>
          <a:fillRect/>
        </a:stretch>
      </xdr:blipFill>
      <xdr:spPr>
        <a:xfrm>
          <a:off x="0" y="74083"/>
          <a:ext cx="2541717" cy="169333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10</xdr:col>
      <xdr:colOff>2082</xdr:colOff>
      <xdr:row>15</xdr:row>
      <xdr:rowOff>140320</xdr:rowOff>
    </xdr:from>
    <xdr:to>
      <xdr:col>13</xdr:col>
      <xdr:colOff>744071</xdr:colOff>
      <xdr:row>29</xdr:row>
      <xdr:rowOff>109838</xdr:rowOff>
    </xdr:to>
    <xdr:graphicFrame macro="">
      <xdr:nvGraphicFramePr>
        <xdr:cNvPr id="8" name="Chart 7">
          <a:extLst>
            <a:ext uri="{FF2B5EF4-FFF2-40B4-BE49-F238E27FC236}">
              <a16:creationId xmlns:a16="http://schemas.microsoft.com/office/drawing/2014/main" id="{6B568B32-26C2-47AE-B3E6-DFAFFFB4C9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999343</xdr:colOff>
      <xdr:row>15</xdr:row>
      <xdr:rowOff>93070</xdr:rowOff>
    </xdr:from>
    <xdr:to>
      <xdr:col>18</xdr:col>
      <xdr:colOff>549639</xdr:colOff>
      <xdr:row>29</xdr:row>
      <xdr:rowOff>62588</xdr:rowOff>
    </xdr:to>
    <xdr:graphicFrame macro="">
      <xdr:nvGraphicFramePr>
        <xdr:cNvPr id="9" name="Chart 8">
          <a:extLst>
            <a:ext uri="{FF2B5EF4-FFF2-40B4-BE49-F238E27FC236}">
              <a16:creationId xmlns:a16="http://schemas.microsoft.com/office/drawing/2014/main" id="{CDD6D8EA-D21B-409C-878D-863F1B28EC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189861</xdr:colOff>
      <xdr:row>25</xdr:row>
      <xdr:rowOff>135944</xdr:rowOff>
    </xdr:from>
    <xdr:to>
      <xdr:col>3</xdr:col>
      <xdr:colOff>189861</xdr:colOff>
      <xdr:row>37</xdr:row>
      <xdr:rowOff>79169</xdr:rowOff>
    </xdr:to>
    <mc:AlternateContent xmlns:mc="http://schemas.openxmlformats.org/markup-compatibility/2006" xmlns:a14="http://schemas.microsoft.com/office/drawing/2010/main">
      <mc:Choice Requires="a14">
        <xdr:graphicFrame macro="">
          <xdr:nvGraphicFramePr>
            <xdr:cNvPr id="10" name="continent 5">
              <a:extLst>
                <a:ext uri="{FF2B5EF4-FFF2-40B4-BE49-F238E27FC236}">
                  <a16:creationId xmlns:a16="http://schemas.microsoft.com/office/drawing/2014/main" id="{4804EE8F-E095-40D4-99C2-B67A4B1CD8F7}"/>
                </a:ext>
              </a:extLst>
            </xdr:cNvPr>
            <xdr:cNvGraphicFramePr/>
          </xdr:nvGraphicFramePr>
          <xdr:xfrm>
            <a:off x="0" y="0"/>
            <a:ext cx="0" cy="0"/>
          </xdr:xfrm>
          <a:graphic>
            <a:graphicData uri="http://schemas.microsoft.com/office/drawing/2010/slicer">
              <sle:slicer xmlns:sle="http://schemas.microsoft.com/office/drawing/2010/slicer" name="continent 5"/>
            </a:graphicData>
          </a:graphic>
        </xdr:graphicFrame>
      </mc:Choice>
      <mc:Fallback xmlns="">
        <xdr:sp macro="" textlink="">
          <xdr:nvSpPr>
            <xdr:cNvPr id="0" name=""/>
            <xdr:cNvSpPr>
              <a:spLocks noTextEdit="1"/>
            </xdr:cNvSpPr>
          </xdr:nvSpPr>
          <xdr:spPr>
            <a:xfrm>
              <a:off x="189861" y="5083996"/>
              <a:ext cx="1840675" cy="23182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203499</xdr:colOff>
      <xdr:row>37</xdr:row>
      <xdr:rowOff>153828</xdr:rowOff>
    </xdr:from>
    <xdr:to>
      <xdr:col>3</xdr:col>
      <xdr:colOff>203499</xdr:colOff>
      <xdr:row>49</xdr:row>
      <xdr:rowOff>108857</xdr:rowOff>
    </xdr:to>
    <mc:AlternateContent xmlns:mc="http://schemas.openxmlformats.org/markup-compatibility/2006" xmlns:a14="http://schemas.microsoft.com/office/drawing/2010/main">
      <mc:Choice Requires="a14">
        <xdr:graphicFrame macro="">
          <xdr:nvGraphicFramePr>
            <xdr:cNvPr id="11" name="continent 6">
              <a:extLst>
                <a:ext uri="{FF2B5EF4-FFF2-40B4-BE49-F238E27FC236}">
                  <a16:creationId xmlns:a16="http://schemas.microsoft.com/office/drawing/2014/main" id="{830205B4-63BB-4529-ADA7-53233572320D}"/>
                </a:ext>
              </a:extLst>
            </xdr:cNvPr>
            <xdr:cNvGraphicFramePr/>
          </xdr:nvGraphicFramePr>
          <xdr:xfrm>
            <a:off x="0" y="0"/>
            <a:ext cx="0" cy="0"/>
          </xdr:xfrm>
          <a:graphic>
            <a:graphicData uri="http://schemas.microsoft.com/office/drawing/2010/slicer">
              <sle:slicer xmlns:sle="http://schemas.microsoft.com/office/drawing/2010/slicer" name="continent 6"/>
            </a:graphicData>
          </a:graphic>
        </xdr:graphicFrame>
      </mc:Choice>
      <mc:Fallback xmlns="">
        <xdr:sp macro="" textlink="">
          <xdr:nvSpPr>
            <xdr:cNvPr id="0" name=""/>
            <xdr:cNvSpPr>
              <a:spLocks noTextEdit="1"/>
            </xdr:cNvSpPr>
          </xdr:nvSpPr>
          <xdr:spPr>
            <a:xfrm>
              <a:off x="203499" y="7476945"/>
              <a:ext cx="1840675" cy="23300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202762</xdr:colOff>
      <xdr:row>13</xdr:row>
      <xdr:rowOff>125790</xdr:rowOff>
    </xdr:from>
    <xdr:to>
      <xdr:col>3</xdr:col>
      <xdr:colOff>202762</xdr:colOff>
      <xdr:row>25</xdr:row>
      <xdr:rowOff>89065</xdr:rowOff>
    </xdr:to>
    <mc:AlternateContent xmlns:mc="http://schemas.openxmlformats.org/markup-compatibility/2006" xmlns:a14="http://schemas.microsoft.com/office/drawing/2010/main">
      <mc:Choice Requires="a14">
        <xdr:graphicFrame macro="">
          <xdr:nvGraphicFramePr>
            <xdr:cNvPr id="12" name="continent 7">
              <a:extLst>
                <a:ext uri="{FF2B5EF4-FFF2-40B4-BE49-F238E27FC236}">
                  <a16:creationId xmlns:a16="http://schemas.microsoft.com/office/drawing/2014/main" id="{958BA4AE-345A-4DF1-A523-FC81ABF32A18}"/>
                </a:ext>
              </a:extLst>
            </xdr:cNvPr>
            <xdr:cNvGraphicFramePr/>
          </xdr:nvGraphicFramePr>
          <xdr:xfrm>
            <a:off x="0" y="0"/>
            <a:ext cx="0" cy="0"/>
          </xdr:xfrm>
          <a:graphic>
            <a:graphicData uri="http://schemas.microsoft.com/office/drawing/2010/slicer">
              <sle:slicer xmlns:sle="http://schemas.microsoft.com/office/drawing/2010/slicer" name="continent 7"/>
            </a:graphicData>
          </a:graphic>
        </xdr:graphicFrame>
      </mc:Choice>
      <mc:Fallback xmlns="">
        <xdr:sp macro="" textlink="">
          <xdr:nvSpPr>
            <xdr:cNvPr id="0" name=""/>
            <xdr:cNvSpPr>
              <a:spLocks noTextEdit="1"/>
            </xdr:cNvSpPr>
          </xdr:nvSpPr>
          <xdr:spPr>
            <a:xfrm>
              <a:off x="202762" y="2698777"/>
              <a:ext cx="1840675" cy="2338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120951</xdr:colOff>
      <xdr:row>0</xdr:row>
      <xdr:rowOff>0</xdr:rowOff>
    </xdr:from>
    <xdr:to>
      <xdr:col>18</xdr:col>
      <xdr:colOff>568475</xdr:colOff>
      <xdr:row>13</xdr:row>
      <xdr:rowOff>137583</xdr:rowOff>
    </xdr:to>
    <xdr:pic>
      <xdr:nvPicPr>
        <xdr:cNvPr id="14" name="Picture 13">
          <a:extLst>
            <a:ext uri="{FF2B5EF4-FFF2-40B4-BE49-F238E27FC236}">
              <a16:creationId xmlns:a16="http://schemas.microsoft.com/office/drawing/2014/main" id="{ED24ABF4-035E-0A70-F696-7551A3688B61}"/>
            </a:ext>
          </a:extLst>
        </xdr:cNvPr>
        <xdr:cNvPicPr>
          <a:picLocks noChangeAspect="1"/>
        </xdr:cNvPicPr>
      </xdr:nvPicPr>
      <xdr:blipFill>
        <a:blip xmlns:r="http://schemas.openxmlformats.org/officeDocument/2006/relationships" r:embed="rId3"/>
        <a:stretch>
          <a:fillRect/>
        </a:stretch>
      </xdr:blipFill>
      <xdr:spPr>
        <a:xfrm>
          <a:off x="120951" y="0"/>
          <a:ext cx="15735905" cy="2653393"/>
        </a:xfrm>
        <a:prstGeom prst="rect">
          <a:avLst/>
        </a:prstGeom>
      </xdr:spPr>
    </xdr:pic>
    <xdr:clientData/>
  </xdr:twoCellAnchor>
  <xdr:oneCellAnchor>
    <xdr:from>
      <xdr:col>0</xdr:col>
      <xdr:colOff>0</xdr:colOff>
      <xdr:row>1</xdr:row>
      <xdr:rowOff>49593</xdr:rowOff>
    </xdr:from>
    <xdr:ext cx="10083800" cy="570893"/>
    <xdr:sp macro="" textlink="">
      <xdr:nvSpPr>
        <xdr:cNvPr id="2" name="TextBox 1">
          <a:extLst>
            <a:ext uri="{FF2B5EF4-FFF2-40B4-BE49-F238E27FC236}">
              <a16:creationId xmlns:a16="http://schemas.microsoft.com/office/drawing/2014/main" id="{FDD4D05E-E292-8606-6F03-E13AF7E6D8B0}"/>
            </a:ext>
          </a:extLst>
        </xdr:cNvPr>
        <xdr:cNvSpPr txBox="1"/>
      </xdr:nvSpPr>
      <xdr:spPr>
        <a:xfrm>
          <a:off x="0" y="245536"/>
          <a:ext cx="10083800" cy="5708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4000">
              <a:solidFill>
                <a:schemeClr val="bg1"/>
              </a:solidFill>
              <a:latin typeface="Franklin Gothic Demi" panose="020B0703020102020204" pitchFamily="34" charset="0"/>
            </a:rPr>
            <a:t>COUNTRY   ANALYSIS</a:t>
          </a:r>
        </a:p>
      </xdr:txBody>
    </xdr:sp>
    <xdr:clientData/>
  </xdr:oneCellAnchor>
  <xdr:twoCellAnchor>
    <xdr:from>
      <xdr:col>4</xdr:col>
      <xdr:colOff>110507</xdr:colOff>
      <xdr:row>15</xdr:row>
      <xdr:rowOff>123702</xdr:rowOff>
    </xdr:from>
    <xdr:to>
      <xdr:col>9</xdr:col>
      <xdr:colOff>74387</xdr:colOff>
      <xdr:row>29</xdr:row>
      <xdr:rowOff>119743</xdr:rowOff>
    </xdr:to>
    <xdr:graphicFrame macro="">
      <xdr:nvGraphicFramePr>
        <xdr:cNvPr id="15" name="Chart 14">
          <a:extLst>
            <a:ext uri="{FF2B5EF4-FFF2-40B4-BE49-F238E27FC236}">
              <a16:creationId xmlns:a16="http://schemas.microsoft.com/office/drawing/2014/main" id="{3D96337B-C1E9-4B9F-8477-BED7DD620E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1365623</xdr:colOff>
      <xdr:row>31</xdr:row>
      <xdr:rowOff>42397</xdr:rowOff>
    </xdr:from>
    <xdr:to>
      <xdr:col>17</xdr:col>
      <xdr:colOff>558861</xdr:colOff>
      <xdr:row>35</xdr:row>
      <xdr:rowOff>89524</xdr:rowOff>
    </xdr:to>
    <xdr:pic>
      <xdr:nvPicPr>
        <xdr:cNvPr id="3" name="Picture 2">
          <a:extLst>
            <a:ext uri="{FF2B5EF4-FFF2-40B4-BE49-F238E27FC236}">
              <a16:creationId xmlns:a16="http://schemas.microsoft.com/office/drawing/2014/main" id="{29D8A5D7-BAEB-3DFC-A49E-88CB9D309D5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6039566" y="6116626"/>
          <a:ext cx="3982952" cy="8308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1206500</xdr:colOff>
      <xdr:row>37</xdr:row>
      <xdr:rowOff>159568</xdr:rowOff>
    </xdr:from>
    <xdr:to>
      <xdr:col>18</xdr:col>
      <xdr:colOff>508000</xdr:colOff>
      <xdr:row>49</xdr:row>
      <xdr:rowOff>5079</xdr:rowOff>
    </xdr:to>
    <xdr:pic>
      <xdr:nvPicPr>
        <xdr:cNvPr id="7" name="Picture 6">
          <a:extLst>
            <a:ext uri="{FF2B5EF4-FFF2-40B4-BE49-F238E27FC236}">
              <a16:creationId xmlns:a16="http://schemas.microsoft.com/office/drawing/2014/main" id="{617FF0F6-01EC-196C-F2D7-877AB7F9E6C0}"/>
            </a:ext>
          </a:extLst>
        </xdr:cNvPr>
        <xdr:cNvPicPr>
          <a:picLocks noChangeAspect="1"/>
        </xdr:cNvPicPr>
      </xdr:nvPicPr>
      <xdr:blipFill>
        <a:blip xmlns:r="http://schemas.openxmlformats.org/officeDocument/2006/relationships" r:embed="rId6"/>
        <a:stretch>
          <a:fillRect/>
        </a:stretch>
      </xdr:blipFill>
      <xdr:spPr>
        <a:xfrm>
          <a:off x="15875000" y="7677968"/>
          <a:ext cx="4699000" cy="2278831"/>
        </a:xfrm>
        <a:prstGeom prst="rect">
          <a:avLst/>
        </a:prstGeom>
      </xdr:spPr>
    </xdr:pic>
    <xdr:clientData/>
  </xdr:twoCellAnchor>
  <xdr:oneCellAnchor>
    <xdr:from>
      <xdr:col>8</xdr:col>
      <xdr:colOff>576944</xdr:colOff>
      <xdr:row>5</xdr:row>
      <xdr:rowOff>87086</xdr:rowOff>
    </xdr:from>
    <xdr:ext cx="1969988" cy="990600"/>
    <xdr:sp macro="" textlink="">
      <xdr:nvSpPr>
        <xdr:cNvPr id="5" name="TextBox 4">
          <a:extLst>
            <a:ext uri="{FF2B5EF4-FFF2-40B4-BE49-F238E27FC236}">
              <a16:creationId xmlns:a16="http://schemas.microsoft.com/office/drawing/2014/main" id="{2839C151-86EC-E028-B7FF-65D3E3F53DC0}"/>
            </a:ext>
          </a:extLst>
        </xdr:cNvPr>
        <xdr:cNvSpPr txBox="1"/>
      </xdr:nvSpPr>
      <xdr:spPr>
        <a:xfrm>
          <a:off x="8131630" y="1066800"/>
          <a:ext cx="1969988" cy="990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lvl="0" algn="ctr"/>
          <a:r>
            <a:rPr lang="en-IN" sz="2000" b="1">
              <a:solidFill>
                <a:schemeClr val="bg1"/>
              </a:solidFill>
            </a:rPr>
            <a:t>TOTALCASE 704753890</a:t>
          </a:r>
          <a:r>
            <a:rPr lang="en-IN" sz="2000" b="1" baseline="0">
              <a:solidFill>
                <a:schemeClr val="bg1"/>
              </a:solidFill>
            </a:rPr>
            <a:t> </a:t>
          </a:r>
          <a:endParaRPr lang="en-IN" sz="2000" b="1">
            <a:solidFill>
              <a:schemeClr val="bg1"/>
            </a:solidFill>
          </a:endParaRPr>
        </a:p>
      </xdr:txBody>
    </xdr:sp>
    <xdr:clientData/>
  </xdr:oneCellAnchor>
  <xdr:oneCellAnchor>
    <xdr:from>
      <xdr:col>12</xdr:col>
      <xdr:colOff>163286</xdr:colOff>
      <xdr:row>5</xdr:row>
      <xdr:rowOff>97972</xdr:rowOff>
    </xdr:from>
    <xdr:ext cx="2242456" cy="1045028"/>
    <xdr:sp macro="" textlink="">
      <xdr:nvSpPr>
        <xdr:cNvPr id="6" name="TextBox 5">
          <a:extLst>
            <a:ext uri="{FF2B5EF4-FFF2-40B4-BE49-F238E27FC236}">
              <a16:creationId xmlns:a16="http://schemas.microsoft.com/office/drawing/2014/main" id="{8B2FB3D7-5BED-B0E3-FB84-FC1AF5BFB49B}"/>
            </a:ext>
          </a:extLst>
        </xdr:cNvPr>
        <xdr:cNvSpPr txBox="1"/>
      </xdr:nvSpPr>
      <xdr:spPr>
        <a:xfrm>
          <a:off x="10580915" y="1077686"/>
          <a:ext cx="2242456" cy="10450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2000">
              <a:solidFill>
                <a:schemeClr val="bg1"/>
              </a:solidFill>
            </a:rPr>
            <a:t>TOTAL</a:t>
          </a:r>
          <a:r>
            <a:rPr lang="en-IN" sz="2000" baseline="0">
              <a:solidFill>
                <a:schemeClr val="bg1"/>
              </a:solidFill>
            </a:rPr>
            <a:t> DEATH  675619811</a:t>
          </a:r>
          <a:endParaRPr lang="en-IN" sz="2000">
            <a:solidFill>
              <a:schemeClr val="bg1"/>
            </a:solidFill>
          </a:endParaRPr>
        </a:p>
      </xdr:txBody>
    </xdr:sp>
    <xdr:clientData/>
  </xdr:oneCellAnchor>
  <xdr:twoCellAnchor editAs="oneCell">
    <xdr:from>
      <xdr:col>9</xdr:col>
      <xdr:colOff>261257</xdr:colOff>
      <xdr:row>9</xdr:row>
      <xdr:rowOff>32657</xdr:rowOff>
    </xdr:from>
    <xdr:to>
      <xdr:col>11</xdr:col>
      <xdr:colOff>511628</xdr:colOff>
      <xdr:row>13</xdr:row>
      <xdr:rowOff>130629</xdr:rowOff>
    </xdr:to>
    <xdr:pic>
      <xdr:nvPicPr>
        <xdr:cNvPr id="13" name="Picture 12">
          <a:extLst>
            <a:ext uri="{FF2B5EF4-FFF2-40B4-BE49-F238E27FC236}">
              <a16:creationId xmlns:a16="http://schemas.microsoft.com/office/drawing/2014/main" id="{1E47AACA-D9EF-929E-4FCF-C9997979656C}"/>
            </a:ext>
          </a:extLst>
        </xdr:cNvPr>
        <xdr:cNvPicPr>
          <a:picLocks noChangeAspect="1"/>
        </xdr:cNvPicPr>
      </xdr:nvPicPr>
      <xdr:blipFill>
        <a:blip xmlns:r="http://schemas.openxmlformats.org/officeDocument/2006/relationships" r:embed="rId7"/>
        <a:stretch>
          <a:fillRect/>
        </a:stretch>
      </xdr:blipFill>
      <xdr:spPr>
        <a:xfrm>
          <a:off x="8425543" y="1796143"/>
          <a:ext cx="1469571" cy="881743"/>
        </a:xfrm>
        <a:prstGeom prst="rect">
          <a:avLst/>
        </a:prstGeom>
      </xdr:spPr>
    </xdr:pic>
    <xdr:clientData/>
  </xdr:twoCellAnchor>
  <xdr:twoCellAnchor editAs="oneCell">
    <xdr:from>
      <xdr:col>12</xdr:col>
      <xdr:colOff>446314</xdr:colOff>
      <xdr:row>9</xdr:row>
      <xdr:rowOff>76200</xdr:rowOff>
    </xdr:from>
    <xdr:to>
      <xdr:col>13</xdr:col>
      <xdr:colOff>1100667</xdr:colOff>
      <xdr:row>13</xdr:row>
      <xdr:rowOff>168048</xdr:rowOff>
    </xdr:to>
    <xdr:pic>
      <xdr:nvPicPr>
        <xdr:cNvPr id="16" name="Picture 15">
          <a:extLst>
            <a:ext uri="{FF2B5EF4-FFF2-40B4-BE49-F238E27FC236}">
              <a16:creationId xmlns:a16="http://schemas.microsoft.com/office/drawing/2014/main" id="{B5F6302A-1AFB-59C1-8329-788E058D26E5}"/>
            </a:ext>
          </a:extLst>
        </xdr:cNvPr>
        <xdr:cNvPicPr>
          <a:picLocks noChangeAspect="1"/>
        </xdr:cNvPicPr>
      </xdr:nvPicPr>
      <xdr:blipFill>
        <a:blip xmlns:r="http://schemas.openxmlformats.org/officeDocument/2006/relationships" r:embed="rId8"/>
        <a:stretch>
          <a:fillRect/>
        </a:stretch>
      </xdr:blipFill>
      <xdr:spPr>
        <a:xfrm>
          <a:off x="10863943" y="1839686"/>
          <a:ext cx="1730829" cy="875619"/>
        </a:xfrm>
        <a:prstGeom prst="rect">
          <a:avLst/>
        </a:prstGeom>
      </xdr:spPr>
    </xdr:pic>
    <xdr:clientData/>
  </xdr:twoCellAnchor>
  <xdr:oneCellAnchor>
    <xdr:from>
      <xdr:col>4</xdr:col>
      <xdr:colOff>304799</xdr:colOff>
      <xdr:row>4</xdr:row>
      <xdr:rowOff>87088</xdr:rowOff>
    </xdr:from>
    <xdr:ext cx="4767944" cy="380998"/>
    <xdr:sp macro="" textlink="">
      <xdr:nvSpPr>
        <xdr:cNvPr id="17" name="TextBox 16">
          <a:extLst>
            <a:ext uri="{FF2B5EF4-FFF2-40B4-BE49-F238E27FC236}">
              <a16:creationId xmlns:a16="http://schemas.microsoft.com/office/drawing/2014/main" id="{A506D532-601C-A293-ABE4-2A1425608F68}"/>
            </a:ext>
          </a:extLst>
        </xdr:cNvPr>
        <xdr:cNvSpPr txBox="1"/>
      </xdr:nvSpPr>
      <xdr:spPr>
        <a:xfrm>
          <a:off x="2743199" y="870859"/>
          <a:ext cx="4767944" cy="380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600">
              <a:solidFill>
                <a:schemeClr val="bg1"/>
              </a:solidFill>
              <a:latin typeface="Arial Rounded MT Bold" panose="020F0704030504030204" pitchFamily="34" charset="0"/>
            </a:rPr>
            <a:t>DETAILED</a:t>
          </a:r>
          <a:r>
            <a:rPr lang="en-IN" sz="1600" baseline="0">
              <a:solidFill>
                <a:schemeClr val="bg1"/>
              </a:solidFill>
              <a:latin typeface="Arial Rounded MT Bold" panose="020F0704030504030204" pitchFamily="34" charset="0"/>
            </a:rPr>
            <a:t>   C0UNTRY   LEVEL    INSIGHTS</a:t>
          </a:r>
          <a:endParaRPr lang="en-IN" sz="1600">
            <a:solidFill>
              <a:schemeClr val="bg1"/>
            </a:solidFill>
            <a:latin typeface="Arial Rounded MT Bold" panose="020F0704030504030204" pitchFamily="34" charset="0"/>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OJA" refreshedDate="46233.875000578701" createdVersion="8" refreshedVersion="8" minRefreshableVersion="3" recordCount="238" xr:uid="{01D070A8-FAC2-4A91-95B8-D023430645FE}">
  <cacheSource type="worksheet">
    <worksheetSource name="Table1_1"/>
  </cacheSource>
  <cacheFields count="11">
    <cacheField name="country" numFmtId="0">
      <sharedItems count="238">
        <s v="SAINT-HELENA"/>
        <s v="FALKLAND-ISLANDS"/>
        <s v="MONTSERRAT"/>
        <s v="DIAMOND-PRINCESS"/>
        <s v="VATICAN-CITY"/>
        <s v="WESTERN-SAHARA"/>
        <s v="MS-ZAANDAM"/>
        <s v="CHINA"/>
        <s v="TOKELAU"/>
        <s v="SAINT-PIERRE-MIQUELON"/>
        <s v="TUVALU"/>
        <s v="NIUE"/>
        <s v="NICARAGUA"/>
        <s v="TAJIKISTAN"/>
        <s v="DJIBOUTI"/>
        <s v="GREENLAND"/>
        <s v="ERITREA"/>
        <s v="NIGER"/>
        <s v="EQUATORIAL-GUINEA"/>
        <s v="LIBERIA"/>
        <s v="NAURU"/>
        <s v="CARIBBEAN-NETHERLANDS"/>
        <s v="BERMUDA"/>
        <s v="GAMBIA"/>
        <s v="GRENADA"/>
        <s v="COMOROS"/>
        <s v="GUINEA-BISSAU"/>
        <s v="CHAD"/>
        <s v="VANUATU"/>
        <s v="SINT-MAARTEN"/>
        <s v="WALLIS-AND-FUTUNA"/>
        <s v="ST-BARTH"/>
        <s v="SAINT-KITTS-AND-NEVIS"/>
        <s v="TIMOR-LESTE"/>
        <s v="KIRIBATI"/>
        <s v="BURKINA-FASO"/>
        <s v="LIECHTENSTEIN"/>
        <s v="GIBRALTAR"/>
        <s v="SOUTH-SUDAN"/>
        <s v="MONACO"/>
        <s v="SAMOA"/>
        <s v="TONGA"/>
        <s v="MARSHALL-ISLANDS"/>
        <s v="DOMINICA"/>
        <s v="CAR"/>
        <s v="SAINT-MARTIN"/>
        <s v="YEMEN"/>
        <s v="ST-VINCENT-GRENADINES"/>
        <s v="ANTIGUA-AND-BARBUDA"/>
        <s v="SIERRA-LEONE"/>
        <s v="BRITISH-VIRGIN-ISLANDS"/>
        <s v="COOK-ISLANDS"/>
        <s v="SAO-TOME-AND-PRINCIPE"/>
        <s v="TURKS-AND-CAICOS"/>
        <s v="PALAU"/>
        <s v="ANGUILLA"/>
        <s v="CURA&amp;CCEDIL;AO"/>
        <s v="ISLE-OF-MAN"/>
        <s v="CAYMAN-ISLANDS"/>
        <s v="CONGO"/>
        <s v="SOMALIA"/>
        <s v="MAYOTTE"/>
        <s v="BAHAMAS"/>
        <s v="ARUBA"/>
        <s v="MADAGASCAR"/>
        <s v="CABO-VERDE"/>
        <s v="SUDAN"/>
        <s v="MAURITANIA"/>
        <s v="BHUTAN"/>
        <s v="SYRIA"/>
        <s v="BURUNDI"/>
        <s v="SEYCHELLES"/>
        <s v="GABON"/>
        <s v="ANDORRA"/>
        <s v="PAPUA-NEW-GUINEA"/>
        <s v="TANZANIA"/>
        <s v="MAURITIUS"/>
        <s v="TOGO"/>
        <s v="GUINEA"/>
        <s v="LESOTHO"/>
        <s v="HAITI"/>
        <s v="FAEROE-ISLANDS"/>
        <s v="MALI"/>
        <s v="SAINT-LUCIA"/>
        <s v="BENIN"/>
        <s v="MACAO"/>
        <s v="MICRONESIA"/>
        <s v="SAN-MARINO"/>
        <s v="SOLOMON-ISLANDS"/>
        <s v="FRENCH-GUIANA"/>
        <s v="CHANNEL-ISLANDS"/>
        <s v="KYRGYZSTAN"/>
        <s v="FIJI"/>
        <s v="SURINAME"/>
        <s v="GUADELOUPE"/>
        <s v="EL-SALVADOR"/>
        <s v="TRINIDAD-AND-TOBAGO"/>
        <s v="MALDIVES"/>
        <s v="NAMIBIA"/>
        <s v="UGANDA"/>
        <s v="GHANA"/>
        <s v="JAMAICA"/>
        <s v="CAMBODIA"/>
        <s v="RWANDA"/>
        <s v="CAMEROON"/>
        <s v="MALTA"/>
        <s v="BARBADOS"/>
        <s v="ANGOLA"/>
        <s v="DRC"/>
        <s v="MALAWI"/>
        <s v="SENEGAL"/>
        <s v="IVORY-COAST"/>
        <s v="NEW-CALEDONIA"/>
        <s v="FRENCH-POLYNESIA"/>
        <s v="ESWATINI"/>
        <s v="GUYANA"/>
        <s v="BELIZE"/>
        <s v="BELARUS"/>
        <s v="VENEZUELA"/>
        <s v="EGYPT"/>
        <s v="UZBEKISTAN"/>
        <s v="QATAR"/>
        <s v="ECUADOR"/>
        <s v="UAE"/>
        <s v="PANAMA"/>
        <s v="URUGUAY"/>
        <s v="MONGOLIA"/>
        <s v="NEPAL"/>
        <s v="LATVIA"/>
        <s v="SAUDI-ARABIA"/>
        <s v="PARAGUAY"/>
        <s v="AZERBAIJAN"/>
        <s v="BAHRAIN"/>
        <s v="CYPRUS"/>
        <s v="DOMINICAN-REPUBLIC"/>
        <s v="SRI-LANKA"/>
        <s v="KUWAIT"/>
        <s v="MYANMAR"/>
        <s v="MOLDOVA"/>
        <s v="ESTONIA"/>
        <s v="PALESTINE"/>
        <s v="LIBYA"/>
        <s v="ETHIOPIA"/>
        <s v="R&amp;EACUTE;UNION"/>
        <s v="HONDURAS"/>
        <s v="ARMENIA"/>
        <s v="BOSNIA-AND-HERZEGOVINA"/>
        <s v="OMAN"/>
        <s v="LUXEMBOURG"/>
        <s v="NORTH-MACEDONIA"/>
        <s v="ZAMBIA"/>
        <s v="KENYA"/>
        <s v="BRUNEI"/>
        <s v="ALBANIA"/>
        <s v="BOTSWANA"/>
        <s v="MONTENEGRO"/>
        <s v="ALGERIA"/>
        <s v="NIGERIA"/>
        <s v="ZIMBABWE"/>
        <s v="AFGHANISTAN"/>
        <s v="MOZAMBIQUE"/>
        <s v="MARTINIQUE"/>
        <s v="LAOS"/>
        <s v="ICELAND"/>
        <s v="DPRK"/>
        <s v="JORDAN"/>
        <s v="SOUTH-AFRICA"/>
        <s v="KAZAKHSTAN"/>
        <s v="UKRAINE"/>
        <s v="POLAND"/>
        <s v="COLOMBIA"/>
        <s v="GREECE"/>
        <s v="AUSTRIA"/>
        <s v="PORTUGAL"/>
        <s v="CHILE"/>
        <s v="MALAYSIA"/>
        <s v="CANADA"/>
        <s v="BELGIUM"/>
        <s v="ISRAEL"/>
        <s v="THAILAND"/>
        <s v="CZECHIA"/>
        <s v="PERU"/>
        <s v="SWITZERLAND"/>
        <s v="PHILIPPINES"/>
        <s v="ROMANIA"/>
        <s v="DENMARK"/>
        <s v="SINGAPORE"/>
        <s v="HONG-KONG"/>
        <s v="SWEDEN"/>
        <s v="NEW-ZEALAND"/>
        <s v="SERBIA"/>
        <s v="IRAQ"/>
        <s v="HUNGARY"/>
        <s v="BANGLADESH"/>
        <s v="SLOVAKIA"/>
        <s v="GEORGIA"/>
        <s v="IRELAND"/>
        <s v="PAKISTAN"/>
        <s v="FINLAND"/>
        <s v="NORWAY"/>
        <s v="LITHUANIA"/>
        <s v="SLOVENIA"/>
        <s v="BULGARIA"/>
        <s v="CROATIA"/>
        <s v="GUATEMALA"/>
        <s v="MOROCCO"/>
        <s v="LEBANON"/>
        <s v="COSTA-RICA"/>
        <s v="BOLIVIA"/>
        <s v="TUNISIA"/>
        <s v="CUBA"/>
        <s v="SPAIN"/>
        <s v="NORTH-AMERICA"/>
        <s v="ASIA"/>
        <s v="EUROPE"/>
        <s v="SOUTH-AMERICA"/>
        <s v="OCEANIA"/>
        <s v="AFRICA"/>
        <s v="ALL"/>
        <s v="USA"/>
        <s v="INDIA"/>
        <s v="FRANCE"/>
        <s v="GERMANY"/>
        <s v="BRAZIL"/>
        <s v="S-KOREA"/>
        <s v="JAPAN"/>
        <s v="ITALY"/>
        <s v="UK"/>
        <s v="RUSSIA"/>
        <s v="TURKEY"/>
        <s v="AUSTRALIA"/>
        <s v="VIETNAM"/>
        <s v="TAIWAN"/>
        <s v="ARGENTINA"/>
        <s v="NETHERLANDS"/>
        <s v="MEXICO"/>
        <s v="IRAN"/>
        <s v="INDONESIA"/>
      </sharedItems>
    </cacheField>
    <cacheField name="continent" numFmtId="0">
      <sharedItems count="8">
        <s v="AFRICA"/>
        <s v="SOUTH-AMERICA"/>
        <s v="NORTH-AMERICA"/>
        <s v="UNKNOWN"/>
        <s v="EUROPE"/>
        <s v="ASIA"/>
        <s v="OCEANIA"/>
        <s v="ALL"/>
      </sharedItems>
    </cacheField>
    <cacheField name="population" numFmtId="0">
      <sharedItems containsSemiMixedTypes="0" containsString="0" containsNumber="1" containsInteger="1" minValue="0" maxValue="1448471400"/>
    </cacheField>
    <cacheField name="day" numFmtId="14">
      <sharedItems containsSemiMixedTypes="0" containsNonDate="0" containsDate="1" containsString="0" minDate="2024-06-30T00:00:00" maxDate="2024-07-01T00:00:00"/>
    </cacheField>
    <cacheField name="time" numFmtId="164">
      <sharedItems containsNonDate="0" containsDate="1" containsString="0" containsBlank="1" minDate="1899-12-30T21:45:10" maxDate="1899-12-30T21:45:16"/>
    </cacheField>
    <cacheField name="Q6" numFmtId="164">
      <sharedItems count="2">
        <s v="HIGH CASES"/>
        <s v="LOW CASES"/>
      </sharedItems>
    </cacheField>
    <cacheField name="Cases" numFmtId="0">
      <sharedItems containsSemiMixedTypes="0" containsString="0" containsNumber="1" containsInteger="1" minValue="9" maxValue="704753890" count="238">
        <n v="2166"/>
        <n v="1930"/>
        <n v="1403"/>
        <n v="712"/>
        <n v="29"/>
        <n v="10"/>
        <n v="9"/>
        <n v="503302"/>
        <n v="80"/>
        <n v="3452"/>
        <n v="2943"/>
        <n v="1059"/>
        <n v="18491"/>
        <n v="17786"/>
        <n v="15690"/>
        <n v="11971"/>
        <n v="10189"/>
        <n v="9931"/>
        <n v="17229"/>
        <n v="8090"/>
        <n v="5393"/>
        <n v="11682"/>
        <n v="18860"/>
        <n v="12626"/>
        <n v="19693"/>
        <n v="9109"/>
        <n v="9614"/>
        <n v="7701"/>
        <n v="12019"/>
        <n v="11051"/>
        <n v="3550"/>
        <n v="5507"/>
        <n v="6607"/>
        <n v="23460"/>
        <n v="5085"/>
        <n v="22114"/>
        <n v="21574"/>
        <n v="20550"/>
        <n v="18819"/>
        <n v="17181"/>
        <n v="17006"/>
        <n v="16950"/>
        <n v="16138"/>
        <n v="16038"/>
        <n v="15440"/>
        <n v="12324"/>
        <n v="11945"/>
        <n v="9674"/>
        <n v="9106"/>
        <n v="7779"/>
        <n v="7392"/>
        <n v="7203"/>
        <n v="6778"/>
        <n v="6752"/>
        <n v="6290"/>
        <n v="3904"/>
        <n v="45986"/>
        <n v="38008"/>
        <n v="31472"/>
        <n v="25375"/>
        <n v="27334"/>
        <n v="42027"/>
        <n v="38084"/>
        <n v="44224"/>
        <n v="68486"/>
        <n v="64477"/>
        <n v="63993"/>
        <n v="63848"/>
        <n v="62697"/>
        <n v="57743"/>
        <n v="54721"/>
        <n v="51220"/>
        <n v="49051"/>
        <n v="48015"/>
        <n v="46864"/>
        <n v="43223"/>
        <n v="43025"/>
        <n v="39572"/>
        <n v="38572"/>
        <n v="36138"/>
        <n v="34667"/>
        <n v="34658"/>
        <n v="33164"/>
        <n v="30215"/>
        <n v="28036"/>
        <n v="27673"/>
        <n v="26547"/>
        <n v="26185"/>
        <n v="25954"/>
        <n v="98041"/>
        <n v="101717"/>
        <n v="206897"/>
        <n v="69117"/>
        <n v="82588"/>
        <n v="203235"/>
        <n v="201855"/>
        <n v="191496"/>
        <n v="186694"/>
        <n v="172389"/>
        <n v="172149"/>
        <n v="171889"/>
        <n v="156869"/>
        <n v="139103"/>
        <n v="133518"/>
        <n v="125379"/>
        <n v="121420"/>
        <n v="110578"/>
        <n v="107327"/>
        <n v="99338"/>
        <n v="89535"/>
        <n v="89053"/>
        <n v="88384"/>
        <n v="80064"/>
        <n v="79254"/>
        <n v="75191"/>
        <n v="74137"/>
        <n v="71409"/>
        <n v="994037"/>
        <n v="552695"/>
        <n v="516023"/>
        <n v="253662"/>
        <n v="514524"/>
        <n v="1070188"/>
        <n v="1067030"/>
        <n v="1059893"/>
        <n v="1041111"/>
        <n v="1011496"/>
        <n v="1003450"/>
        <n v="982505"/>
        <n v="841469"/>
        <n v="837602"/>
        <n v="835234"/>
        <n v="729549"/>
        <n v="681110"/>
        <n v="675890"/>
        <n v="672754"/>
        <n v="667158"/>
        <n v="641873"/>
        <n v="635145"/>
        <n v="628070"/>
        <n v="621008"/>
        <n v="507274"/>
        <n v="501157"/>
        <n v="494595"/>
        <n v="474590"/>
        <n v="451831"/>
        <n v="403615"/>
        <n v="399449"/>
        <n v="391232"/>
        <n v="350567"/>
        <n v="349304"/>
        <n v="344130"/>
        <n v="343719"/>
        <n v="334863"/>
        <n v="330638"/>
        <n v="296542"/>
        <n v="272010"/>
        <n v="267188"/>
        <n v="266359"/>
        <n v="234174"/>
        <n v="233731"/>
        <n v="230354"/>
        <n v="218970"/>
        <n v="209906"/>
        <n v="4772813"/>
        <n v="1746997"/>
        <n v="4076463"/>
        <n v="1411831"/>
        <n v="5557995"/>
        <n v="6661991"/>
        <n v="6400173"/>
        <n v="6101379"/>
        <n v="6081287"/>
        <n v="5643062"/>
        <n v="5384853"/>
        <n v="5278406"/>
        <n v="4946090"/>
        <n v="4861695"/>
        <n v="4841772"/>
        <n v="4770149"/>
        <n v="4759041"/>
        <n v="4572667"/>
        <n v="4453053"/>
        <n v="4140383"/>
        <n v="3529735"/>
        <n v="3183756"/>
        <n v="3006155"/>
        <n v="2937609"/>
        <n v="2754129"/>
        <n v="2621111"/>
        <n v="2615054"/>
        <n v="2465545"/>
        <n v="2230232"/>
        <n v="2049377"/>
        <n v="1877605"/>
        <n v="1861665"/>
        <n v="1734582"/>
        <n v="1581936"/>
        <n v="1516117"/>
        <n v="1509732"/>
        <n v="1397806"/>
        <n v="1356546"/>
        <n v="1339851"/>
        <n v="1309728"/>
        <n v="1291293"/>
        <n v="1278992"/>
        <n v="1243838"/>
        <n v="1238883"/>
        <n v="1212131"/>
        <n v="1153361"/>
        <n v="1115251"/>
        <n v="13914811"/>
        <n v="131889132"/>
        <n v="221500265"/>
        <n v="253406198"/>
        <n v="70200879"/>
        <n v="14895771"/>
        <n v="12860924"/>
        <n v="704753890"/>
        <n v="111820082"/>
        <n v="45035393"/>
        <n v="40138560"/>
        <n v="38828995"/>
        <n v="38743918"/>
        <n v="34571873"/>
        <n v="33803572"/>
        <n v="26723249"/>
        <n v="24910387"/>
        <n v="24124215"/>
        <n v="17232066"/>
        <n v="11853144"/>
        <n v="11625195"/>
        <n v="10241523"/>
        <n v="10128845"/>
        <n v="8635786"/>
        <n v="7702809"/>
        <n v="7627186"/>
        <n v="6829221"/>
      </sharedItems>
    </cacheField>
    <cacheField name="Recovered" numFmtId="0">
      <sharedItems containsSemiMixedTypes="0" containsString="0" containsNumber="1" containsInteger="1" minValue="0" maxValue="675619811"/>
    </cacheField>
    <cacheField name="Q9" numFmtId="0">
      <sharedItems count="3">
        <s v="SAFE"/>
        <s v="MODERATE"/>
        <s v="CRITICAL"/>
      </sharedItems>
    </cacheField>
    <cacheField name="Deaths" numFmtId="0">
      <sharedItems containsSemiMixedTypes="0" containsString="0" containsNumber="1" containsInteger="1" minValue="0" maxValue="7010681"/>
    </cacheField>
    <cacheField name="Tests" numFmtId="0">
      <sharedItems containsSemiMixedTypes="0" containsString="0" containsNumber="1" containsInteger="1" minValue="0" maxValue="1186851502"/>
    </cacheField>
  </cacheFields>
  <extLst>
    <ext xmlns:x14="http://schemas.microsoft.com/office/spreadsheetml/2009/9/main" uri="{725AE2AE-9491-48be-B2B4-4EB974FC3084}">
      <x14:pivotCacheDefinition pivotCacheId="7190492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8">
  <r>
    <x v="0"/>
    <x v="0"/>
    <n v="6115"/>
    <d v="2024-06-30T00:00:00"/>
    <d v="1899-12-30T21:45:16"/>
    <x v="0"/>
    <x v="0"/>
    <n v="2"/>
    <x v="0"/>
    <n v="0"/>
    <n v="0"/>
  </r>
  <r>
    <x v="1"/>
    <x v="1"/>
    <n v="3539"/>
    <d v="2024-06-30T00:00:00"/>
    <d v="1899-12-30T21:45:16"/>
    <x v="0"/>
    <x v="1"/>
    <n v="1930"/>
    <x v="0"/>
    <n v="0"/>
    <n v="8632"/>
  </r>
  <r>
    <x v="2"/>
    <x v="2"/>
    <n v="4965"/>
    <d v="2024-06-30T00:00:00"/>
    <d v="1899-12-30T21:45:16"/>
    <x v="0"/>
    <x v="2"/>
    <n v="1376"/>
    <x v="0"/>
    <n v="8"/>
    <n v="17762"/>
  </r>
  <r>
    <x v="3"/>
    <x v="3"/>
    <n v="0"/>
    <d v="2024-06-30T00:00:00"/>
    <d v="1899-12-30T21:45:16"/>
    <x v="1"/>
    <x v="3"/>
    <n v="699"/>
    <x v="1"/>
    <n v="13"/>
    <n v="0"/>
  </r>
  <r>
    <x v="4"/>
    <x v="4"/>
    <n v="799"/>
    <d v="2024-06-30T00:00:00"/>
    <m/>
    <x v="1"/>
    <x v="4"/>
    <n v="29"/>
    <x v="0"/>
    <n v="0"/>
    <n v="0"/>
  </r>
  <r>
    <x v="5"/>
    <x v="0"/>
    <n v="626161"/>
    <d v="2024-06-30T00:00:00"/>
    <d v="1899-12-30T21:45:16"/>
    <x v="1"/>
    <x v="5"/>
    <n v="9"/>
    <x v="0"/>
    <n v="1"/>
    <n v="0"/>
  </r>
  <r>
    <x v="6"/>
    <x v="3"/>
    <n v="0"/>
    <d v="2024-06-30T00:00:00"/>
    <d v="1899-12-30T21:45:16"/>
    <x v="1"/>
    <x v="6"/>
    <n v="7"/>
    <x v="0"/>
    <n v="2"/>
    <n v="0"/>
  </r>
  <r>
    <x v="7"/>
    <x v="5"/>
    <n v="1448471400"/>
    <d v="2024-06-30T00:00:00"/>
    <d v="1899-12-30T21:45:16"/>
    <x v="0"/>
    <x v="7"/>
    <n v="379053"/>
    <x v="2"/>
    <n v="5272"/>
    <n v="160000000"/>
  </r>
  <r>
    <x v="8"/>
    <x v="6"/>
    <n v="1378"/>
    <d v="2024-06-30T00:00:00"/>
    <d v="1899-12-30T21:45:16"/>
    <x v="1"/>
    <x v="8"/>
    <n v="0"/>
    <x v="0"/>
    <n v="0"/>
    <n v="0"/>
  </r>
  <r>
    <x v="9"/>
    <x v="2"/>
    <n v="5759"/>
    <d v="2024-06-30T00:00:00"/>
    <d v="1899-12-30T21:45:16"/>
    <x v="0"/>
    <x v="9"/>
    <n v="2449"/>
    <x v="0"/>
    <n v="2"/>
    <n v="25400"/>
  </r>
  <r>
    <x v="10"/>
    <x v="6"/>
    <n v="12066"/>
    <d v="2024-06-30T00:00:00"/>
    <d v="1899-12-30T21:45:16"/>
    <x v="0"/>
    <x v="10"/>
    <n v="0"/>
    <x v="0"/>
    <n v="1"/>
    <n v="0"/>
  </r>
  <r>
    <x v="11"/>
    <x v="6"/>
    <n v="1622"/>
    <d v="2024-06-30T00:00:00"/>
    <d v="1899-12-30T21:45:16"/>
    <x v="0"/>
    <x v="11"/>
    <n v="1056"/>
    <x v="0"/>
    <n v="0"/>
    <n v="0"/>
  </r>
  <r>
    <x v="12"/>
    <x v="2"/>
    <n v="6779100"/>
    <d v="2024-06-30T00:00:00"/>
    <d v="1899-12-30T21:45:15"/>
    <x v="0"/>
    <x v="12"/>
    <n v="4225"/>
    <x v="2"/>
    <n v="225"/>
    <n v="0"/>
  </r>
  <r>
    <x v="13"/>
    <x v="5"/>
    <n v="9957464"/>
    <d v="2024-06-30T00:00:00"/>
    <d v="1899-12-30T21:45:15"/>
    <x v="0"/>
    <x v="13"/>
    <n v="17264"/>
    <x v="2"/>
    <n v="125"/>
    <n v="0"/>
  </r>
  <r>
    <x v="14"/>
    <x v="0"/>
    <n v="1016097"/>
    <d v="2024-06-30T00:00:00"/>
    <d v="1899-12-30T21:45:15"/>
    <x v="0"/>
    <x v="14"/>
    <n v="15427"/>
    <x v="2"/>
    <n v="189"/>
    <n v="305941"/>
  </r>
  <r>
    <x v="15"/>
    <x v="2"/>
    <n v="56973"/>
    <d v="2024-06-30T00:00:00"/>
    <d v="1899-12-30T21:45:15"/>
    <x v="0"/>
    <x v="15"/>
    <n v="2761"/>
    <x v="1"/>
    <n v="21"/>
    <n v="164926"/>
  </r>
  <r>
    <x v="16"/>
    <x v="0"/>
    <n v="3662244"/>
    <d v="2024-06-30T00:00:00"/>
    <d v="1899-12-30T21:45:15"/>
    <x v="0"/>
    <x v="16"/>
    <n v="10086"/>
    <x v="2"/>
    <n v="103"/>
    <n v="23693"/>
  </r>
  <r>
    <x v="17"/>
    <x v="0"/>
    <n v="26083660"/>
    <d v="2024-06-30T00:00:00"/>
    <d v="1899-12-30T21:45:15"/>
    <x v="0"/>
    <x v="17"/>
    <n v="8890"/>
    <x v="1"/>
    <n v="312"/>
    <n v="254538"/>
  </r>
  <r>
    <x v="18"/>
    <x v="0"/>
    <n v="1496662"/>
    <d v="2024-06-30T00:00:00"/>
    <d v="1899-12-30T21:45:15"/>
    <x v="0"/>
    <x v="18"/>
    <n v="16907"/>
    <x v="2"/>
    <n v="183"/>
    <n v="365697"/>
  </r>
  <r>
    <x v="19"/>
    <x v="0"/>
    <n v="5305117"/>
    <d v="2024-06-30T00:00:00"/>
    <d v="1899-12-30T21:45:15"/>
    <x v="0"/>
    <x v="19"/>
    <n v="7783"/>
    <x v="1"/>
    <n v="295"/>
    <n v="139824"/>
  </r>
  <r>
    <x v="20"/>
    <x v="6"/>
    <n v="10903"/>
    <d v="2024-06-30T00:00:00"/>
    <d v="1899-12-30T21:45:15"/>
    <x v="0"/>
    <x v="20"/>
    <n v="5347"/>
    <x v="1"/>
    <n v="1"/>
    <n v="20509"/>
  </r>
  <r>
    <x v="21"/>
    <x v="2"/>
    <n v="26647"/>
    <d v="2024-06-30T00:00:00"/>
    <d v="1899-12-30T21:45:15"/>
    <x v="0"/>
    <x v="21"/>
    <n v="10476"/>
    <x v="1"/>
    <n v="38"/>
    <n v="30126"/>
  </r>
  <r>
    <x v="22"/>
    <x v="2"/>
    <n v="61939"/>
    <d v="2024-06-30T00:00:00"/>
    <d v="1899-12-30T21:45:15"/>
    <x v="0"/>
    <x v="22"/>
    <n v="18685"/>
    <x v="2"/>
    <n v="165"/>
    <n v="1029558"/>
  </r>
  <r>
    <x v="23"/>
    <x v="0"/>
    <n v="2558482"/>
    <d v="2024-06-30T00:00:00"/>
    <d v="1899-12-30T21:45:15"/>
    <x v="0"/>
    <x v="23"/>
    <n v="12189"/>
    <x v="2"/>
    <n v="372"/>
    <n v="155686"/>
  </r>
  <r>
    <x v="24"/>
    <x v="2"/>
    <n v="113475"/>
    <d v="2024-06-30T00:00:00"/>
    <d v="1899-12-30T21:45:15"/>
    <x v="0"/>
    <x v="24"/>
    <n v="19358"/>
    <x v="2"/>
    <n v="238"/>
    <n v="182981"/>
  </r>
  <r>
    <x v="25"/>
    <x v="0"/>
    <n v="907419"/>
    <d v="2024-06-30T00:00:00"/>
    <d v="1899-12-30T21:45:15"/>
    <x v="0"/>
    <x v="25"/>
    <n v="8939"/>
    <x v="1"/>
    <n v="161"/>
    <n v="0"/>
  </r>
  <r>
    <x v="26"/>
    <x v="0"/>
    <n v="2063367"/>
    <d v="2024-06-30T00:00:00"/>
    <d v="1899-12-30T21:45:15"/>
    <x v="0"/>
    <x v="26"/>
    <n v="8929"/>
    <x v="1"/>
    <n v="177"/>
    <n v="145231"/>
  </r>
  <r>
    <x v="27"/>
    <x v="0"/>
    <n v="17413580"/>
    <d v="2024-06-30T00:00:00"/>
    <d v="1899-12-30T21:45:15"/>
    <x v="0"/>
    <x v="27"/>
    <n v="4874"/>
    <x v="1"/>
    <n v="194"/>
    <n v="191341"/>
  </r>
  <r>
    <x v="28"/>
    <x v="6"/>
    <n v="321832"/>
    <d v="2024-06-30T00:00:00"/>
    <d v="1899-12-30T21:45:15"/>
    <x v="0"/>
    <x v="28"/>
    <n v="11976"/>
    <x v="1"/>
    <n v="14"/>
    <n v="24976"/>
  </r>
  <r>
    <x v="29"/>
    <x v="2"/>
    <n v="43966"/>
    <d v="2024-06-30T00:00:00"/>
    <d v="1899-12-30T21:45:15"/>
    <x v="0"/>
    <x v="29"/>
    <n v="10905"/>
    <x v="1"/>
    <n v="92"/>
    <n v="62056"/>
  </r>
  <r>
    <x v="30"/>
    <x v="6"/>
    <n v="10982"/>
    <d v="2024-06-30T00:00:00"/>
    <d v="1899-12-30T21:45:15"/>
    <x v="0"/>
    <x v="30"/>
    <n v="438"/>
    <x v="0"/>
    <n v="8"/>
    <n v="20508"/>
  </r>
  <r>
    <x v="31"/>
    <x v="2"/>
    <n v="9945"/>
    <d v="2024-06-30T00:00:00"/>
    <d v="1899-12-30T21:45:15"/>
    <x v="0"/>
    <x v="31"/>
    <n v="0"/>
    <x v="1"/>
    <n v="6"/>
    <n v="78646"/>
  </r>
  <r>
    <x v="32"/>
    <x v="2"/>
    <n v="53871"/>
    <d v="2024-06-30T00:00:00"/>
    <d v="1899-12-30T21:45:15"/>
    <x v="0"/>
    <x v="32"/>
    <n v="6559"/>
    <x v="1"/>
    <n v="48"/>
    <n v="126958"/>
  </r>
  <r>
    <x v="33"/>
    <x v="5"/>
    <n v="1369429"/>
    <d v="2024-06-30T00:00:00"/>
    <d v="1899-12-30T21:45:15"/>
    <x v="0"/>
    <x v="33"/>
    <n v="23102"/>
    <x v="2"/>
    <n v="138"/>
    <n v="278529"/>
  </r>
  <r>
    <x v="34"/>
    <x v="6"/>
    <n v="123419"/>
    <d v="2024-06-30T00:00:00"/>
    <d v="1899-12-30T21:45:15"/>
    <x v="0"/>
    <x v="34"/>
    <n v="2703"/>
    <x v="1"/>
    <n v="24"/>
    <n v="0"/>
  </r>
  <r>
    <x v="35"/>
    <x v="0"/>
    <n v="22102838"/>
    <d v="2024-06-30T00:00:00"/>
    <d v="1899-12-30T21:45:15"/>
    <x v="0"/>
    <x v="35"/>
    <n v="21596"/>
    <x v="2"/>
    <n v="400"/>
    <n v="248995"/>
  </r>
  <r>
    <x v="36"/>
    <x v="4"/>
    <n v="38387"/>
    <d v="2024-06-30T00:00:00"/>
    <d v="1899-12-30T21:45:15"/>
    <x v="0"/>
    <x v="36"/>
    <n v="0"/>
    <x v="1"/>
    <n v="94"/>
    <n v="112457"/>
  </r>
  <r>
    <x v="37"/>
    <x v="4"/>
    <n v="33704"/>
    <d v="2024-06-30T00:00:00"/>
    <d v="1899-12-30T21:45:15"/>
    <x v="0"/>
    <x v="37"/>
    <n v="0"/>
    <x v="2"/>
    <n v="113"/>
    <n v="534283"/>
  </r>
  <r>
    <x v="38"/>
    <x v="0"/>
    <n v="11618511"/>
    <d v="2024-06-30T00:00:00"/>
    <d v="1899-12-30T21:45:15"/>
    <x v="0"/>
    <x v="38"/>
    <n v="18115"/>
    <x v="2"/>
    <n v="147"/>
    <n v="410280"/>
  </r>
  <r>
    <x v="39"/>
    <x v="4"/>
    <n v="39783"/>
    <d v="2024-06-30T00:00:00"/>
    <d v="1899-12-30T21:45:15"/>
    <x v="0"/>
    <x v="39"/>
    <n v="0"/>
    <x v="1"/>
    <n v="67"/>
    <n v="78646"/>
  </r>
  <r>
    <x v="40"/>
    <x v="6"/>
    <n v="202239"/>
    <d v="2024-06-30T00:00:00"/>
    <d v="1899-12-30T21:45:15"/>
    <x v="0"/>
    <x v="40"/>
    <n v="1605"/>
    <x v="1"/>
    <n v="31"/>
    <n v="187397"/>
  </r>
  <r>
    <x v="41"/>
    <x v="6"/>
    <n v="107749"/>
    <d v="2024-06-30T00:00:00"/>
    <d v="1899-12-30T21:45:15"/>
    <x v="0"/>
    <x v="41"/>
    <n v="15638"/>
    <x v="1"/>
    <n v="13"/>
    <n v="535009"/>
  </r>
  <r>
    <x v="42"/>
    <x v="6"/>
    <n v="60057"/>
    <d v="2024-06-30T00:00:00"/>
    <d v="1899-12-30T21:45:15"/>
    <x v="0"/>
    <x v="42"/>
    <n v="16121"/>
    <x v="1"/>
    <n v="17"/>
    <n v="0"/>
  </r>
  <r>
    <x v="43"/>
    <x v="2"/>
    <n v="72344"/>
    <d v="2024-06-30T00:00:00"/>
    <d v="1899-12-30T21:45:15"/>
    <x v="0"/>
    <x v="43"/>
    <n v="15964"/>
    <x v="1"/>
    <n v="74"/>
    <n v="229344"/>
  </r>
  <r>
    <x v="44"/>
    <x v="0"/>
    <n v="5016678"/>
    <d v="2024-06-30T00:00:00"/>
    <d v="1899-12-30T21:45:15"/>
    <x v="0"/>
    <x v="44"/>
    <n v="15200"/>
    <x v="2"/>
    <n v="113"/>
    <n v="81294"/>
  </r>
  <r>
    <x v="45"/>
    <x v="2"/>
    <n v="39730"/>
    <d v="2024-06-30T00:00:00"/>
    <d v="1899-12-30T21:45:15"/>
    <x v="0"/>
    <x v="45"/>
    <n v="0"/>
    <x v="1"/>
    <n v="63"/>
    <n v="112382"/>
  </r>
  <r>
    <x v="46"/>
    <x v="5"/>
    <n v="31154867"/>
    <d v="2024-06-30T00:00:00"/>
    <d v="1899-12-30T21:45:15"/>
    <x v="0"/>
    <x v="46"/>
    <n v="9124"/>
    <x v="2"/>
    <n v="2159"/>
    <n v="329592"/>
  </r>
  <r>
    <x v="47"/>
    <x v="2"/>
    <n v="111551"/>
    <d v="2024-06-30T00:00:00"/>
    <d v="1899-12-30T21:45:15"/>
    <x v="0"/>
    <x v="47"/>
    <n v="9493"/>
    <x v="1"/>
    <n v="124"/>
    <n v="114197"/>
  </r>
  <r>
    <x v="48"/>
    <x v="2"/>
    <n v="99509"/>
    <d v="2024-06-30T00:00:00"/>
    <d v="1899-12-30T21:45:15"/>
    <x v="0"/>
    <x v="48"/>
    <n v="8954"/>
    <x v="1"/>
    <n v="146"/>
    <n v="18901"/>
  </r>
  <r>
    <x v="49"/>
    <x v="0"/>
    <n v="8306436"/>
    <d v="2024-06-30T00:00:00"/>
    <d v="1899-12-30T21:45:15"/>
    <x v="0"/>
    <x v="49"/>
    <n v="0"/>
    <x v="1"/>
    <n v="126"/>
    <n v="259958"/>
  </r>
  <r>
    <x v="50"/>
    <x v="2"/>
    <n v="30596"/>
    <d v="2024-06-30T00:00:00"/>
    <d v="1899-12-30T21:45:15"/>
    <x v="0"/>
    <x v="50"/>
    <n v="0"/>
    <x v="1"/>
    <n v="64"/>
    <n v="107339"/>
  </r>
  <r>
    <x v="51"/>
    <x v="6"/>
    <n v="17571"/>
    <d v="2024-06-30T00:00:00"/>
    <d v="1899-12-30T21:45:15"/>
    <x v="0"/>
    <x v="51"/>
    <n v="7150"/>
    <x v="1"/>
    <n v="2"/>
    <n v="19690"/>
  </r>
  <r>
    <x v="52"/>
    <x v="0"/>
    <n v="227679"/>
    <d v="2024-06-30T00:00:00"/>
    <d v="1899-12-30T21:45:15"/>
    <x v="0"/>
    <x v="52"/>
    <n v="6685"/>
    <x v="1"/>
    <n v="80"/>
    <n v="29600"/>
  </r>
  <r>
    <x v="53"/>
    <x v="2"/>
    <n v="39741"/>
    <d v="2024-06-30T00:00:00"/>
    <d v="1899-12-30T21:45:15"/>
    <x v="0"/>
    <x v="53"/>
    <n v="6709"/>
    <x v="1"/>
    <n v="40"/>
    <n v="616788"/>
  </r>
  <r>
    <x v="54"/>
    <x v="6"/>
    <n v="18233"/>
    <d v="2024-06-30T00:00:00"/>
    <d v="1899-12-30T21:45:15"/>
    <x v="0"/>
    <x v="54"/>
    <n v="6276"/>
    <x v="1"/>
    <n v="10"/>
    <n v="71434"/>
  </r>
  <r>
    <x v="55"/>
    <x v="2"/>
    <n v="15230"/>
    <d v="2024-06-30T00:00:00"/>
    <d v="1899-12-30T21:45:15"/>
    <x v="0"/>
    <x v="55"/>
    <n v="0"/>
    <x v="1"/>
    <n v="12"/>
    <n v="51382"/>
  </r>
  <r>
    <x v="56"/>
    <x v="2"/>
    <n v="165529"/>
    <d v="2024-06-30T00:00:00"/>
    <d v="1899-12-30T21:45:14"/>
    <x v="0"/>
    <x v="56"/>
    <n v="44720"/>
    <x v="2"/>
    <n v="295"/>
    <n v="496693"/>
  </r>
  <r>
    <x v="57"/>
    <x v="4"/>
    <n v="85732"/>
    <d v="2024-06-30T00:00:00"/>
    <d v="1899-12-30T21:45:14"/>
    <x v="0"/>
    <x v="57"/>
    <n v="0"/>
    <x v="2"/>
    <n v="116"/>
    <n v="150753"/>
  </r>
  <r>
    <x v="58"/>
    <x v="2"/>
    <n v="67277"/>
    <d v="2024-06-30T00:00:00"/>
    <d v="1899-12-30T21:45:14"/>
    <x v="0"/>
    <x v="58"/>
    <n v="8553"/>
    <x v="1"/>
    <n v="37"/>
    <n v="222773"/>
  </r>
  <r>
    <x v="59"/>
    <x v="0"/>
    <n v="5797805"/>
    <d v="2024-06-30T00:00:00"/>
    <d v="1899-12-30T21:45:14"/>
    <x v="0"/>
    <x v="59"/>
    <n v="24006"/>
    <x v="2"/>
    <n v="386"/>
    <n v="347815"/>
  </r>
  <r>
    <x v="60"/>
    <x v="0"/>
    <n v="16841795"/>
    <d v="2024-06-30T00:00:00"/>
    <d v="1899-12-30T21:45:14"/>
    <x v="0"/>
    <x v="60"/>
    <n v="13182"/>
    <x v="2"/>
    <n v="1361"/>
    <n v="400466"/>
  </r>
  <r>
    <x v="61"/>
    <x v="0"/>
    <n v="286259"/>
    <d v="2024-06-30T00:00:00"/>
    <d v="1899-12-30T21:45:14"/>
    <x v="0"/>
    <x v="61"/>
    <n v="0"/>
    <x v="2"/>
    <n v="188"/>
    <n v="176919"/>
  </r>
  <r>
    <x v="62"/>
    <x v="2"/>
    <n v="400516"/>
    <d v="2024-06-30T00:00:00"/>
    <d v="1899-12-30T21:45:14"/>
    <x v="0"/>
    <x v="62"/>
    <n v="36366"/>
    <x v="2"/>
    <n v="844"/>
    <n v="257839"/>
  </r>
  <r>
    <x v="63"/>
    <x v="2"/>
    <n v="107609"/>
    <d v="2024-06-30T00:00:00"/>
    <d v="1899-12-30T21:45:14"/>
    <x v="0"/>
    <x v="63"/>
    <n v="42438"/>
    <x v="2"/>
    <n v="292"/>
    <n v="177885"/>
  </r>
  <r>
    <x v="64"/>
    <x v="0"/>
    <n v="29178077"/>
    <d v="2024-06-30T00:00:00"/>
    <d v="1899-12-30T21:45:14"/>
    <x v="0"/>
    <x v="64"/>
    <n v="66862"/>
    <x v="2"/>
    <n v="1426"/>
    <n v="531329"/>
  </r>
  <r>
    <x v="65"/>
    <x v="0"/>
    <n v="567678"/>
    <d v="2024-06-30T00:00:00"/>
    <d v="1899-12-30T21:45:14"/>
    <x v="0"/>
    <x v="65"/>
    <n v="63755"/>
    <x v="2"/>
    <n v="417"/>
    <n v="401622"/>
  </r>
  <r>
    <x v="66"/>
    <x v="0"/>
    <n v="45992020"/>
    <d v="2024-06-30T00:00:00"/>
    <d v="1899-12-30T21:45:14"/>
    <x v="0"/>
    <x v="66"/>
    <n v="58947"/>
    <x v="2"/>
    <n v="5046"/>
    <n v="562941"/>
  </r>
  <r>
    <x v="67"/>
    <x v="0"/>
    <n v="4901981"/>
    <d v="2024-06-30T00:00:00"/>
    <d v="1899-12-30T21:45:14"/>
    <x v="0"/>
    <x v="67"/>
    <n v="62471"/>
    <x v="2"/>
    <n v="997"/>
    <n v="1009957"/>
  </r>
  <r>
    <x v="68"/>
    <x v="5"/>
    <n v="787941"/>
    <d v="2024-06-30T00:00:00"/>
    <d v="1899-12-30T21:45:14"/>
    <x v="0"/>
    <x v="68"/>
    <n v="61564"/>
    <x v="1"/>
    <n v="21"/>
    <n v="2303734"/>
  </r>
  <r>
    <x v="69"/>
    <x v="5"/>
    <n v="19364809"/>
    <d v="2024-06-30T00:00:00"/>
    <d v="1899-12-30T21:45:14"/>
    <x v="0"/>
    <x v="69"/>
    <n v="54578"/>
    <x v="2"/>
    <n v="3165"/>
    <n v="146269"/>
  </r>
  <r>
    <x v="70"/>
    <x v="0"/>
    <n v="12624840"/>
    <d v="2024-06-30T00:00:00"/>
    <d v="1899-12-30T21:45:14"/>
    <x v="0"/>
    <x v="70"/>
    <n v="53569"/>
    <x v="1"/>
    <n v="38"/>
    <n v="345742"/>
  </r>
  <r>
    <x v="71"/>
    <x v="0"/>
    <n v="99426"/>
    <d v="2024-06-30T00:00:00"/>
    <d v="1899-12-30T21:45:14"/>
    <x v="0"/>
    <x v="71"/>
    <n v="51048"/>
    <x v="2"/>
    <n v="172"/>
    <n v="0"/>
  </r>
  <r>
    <x v="72"/>
    <x v="0"/>
    <n v="2331533"/>
    <d v="2024-06-30T00:00:00"/>
    <d v="1899-12-30T21:45:14"/>
    <x v="0"/>
    <x v="72"/>
    <n v="48674"/>
    <x v="2"/>
    <n v="307"/>
    <n v="1621909"/>
  </r>
  <r>
    <x v="73"/>
    <x v="4"/>
    <n v="77463"/>
    <d v="2024-06-30T00:00:00"/>
    <d v="1899-12-30T21:45:14"/>
    <x v="0"/>
    <x v="73"/>
    <n v="0"/>
    <x v="2"/>
    <n v="165"/>
    <n v="249838"/>
  </r>
  <r>
    <x v="74"/>
    <x v="6"/>
    <n v="9292169"/>
    <d v="2024-06-30T00:00:00"/>
    <d v="1899-12-30T21:45:14"/>
    <x v="0"/>
    <x v="74"/>
    <n v="46168"/>
    <x v="2"/>
    <n v="670"/>
    <n v="249149"/>
  </r>
  <r>
    <x v="75"/>
    <x v="0"/>
    <n v="63298550"/>
    <d v="2024-06-30T00:00:00"/>
    <d v="1899-12-30T21:45:14"/>
    <x v="0"/>
    <x v="75"/>
    <n v="0"/>
    <x v="2"/>
    <n v="846"/>
    <n v="0"/>
  </r>
  <r>
    <x v="76"/>
    <x v="0"/>
    <n v="1274727"/>
    <d v="2024-06-30T00:00:00"/>
    <d v="1899-12-30T21:45:14"/>
    <x v="0"/>
    <x v="76"/>
    <n v="41278"/>
    <x v="2"/>
    <n v="1051"/>
    <n v="358675"/>
  </r>
  <r>
    <x v="77"/>
    <x v="0"/>
    <n v="8680837"/>
    <d v="2024-06-30T00:00:00"/>
    <d v="1899-12-30T21:45:14"/>
    <x v="0"/>
    <x v="77"/>
    <n v="39281"/>
    <x v="2"/>
    <n v="290"/>
    <n v="815204"/>
  </r>
  <r>
    <x v="78"/>
    <x v="0"/>
    <n v="13865691"/>
    <d v="2024-06-30T00:00:00"/>
    <d v="1899-12-30T21:45:14"/>
    <x v="0"/>
    <x v="78"/>
    <n v="37757"/>
    <x v="2"/>
    <n v="468"/>
    <n v="660107"/>
  </r>
  <r>
    <x v="79"/>
    <x v="0"/>
    <n v="2175699"/>
    <d v="2024-06-30T00:00:00"/>
    <d v="1899-12-30T21:45:14"/>
    <x v="0"/>
    <x v="79"/>
    <n v="25980"/>
    <x v="2"/>
    <n v="723"/>
    <n v="431221"/>
  </r>
  <r>
    <x v="80"/>
    <x v="2"/>
    <n v="11680283"/>
    <d v="2024-06-30T00:00:00"/>
    <d v="1899-12-30T21:45:14"/>
    <x v="0"/>
    <x v="80"/>
    <n v="33734"/>
    <x v="2"/>
    <n v="860"/>
    <n v="132422"/>
  </r>
  <r>
    <x v="81"/>
    <x v="4"/>
    <n v="49233"/>
    <d v="2024-06-30T00:00:00"/>
    <d v="1899-12-30T21:45:14"/>
    <x v="0"/>
    <x v="81"/>
    <n v="0"/>
    <x v="1"/>
    <n v="28"/>
    <n v="778000"/>
  </r>
  <r>
    <x v="82"/>
    <x v="0"/>
    <n v="21473764"/>
    <d v="2024-06-30T00:00:00"/>
    <d v="1899-12-30T21:45:14"/>
    <x v="0"/>
    <x v="82"/>
    <n v="32332"/>
    <x v="2"/>
    <n v="743"/>
    <n v="804909"/>
  </r>
  <r>
    <x v="83"/>
    <x v="2"/>
    <n v="185113"/>
    <d v="2024-06-30T00:00:00"/>
    <d v="1899-12-30T21:45:14"/>
    <x v="0"/>
    <x v="83"/>
    <n v="29805"/>
    <x v="2"/>
    <n v="410"/>
    <n v="210983"/>
  </r>
  <r>
    <x v="84"/>
    <x v="0"/>
    <n v="12784726"/>
    <d v="2024-06-30T00:00:00"/>
    <d v="1899-12-30T21:45:14"/>
    <x v="0"/>
    <x v="84"/>
    <n v="27847"/>
    <x v="2"/>
    <n v="163"/>
    <n v="604310"/>
  </r>
  <r>
    <x v="85"/>
    <x v="5"/>
    <n v="667490"/>
    <d v="2024-06-30T00:00:00"/>
    <d v="1899-12-30T21:45:14"/>
    <x v="0"/>
    <x v="85"/>
    <n v="3487"/>
    <x v="2"/>
    <n v="123"/>
    <n v="7850"/>
  </r>
  <r>
    <x v="86"/>
    <x v="6"/>
    <n v="117489"/>
    <d v="2024-06-30T00:00:00"/>
    <d v="1899-12-30T21:45:14"/>
    <x v="0"/>
    <x v="86"/>
    <n v="0"/>
    <x v="1"/>
    <n v="65"/>
    <n v="82430"/>
  </r>
  <r>
    <x v="87"/>
    <x v="4"/>
    <n v="34085"/>
    <d v="2024-06-30T00:00:00"/>
    <d v="1899-12-30T21:45:14"/>
    <x v="0"/>
    <x v="87"/>
    <n v="26011"/>
    <x v="2"/>
    <n v="128"/>
    <n v="196855"/>
  </r>
  <r>
    <x v="88"/>
    <x v="6"/>
    <n v="721159"/>
    <d v="2024-06-30T00:00:00"/>
    <d v="1899-12-30T21:45:14"/>
    <x v="0"/>
    <x v="88"/>
    <n v="0"/>
    <x v="2"/>
    <n v="199"/>
    <n v="0"/>
  </r>
  <r>
    <x v="89"/>
    <x v="1"/>
    <n v="314169"/>
    <d v="2024-06-30T00:00:00"/>
    <d v="1899-12-30T21:45:13"/>
    <x v="0"/>
    <x v="89"/>
    <n v="11254"/>
    <x v="2"/>
    <n v="420"/>
    <n v="651257"/>
  </r>
  <r>
    <x v="90"/>
    <x v="4"/>
    <n v="176463"/>
    <d v="2024-06-30T00:00:00"/>
    <d v="1899-12-30T21:45:13"/>
    <x v="0"/>
    <x v="90"/>
    <n v="101321"/>
    <x v="2"/>
    <n v="228"/>
    <n v="1252808"/>
  </r>
  <r>
    <x v="91"/>
    <x v="5"/>
    <n v="6728271"/>
    <d v="2024-06-30T00:00:00"/>
    <d v="1899-12-30T21:45:13"/>
    <x v="0"/>
    <x v="91"/>
    <n v="196406"/>
    <x v="2"/>
    <n v="2991"/>
    <n v="1907195"/>
  </r>
  <r>
    <x v="92"/>
    <x v="6"/>
    <n v="909466"/>
    <d v="2024-06-30T00:00:00"/>
    <d v="1899-12-30T21:45:13"/>
    <x v="0"/>
    <x v="92"/>
    <n v="67226"/>
    <x v="2"/>
    <n v="885"/>
    <n v="672883"/>
  </r>
  <r>
    <x v="93"/>
    <x v="1"/>
    <n v="596831"/>
    <d v="2024-06-30T00:00:00"/>
    <d v="1899-12-30T21:45:13"/>
    <x v="0"/>
    <x v="93"/>
    <n v="0"/>
    <x v="2"/>
    <n v="1408"/>
    <n v="242207"/>
  </r>
  <r>
    <x v="94"/>
    <x v="2"/>
    <n v="399794"/>
    <d v="2024-06-30T00:00:00"/>
    <d v="1899-12-30T21:45:13"/>
    <x v="0"/>
    <x v="94"/>
    <n v="0"/>
    <x v="2"/>
    <n v="1021"/>
    <n v="938039"/>
  </r>
  <r>
    <x v="95"/>
    <x v="2"/>
    <n v="6550389"/>
    <d v="2024-06-30T00:00:00"/>
    <d v="1899-12-30T21:45:13"/>
    <x v="0"/>
    <x v="95"/>
    <n v="179410"/>
    <x v="2"/>
    <n v="4230"/>
    <n v="2610114"/>
  </r>
  <r>
    <x v="96"/>
    <x v="2"/>
    <n v="1406585"/>
    <d v="2024-06-30T00:00:00"/>
    <d v="1899-12-30T21:45:13"/>
    <x v="0"/>
    <x v="96"/>
    <n v="187078"/>
    <x v="2"/>
    <n v="4390"/>
    <n v="913289"/>
  </r>
  <r>
    <x v="97"/>
    <x v="5"/>
    <n v="540985"/>
    <d v="2024-06-30T00:00:00"/>
    <d v="1899-12-30T21:45:13"/>
    <x v="0"/>
    <x v="97"/>
    <n v="163687"/>
    <x v="2"/>
    <n v="316"/>
    <n v="2213831"/>
  </r>
  <r>
    <x v="98"/>
    <x v="0"/>
    <n v="2633874"/>
    <d v="2024-06-30T00:00:00"/>
    <d v="1899-12-30T21:45:13"/>
    <x v="0"/>
    <x v="98"/>
    <n v="167099"/>
    <x v="2"/>
    <n v="4106"/>
    <n v="1062663"/>
  </r>
  <r>
    <x v="99"/>
    <x v="0"/>
    <n v="48432863"/>
    <d v="2024-06-30T00:00:00"/>
    <d v="1899-12-30T21:45:13"/>
    <x v="0"/>
    <x v="99"/>
    <n v="100431"/>
    <x v="2"/>
    <n v="3632"/>
    <n v="3012408"/>
  </r>
  <r>
    <x v="100"/>
    <x v="0"/>
    <n v="32395450"/>
    <d v="2024-06-30T00:00:00"/>
    <d v="1899-12-30T21:45:13"/>
    <x v="0"/>
    <x v="100"/>
    <n v="170425"/>
    <x v="2"/>
    <n v="1462"/>
    <n v="2541625"/>
  </r>
  <r>
    <x v="101"/>
    <x v="2"/>
    <n v="2985094"/>
    <d v="2024-06-30T00:00:00"/>
    <d v="1899-12-30T21:45:13"/>
    <x v="0"/>
    <x v="101"/>
    <n v="0"/>
    <x v="2"/>
    <n v="3756"/>
    <n v="1183986"/>
  </r>
  <r>
    <x v="102"/>
    <x v="5"/>
    <n v="17168639"/>
    <d v="2024-06-30T00:00:00"/>
    <d v="1899-12-30T21:45:13"/>
    <x v="0"/>
    <x v="102"/>
    <n v="136044"/>
    <x v="2"/>
    <n v="3056"/>
    <n v="3091420"/>
  </r>
  <r>
    <x v="103"/>
    <x v="0"/>
    <n v="13600464"/>
    <d v="2024-06-30T00:00:00"/>
    <d v="1899-12-30T21:45:13"/>
    <x v="0"/>
    <x v="103"/>
    <n v="132039"/>
    <x v="2"/>
    <n v="1468"/>
    <n v="6021981"/>
  </r>
  <r>
    <x v="104"/>
    <x v="0"/>
    <n v="27911548"/>
    <d v="2024-06-30T00:00:00"/>
    <d v="1899-12-30T21:45:13"/>
    <x v="0"/>
    <x v="104"/>
    <n v="123280"/>
    <x v="2"/>
    <n v="1974"/>
    <n v="1751774"/>
  </r>
  <r>
    <x v="105"/>
    <x v="4"/>
    <n v="444033"/>
    <d v="2024-06-30T00:00:00"/>
    <d v="1899-12-30T21:45:13"/>
    <x v="0"/>
    <x v="105"/>
    <n v="120149"/>
    <x v="2"/>
    <n v="885"/>
    <n v="2170600"/>
  </r>
  <r>
    <x v="106"/>
    <x v="2"/>
    <n v="288023"/>
    <d v="2024-06-30T00:00:00"/>
    <d v="1899-12-30T21:45:13"/>
    <x v="0"/>
    <x v="106"/>
    <n v="108647"/>
    <x v="2"/>
    <n v="648"/>
    <n v="814159"/>
  </r>
  <r>
    <x v="107"/>
    <x v="0"/>
    <n v="35027343"/>
    <d v="2024-06-30T00:00:00"/>
    <d v="1899-12-30T21:45:13"/>
    <x v="0"/>
    <x v="107"/>
    <n v="103419"/>
    <x v="2"/>
    <n v="1937"/>
    <n v="1499795"/>
  </r>
  <r>
    <x v="108"/>
    <x v="0"/>
    <n v="95240792"/>
    <d v="2024-06-30T00:00:00"/>
    <d v="1899-12-30T21:45:13"/>
    <x v="0"/>
    <x v="108"/>
    <n v="84489"/>
    <x v="2"/>
    <n v="1468"/>
    <n v="846704"/>
  </r>
  <r>
    <x v="109"/>
    <x v="0"/>
    <n v="20180839"/>
    <d v="2024-06-30T00:00:00"/>
    <d v="1899-12-30T21:45:13"/>
    <x v="0"/>
    <x v="109"/>
    <n v="0"/>
    <x v="2"/>
    <n v="2686"/>
    <n v="624784"/>
  </r>
  <r>
    <x v="110"/>
    <x v="0"/>
    <n v="17653671"/>
    <d v="2024-06-30T00:00:00"/>
    <d v="1899-12-30T21:45:13"/>
    <x v="0"/>
    <x v="110"/>
    <n v="87024"/>
    <x v="2"/>
    <n v="1971"/>
    <n v="1146543"/>
  </r>
  <r>
    <x v="111"/>
    <x v="0"/>
    <n v="27742298"/>
    <d v="2024-06-30T00:00:00"/>
    <d v="1899-12-30T21:45:13"/>
    <x v="0"/>
    <x v="111"/>
    <n v="87497"/>
    <x v="2"/>
    <n v="835"/>
    <n v="1690934"/>
  </r>
  <r>
    <x v="112"/>
    <x v="6"/>
    <n v="290915"/>
    <d v="2024-06-30T00:00:00"/>
    <d v="1899-12-30T21:45:13"/>
    <x v="0"/>
    <x v="112"/>
    <n v="0"/>
    <x v="2"/>
    <n v="314"/>
    <n v="98964"/>
  </r>
  <r>
    <x v="113"/>
    <x v="6"/>
    <n v="284164"/>
    <d v="2024-06-30T00:00:00"/>
    <d v="1899-12-30T21:45:13"/>
    <x v="0"/>
    <x v="113"/>
    <n v="0"/>
    <x v="2"/>
    <n v="650"/>
    <n v="0"/>
  </r>
  <r>
    <x v="114"/>
    <x v="0"/>
    <n v="1184817"/>
    <d v="2024-06-30T00:00:00"/>
    <d v="1899-12-30T21:45:13"/>
    <x v="0"/>
    <x v="114"/>
    <n v="73116"/>
    <x v="2"/>
    <n v="1427"/>
    <n v="1048704"/>
  </r>
  <r>
    <x v="115"/>
    <x v="1"/>
    <n v="794045"/>
    <d v="2024-06-30T00:00:00"/>
    <d v="1899-12-30T21:45:13"/>
    <x v="0"/>
    <x v="115"/>
    <n v="72013"/>
    <x v="2"/>
    <n v="1300"/>
    <n v="733218"/>
  </r>
  <r>
    <x v="116"/>
    <x v="2"/>
    <n v="412190"/>
    <d v="2024-06-30T00:00:00"/>
    <d v="1899-12-30T21:45:13"/>
    <x v="0"/>
    <x v="116"/>
    <n v="0"/>
    <x v="2"/>
    <n v="688"/>
    <n v="576016"/>
  </r>
  <r>
    <x v="117"/>
    <x v="4"/>
    <n v="9432800"/>
    <d v="2024-06-30T00:00:00"/>
    <d v="1899-12-30T21:45:12"/>
    <x v="0"/>
    <x v="117"/>
    <n v="985592"/>
    <x v="2"/>
    <n v="7118"/>
    <n v="13646641"/>
  </r>
  <r>
    <x v="118"/>
    <x v="1"/>
    <n v="29266991"/>
    <d v="2024-06-30T00:00:00"/>
    <d v="1899-12-30T21:45:12"/>
    <x v="0"/>
    <x v="118"/>
    <n v="546537"/>
    <x v="2"/>
    <n v="5856"/>
    <n v="3359014"/>
  </r>
  <r>
    <x v="119"/>
    <x v="0"/>
    <n v="106156692"/>
    <d v="2024-06-30T00:00:00"/>
    <d v="1899-12-30T21:45:12"/>
    <x v="0"/>
    <x v="119"/>
    <n v="442182"/>
    <x v="2"/>
    <n v="24613"/>
    <n v="3693367"/>
  </r>
  <r>
    <x v="120"/>
    <x v="5"/>
    <n v="34382084"/>
    <d v="2024-06-30T00:00:00"/>
    <d v="1899-12-30T21:45:12"/>
    <x v="0"/>
    <x v="120"/>
    <n v="241486"/>
    <x v="2"/>
    <n v="1637"/>
    <n v="1377915"/>
  </r>
  <r>
    <x v="121"/>
    <x v="5"/>
    <n v="2979915"/>
    <d v="2024-06-30T00:00:00"/>
    <d v="1899-12-30T21:45:12"/>
    <x v="0"/>
    <x v="121"/>
    <n v="513687"/>
    <x v="2"/>
    <n v="690"/>
    <n v="4065369"/>
  </r>
  <r>
    <x v="122"/>
    <x v="1"/>
    <n v="18113361"/>
    <d v="2024-06-30T00:00:00"/>
    <d v="1899-12-30T21:45:12"/>
    <x v="0"/>
    <x v="122"/>
    <n v="1034145"/>
    <x v="2"/>
    <n v="36043"/>
    <n v="3082403"/>
  </r>
  <r>
    <x v="123"/>
    <x v="5"/>
    <n v="10081785"/>
    <d v="2024-06-30T00:00:00"/>
    <d v="1899-12-30T21:45:12"/>
    <x v="0"/>
    <x v="123"/>
    <n v="0"/>
    <x v="2"/>
    <n v="2349"/>
    <n v="200732262"/>
  </r>
  <r>
    <x v="124"/>
    <x v="2"/>
    <n v="4446964"/>
    <d v="2024-06-30T00:00:00"/>
    <d v="1899-12-30T21:45:12"/>
    <x v="0"/>
    <x v="124"/>
    <n v="1051102"/>
    <x v="2"/>
    <n v="8727"/>
    <n v="7882622"/>
  </r>
  <r>
    <x v="125"/>
    <x v="1"/>
    <n v="3496016"/>
    <d v="2024-06-30T00:00:00"/>
    <d v="1899-12-30T21:45:12"/>
    <x v="0"/>
    <x v="125"/>
    <n v="1030944"/>
    <x v="2"/>
    <n v="7664"/>
    <n v="6114822"/>
  </r>
  <r>
    <x v="126"/>
    <x v="5"/>
    <n v="3378078"/>
    <d v="2024-06-30T00:00:00"/>
    <d v="1899-12-30T21:45:12"/>
    <x v="0"/>
    <x v="126"/>
    <n v="1009212"/>
    <x v="2"/>
    <n v="2284"/>
    <n v="4030048"/>
  </r>
  <r>
    <x v="127"/>
    <x v="5"/>
    <n v="30225582"/>
    <d v="2024-06-30T00:00:00"/>
    <d v="1899-12-30T21:45:12"/>
    <x v="0"/>
    <x v="127"/>
    <n v="991322"/>
    <x v="2"/>
    <n v="12031"/>
    <n v="6047766"/>
  </r>
  <r>
    <x v="128"/>
    <x v="4"/>
    <n v="1848837"/>
    <d v="2024-06-30T00:00:00"/>
    <d v="1899-12-30T21:45:12"/>
    <x v="0"/>
    <x v="128"/>
    <n v="971406"/>
    <x v="2"/>
    <n v="6715"/>
    <n v="7885792"/>
  </r>
  <r>
    <x v="129"/>
    <x v="5"/>
    <n v="35844909"/>
    <d v="2024-06-30T00:00:00"/>
    <d v="1899-12-30T21:45:12"/>
    <x v="0"/>
    <x v="129"/>
    <n v="0"/>
    <x v="2"/>
    <n v="9646"/>
    <n v="45481735"/>
  </r>
  <r>
    <x v="130"/>
    <x v="1"/>
    <n v="7305843"/>
    <d v="2024-06-30T00:00:00"/>
    <d v="1899-12-30T21:45:12"/>
    <x v="0"/>
    <x v="130"/>
    <n v="0"/>
    <x v="2"/>
    <n v="20155"/>
    <n v="2657506"/>
  </r>
  <r>
    <x v="131"/>
    <x v="5"/>
    <n v="10300205"/>
    <d v="2024-06-30T00:00:00"/>
    <d v="1899-12-30T21:45:12"/>
    <x v="0"/>
    <x v="131"/>
    <n v="824089"/>
    <x v="2"/>
    <n v="10400"/>
    <n v="7748050"/>
  </r>
  <r>
    <x v="132"/>
    <x v="5"/>
    <n v="1783983"/>
    <d v="2024-06-30T00:00:00"/>
    <d v="1899-12-30T21:45:12"/>
    <x v="0"/>
    <x v="132"/>
    <n v="727915"/>
    <x v="2"/>
    <n v="1574"/>
    <n v="10948549"/>
  </r>
  <r>
    <x v="133"/>
    <x v="5"/>
    <n v="1223387"/>
    <d v="2024-06-30T00:00:00"/>
    <d v="1899-12-30T21:45:12"/>
    <x v="0"/>
    <x v="133"/>
    <n v="679745"/>
    <x v="2"/>
    <n v="1365"/>
    <n v="9640118"/>
  </r>
  <r>
    <x v="134"/>
    <x v="2"/>
    <n v="11056370"/>
    <d v="2024-06-30T00:00:00"/>
    <d v="1899-12-30T21:45:12"/>
    <x v="0"/>
    <x v="134"/>
    <n v="671316"/>
    <x v="2"/>
    <n v="4384"/>
    <n v="3740928"/>
  </r>
  <r>
    <x v="135"/>
    <x v="5"/>
    <n v="21575842"/>
    <d v="2024-06-30T00:00:00"/>
    <d v="1899-12-30T21:45:12"/>
    <x v="0"/>
    <x v="135"/>
    <n v="655852"/>
    <x v="2"/>
    <n v="16897"/>
    <n v="6486117"/>
  </r>
  <r>
    <x v="136"/>
    <x v="5"/>
    <n v="4380326"/>
    <d v="2024-06-30T00:00:00"/>
    <d v="1899-12-30T21:45:12"/>
    <x v="0"/>
    <x v="136"/>
    <n v="0"/>
    <x v="2"/>
    <n v="2570"/>
    <n v="8455743"/>
  </r>
  <r>
    <x v="137"/>
    <x v="5"/>
    <n v="55227143"/>
    <d v="2024-06-30T00:00:00"/>
    <d v="1899-12-30T21:45:12"/>
    <x v="0"/>
    <x v="137"/>
    <n v="620159"/>
    <x v="2"/>
    <n v="19495"/>
    <n v="11711514"/>
  </r>
  <r>
    <x v="138"/>
    <x v="4"/>
    <n v="4013171"/>
    <d v="2024-06-30T00:00:00"/>
    <d v="1899-12-30T21:45:12"/>
    <x v="0"/>
    <x v="138"/>
    <n v="0"/>
    <x v="2"/>
    <n v="12218"/>
    <n v="3216305"/>
  </r>
  <r>
    <x v="139"/>
    <x v="4"/>
    <n v="1321910"/>
    <d v="2024-06-30T00:00:00"/>
    <d v="1899-12-30T21:45:12"/>
    <x v="0"/>
    <x v="139"/>
    <n v="0"/>
    <x v="2"/>
    <n v="3001"/>
    <n v="6968103"/>
  </r>
  <r>
    <x v="140"/>
    <x v="5"/>
    <n v="5345541"/>
    <d v="2024-06-30T00:00:00"/>
    <d v="1899-12-30T21:45:12"/>
    <x v="0"/>
    <x v="140"/>
    <n v="615445"/>
    <x v="2"/>
    <n v="5404"/>
    <n v="3078533"/>
  </r>
  <r>
    <x v="141"/>
    <x v="0"/>
    <n v="7040745"/>
    <d v="2024-06-30T00:00:00"/>
    <d v="1899-12-30T21:45:12"/>
    <x v="0"/>
    <x v="141"/>
    <n v="500835"/>
    <x v="2"/>
    <n v="6437"/>
    <n v="2483848"/>
  </r>
  <r>
    <x v="142"/>
    <x v="0"/>
    <n v="120812698"/>
    <d v="2024-06-30T00:00:00"/>
    <d v="1899-12-30T21:45:12"/>
    <x v="0"/>
    <x v="142"/>
    <n v="488171"/>
    <x v="2"/>
    <n v="7574"/>
    <n v="5565340"/>
  </r>
  <r>
    <x v="143"/>
    <x v="0"/>
    <n v="908061"/>
    <d v="2024-06-30T00:00:00"/>
    <d v="1899-12-30T21:45:12"/>
    <x v="0"/>
    <x v="143"/>
    <n v="0"/>
    <x v="2"/>
    <n v="921"/>
    <n v="1603660"/>
  </r>
  <r>
    <x v="144"/>
    <x v="2"/>
    <n v="10221247"/>
    <d v="2024-06-30T00:00:00"/>
    <d v="1899-12-30T21:45:12"/>
    <x v="0"/>
    <x v="144"/>
    <n v="0"/>
    <x v="2"/>
    <n v="11165"/>
    <n v="1660662"/>
  </r>
  <r>
    <x v="145"/>
    <x v="5"/>
    <n v="2971966"/>
    <d v="2024-06-30T00:00:00"/>
    <d v="1899-12-30T21:45:12"/>
    <x v="0"/>
    <x v="145"/>
    <n v="435162"/>
    <x v="2"/>
    <n v="8777"/>
    <n v="3242901"/>
  </r>
  <r>
    <x v="146"/>
    <x v="4"/>
    <n v="3249317"/>
    <d v="2024-06-30T00:00:00"/>
    <d v="1899-12-30T21:45:12"/>
    <x v="0"/>
    <x v="146"/>
    <n v="379084"/>
    <x v="2"/>
    <n v="16388"/>
    <n v="1884721"/>
  </r>
  <r>
    <x v="147"/>
    <x v="5"/>
    <n v="5323993"/>
    <d v="2024-06-30T00:00:00"/>
    <d v="1899-12-30T21:45:12"/>
    <x v="0"/>
    <x v="147"/>
    <n v="0"/>
    <x v="2"/>
    <n v="4628"/>
    <n v="25000000"/>
  </r>
  <r>
    <x v="148"/>
    <x v="4"/>
    <n v="642371"/>
    <d v="2024-06-30T00:00:00"/>
    <d v="1899-12-30T21:45:12"/>
    <x v="0"/>
    <x v="148"/>
    <n v="0"/>
    <x v="2"/>
    <n v="1232"/>
    <n v="4587145"/>
  </r>
  <r>
    <x v="149"/>
    <x v="4"/>
    <n v="2081304"/>
    <d v="2024-06-30T00:00:00"/>
    <d v="1899-12-30T21:45:12"/>
    <x v="0"/>
    <x v="149"/>
    <n v="337068"/>
    <x v="2"/>
    <n v="9976"/>
    <n v="2226216"/>
  </r>
  <r>
    <x v="150"/>
    <x v="0"/>
    <n v="19470234"/>
    <d v="2024-06-30T00:00:00"/>
    <d v="1899-12-30T21:45:12"/>
    <x v="0"/>
    <x v="150"/>
    <n v="341316"/>
    <x v="2"/>
    <n v="4069"/>
    <n v="4112961"/>
  </r>
  <r>
    <x v="151"/>
    <x v="0"/>
    <n v="56215221"/>
    <d v="2024-06-30T00:00:00"/>
    <d v="1899-12-30T21:45:12"/>
    <x v="0"/>
    <x v="151"/>
    <n v="337309"/>
    <x v="2"/>
    <n v="5689"/>
    <n v="3967062"/>
  </r>
  <r>
    <x v="152"/>
    <x v="5"/>
    <n v="445431"/>
    <d v="2024-06-30T00:00:00"/>
    <d v="1899-12-30T21:45:12"/>
    <x v="0"/>
    <x v="152"/>
    <n v="243601"/>
    <x v="2"/>
    <n v="225"/>
    <n v="717784"/>
  </r>
  <r>
    <x v="153"/>
    <x v="4"/>
    <n v="2866374"/>
    <d v="2024-06-30T00:00:00"/>
    <d v="1899-12-30T21:45:12"/>
    <x v="0"/>
    <x v="153"/>
    <n v="330233"/>
    <x v="2"/>
    <n v="3605"/>
    <n v="1941032"/>
  </r>
  <r>
    <x v="154"/>
    <x v="0"/>
    <n v="2441162"/>
    <d v="2024-06-30T00:00:00"/>
    <d v="1899-12-30T21:45:12"/>
    <x v="0"/>
    <x v="154"/>
    <n v="327049"/>
    <x v="2"/>
    <n v="2801"/>
    <n v="2026898"/>
  </r>
  <r>
    <x v="155"/>
    <x v="4"/>
    <n v="627950"/>
    <d v="2024-06-30T00:00:00"/>
    <d v="1899-12-30T21:45:12"/>
    <x v="0"/>
    <x v="155"/>
    <n v="291794"/>
    <x v="2"/>
    <n v="2846"/>
    <n v="2769281"/>
  </r>
  <r>
    <x v="156"/>
    <x v="0"/>
    <n v="45350148"/>
    <d v="2024-06-30T00:00:00"/>
    <d v="1899-12-30T21:45:12"/>
    <x v="0"/>
    <x v="156"/>
    <n v="183061"/>
    <x v="2"/>
    <n v="6881"/>
    <n v="230960"/>
  </r>
  <r>
    <x v="157"/>
    <x v="0"/>
    <n v="216746934"/>
    <d v="2024-06-30T00:00:00"/>
    <d v="1899-12-30T21:45:12"/>
    <x v="0"/>
    <x v="157"/>
    <n v="259953"/>
    <x v="2"/>
    <n v="3155"/>
    <n v="5708974"/>
  </r>
  <r>
    <x v="158"/>
    <x v="0"/>
    <n v="15331428"/>
    <d v="2024-06-30T00:00:00"/>
    <d v="1899-12-30T21:45:12"/>
    <x v="0"/>
    <x v="158"/>
    <n v="258888"/>
    <x v="2"/>
    <n v="5740"/>
    <n v="2525756"/>
  </r>
  <r>
    <x v="159"/>
    <x v="5"/>
    <n v="40754388"/>
    <d v="2024-06-30T00:00:00"/>
    <d v="1899-12-30T21:45:12"/>
    <x v="0"/>
    <x v="159"/>
    <n v="211080"/>
    <x v="2"/>
    <n v="7996"/>
    <n v="1390730"/>
  </r>
  <r>
    <x v="160"/>
    <x v="0"/>
    <n v="33089461"/>
    <d v="2024-06-30T00:00:00"/>
    <d v="1899-12-30T21:45:12"/>
    <x v="0"/>
    <x v="160"/>
    <n v="228805"/>
    <x v="2"/>
    <n v="2250"/>
    <n v="1371127"/>
  </r>
  <r>
    <x v="161"/>
    <x v="2"/>
    <n v="374087"/>
    <d v="2024-06-30T00:00:00"/>
    <d v="1899-12-30T21:45:12"/>
    <x v="0"/>
    <x v="161"/>
    <n v="0"/>
    <x v="2"/>
    <n v="1102"/>
    <n v="828928"/>
  </r>
  <r>
    <x v="162"/>
    <x v="5"/>
    <n v="7481023"/>
    <d v="2024-06-30T00:00:00"/>
    <d v="1899-12-30T21:45:12"/>
    <x v="0"/>
    <x v="162"/>
    <n v="0"/>
    <x v="2"/>
    <n v="758"/>
    <n v="1233207"/>
  </r>
  <r>
    <x v="163"/>
    <x v="4"/>
    <n v="345393"/>
    <d v="2024-06-30T00:00:00"/>
    <d v="1899-12-30T21:45:12"/>
    <x v="0"/>
    <x v="163"/>
    <n v="0"/>
    <x v="2"/>
    <n v="229"/>
    <n v="1996384"/>
  </r>
  <r>
    <x v="164"/>
    <x v="5"/>
    <n v="25990679"/>
    <d v="2024-06-30T00:00:00"/>
    <d v="1899-12-30T21:45:11"/>
    <x v="0"/>
    <x v="164"/>
    <n v="4772739"/>
    <x v="1"/>
    <n v="74"/>
    <n v="0"/>
  </r>
  <r>
    <x v="165"/>
    <x v="5"/>
    <n v="10300869"/>
    <d v="2024-06-30T00:00:00"/>
    <d v="1899-12-30T21:45:11"/>
    <x v="0"/>
    <x v="165"/>
    <n v="1731007"/>
    <x v="2"/>
    <n v="14122"/>
    <n v="17201885"/>
  </r>
  <r>
    <x v="166"/>
    <x v="0"/>
    <n v="60756135"/>
    <d v="2024-06-30T00:00:00"/>
    <d v="1899-12-30T21:45:11"/>
    <x v="0"/>
    <x v="166"/>
    <n v="3912506"/>
    <x v="2"/>
    <n v="102595"/>
    <n v="26795090"/>
  </r>
  <r>
    <x v="167"/>
    <x v="5"/>
    <n v="19205043"/>
    <d v="2024-06-30T00:00:00"/>
    <d v="1899-12-30T21:45:11"/>
    <x v="0"/>
    <x v="167"/>
    <n v="1383020"/>
    <x v="2"/>
    <n v="13848"/>
    <n v="11575012"/>
  </r>
  <r>
    <x v="168"/>
    <x v="4"/>
    <n v="43192122"/>
    <d v="2024-06-30T00:00:00"/>
    <d v="1899-12-30T21:45:11"/>
    <x v="0"/>
    <x v="168"/>
    <n v="5445577"/>
    <x v="2"/>
    <n v="112418"/>
    <n v="32603805"/>
  </r>
  <r>
    <x v="169"/>
    <x v="4"/>
    <n v="37739785"/>
    <d v="2024-06-30T00:00:00"/>
    <d v="1899-12-30T21:45:11"/>
    <x v="0"/>
    <x v="169"/>
    <n v="0"/>
    <x v="2"/>
    <n v="120598"/>
    <n v="39323709"/>
  </r>
  <r>
    <x v="170"/>
    <x v="1"/>
    <n v="51512762"/>
    <d v="2024-06-30T00:00:00"/>
    <d v="1899-12-30T21:45:11"/>
    <x v="0"/>
    <x v="170"/>
    <n v="6212152"/>
    <x v="2"/>
    <n v="143200"/>
    <n v="36951507"/>
  </r>
  <r>
    <x v="171"/>
    <x v="4"/>
    <n v="10316637"/>
    <d v="2024-06-30T00:00:00"/>
    <d v="1899-12-30T21:45:11"/>
    <x v="0"/>
    <x v="171"/>
    <n v="0"/>
    <x v="2"/>
    <n v="37869"/>
    <n v="102228365"/>
  </r>
  <r>
    <x v="172"/>
    <x v="4"/>
    <n v="9066710"/>
    <d v="2024-06-30T00:00:00"/>
    <d v="1899-12-30T21:45:11"/>
    <x v="0"/>
    <x v="172"/>
    <n v="6054934"/>
    <x v="2"/>
    <n v="22542"/>
    <n v="211273524"/>
  </r>
  <r>
    <x v="173"/>
    <x v="4"/>
    <n v="10140570"/>
    <d v="2024-06-30T00:00:00"/>
    <d v="1899-12-30T21:45:11"/>
    <x v="0"/>
    <x v="173"/>
    <n v="5614809"/>
    <x v="2"/>
    <n v="28126"/>
    <n v="46139518"/>
  </r>
  <r>
    <x v="174"/>
    <x v="1"/>
    <n v="19250195"/>
    <d v="2024-06-30T00:00:00"/>
    <d v="1899-12-30T21:45:11"/>
    <x v="0"/>
    <x v="174"/>
    <n v="5252450"/>
    <x v="2"/>
    <n v="64497"/>
    <n v="50382097"/>
  </r>
  <r>
    <x v="175"/>
    <x v="5"/>
    <n v="33181072"/>
    <d v="2024-06-30T00:00:00"/>
    <d v="1899-12-30T21:45:11"/>
    <x v="0"/>
    <x v="175"/>
    <n v="5233268"/>
    <x v="2"/>
    <n v="37348"/>
    <n v="68580916"/>
  </r>
  <r>
    <x v="176"/>
    <x v="2"/>
    <n v="38388419"/>
    <d v="2024-06-30T00:00:00"/>
    <d v="1899-12-30T21:45:11"/>
    <x v="0"/>
    <x v="176"/>
    <n v="4881312"/>
    <x v="2"/>
    <n v="59034"/>
    <n v="66572774"/>
  </r>
  <r>
    <x v="177"/>
    <x v="4"/>
    <n v="11668278"/>
    <d v="2024-06-30T00:00:00"/>
    <d v="1899-12-30T21:45:11"/>
    <x v="0"/>
    <x v="177"/>
    <n v="4826798"/>
    <x v="2"/>
    <n v="34376"/>
    <n v="37454182"/>
  </r>
  <r>
    <x v="178"/>
    <x v="5"/>
    <n v="9326000"/>
    <d v="2024-06-30T00:00:00"/>
    <d v="1899-12-30T21:45:11"/>
    <x v="0"/>
    <x v="178"/>
    <n v="4798473"/>
    <x v="2"/>
    <n v="12707"/>
    <n v="41373364"/>
  </r>
  <r>
    <x v="179"/>
    <x v="5"/>
    <n v="70078203"/>
    <d v="2024-06-30T00:00:00"/>
    <d v="1899-12-30T21:45:11"/>
    <x v="0"/>
    <x v="179"/>
    <n v="4692636"/>
    <x v="2"/>
    <n v="34586"/>
    <n v="17273454"/>
  </r>
  <r>
    <x v="180"/>
    <x v="4"/>
    <n v="10736784"/>
    <d v="2024-06-30T00:00:00"/>
    <d v="1899-12-30T21:45:11"/>
    <x v="0"/>
    <x v="180"/>
    <n v="4715206"/>
    <x v="2"/>
    <n v="43517"/>
    <n v="57834241"/>
  </r>
  <r>
    <x v="181"/>
    <x v="1"/>
    <n v="33684208"/>
    <d v="2024-06-30T00:00:00"/>
    <d v="1899-12-30T21:45:11"/>
    <x v="0"/>
    <x v="181"/>
    <n v="4350506"/>
    <x v="2"/>
    <n v="222161"/>
    <n v="39010194"/>
  </r>
  <r>
    <x v="182"/>
    <x v="4"/>
    <n v="8773637"/>
    <d v="2024-06-30T00:00:00"/>
    <d v="1899-12-30T21:45:11"/>
    <x v="0"/>
    <x v="182"/>
    <n v="4438309"/>
    <x v="2"/>
    <n v="14452"/>
    <n v="23833472"/>
  </r>
  <r>
    <x v="183"/>
    <x v="5"/>
    <n v="112508994"/>
    <d v="2024-06-30T00:00:00"/>
    <d v="1899-12-30T21:45:11"/>
    <x v="0"/>
    <x v="183"/>
    <n v="4067381"/>
    <x v="2"/>
    <n v="66864"/>
    <n v="36102746"/>
  </r>
  <r>
    <x v="184"/>
    <x v="4"/>
    <n v="19031335"/>
    <d v="2024-06-30T00:00:00"/>
    <d v="1899-12-30T21:45:11"/>
    <x v="0"/>
    <x v="184"/>
    <n v="3460149"/>
    <x v="2"/>
    <n v="68929"/>
    <n v="28758667"/>
  </r>
  <r>
    <x v="185"/>
    <x v="4"/>
    <n v="5834950"/>
    <d v="2024-06-30T00:00:00"/>
    <d v="1899-12-30T21:45:11"/>
    <x v="0"/>
    <x v="185"/>
    <n v="3174942"/>
    <x v="2"/>
    <n v="8814"/>
    <n v="129333107"/>
  </r>
  <r>
    <x v="186"/>
    <x v="5"/>
    <n v="5943546"/>
    <d v="2024-06-30T00:00:00"/>
    <d v="1899-12-30T21:45:11"/>
    <x v="0"/>
    <x v="186"/>
    <n v="3004131"/>
    <x v="2"/>
    <n v="2024"/>
    <n v="24756666"/>
  </r>
  <r>
    <x v="187"/>
    <x v="5"/>
    <n v="7604299"/>
    <d v="2024-06-30T00:00:00"/>
    <d v="1899-12-30T21:45:11"/>
    <x v="0"/>
    <x v="187"/>
    <n v="2916005"/>
    <x v="2"/>
    <n v="14924"/>
    <n v="76127725"/>
  </r>
  <r>
    <x v="188"/>
    <x v="4"/>
    <n v="10218971"/>
    <d v="2024-06-30T00:00:00"/>
    <d v="1899-12-30T21:45:11"/>
    <x v="0"/>
    <x v="188"/>
    <n v="2726492"/>
    <x v="2"/>
    <n v="27407"/>
    <n v="19500873"/>
  </r>
  <r>
    <x v="189"/>
    <x v="6"/>
    <n v="4898203"/>
    <d v="2024-06-30T00:00:00"/>
    <d v="1899-12-30T21:45:11"/>
    <x v="0"/>
    <x v="189"/>
    <n v="2613791"/>
    <x v="2"/>
    <n v="5697"/>
    <n v="7768604"/>
  </r>
  <r>
    <x v="190"/>
    <x v="4"/>
    <n v="8653016"/>
    <d v="2024-06-30T00:00:00"/>
    <d v="1899-12-30T21:45:11"/>
    <x v="0"/>
    <x v="190"/>
    <n v="2596608"/>
    <x v="2"/>
    <n v="18057"/>
    <n v="13463733"/>
  </r>
  <r>
    <x v="191"/>
    <x v="5"/>
    <n v="42164965"/>
    <d v="2024-06-30T00:00:00"/>
    <d v="1899-12-30T21:45:11"/>
    <x v="0"/>
    <x v="191"/>
    <n v="2439497"/>
    <x v="2"/>
    <n v="25375"/>
    <n v="19544451"/>
  </r>
  <r>
    <x v="192"/>
    <x v="4"/>
    <n v="9606259"/>
    <d v="2024-06-30T00:00:00"/>
    <d v="1899-12-30T21:45:11"/>
    <x v="0"/>
    <x v="192"/>
    <n v="2152155"/>
    <x v="2"/>
    <n v="49048"/>
    <n v="11394556"/>
  </r>
  <r>
    <x v="193"/>
    <x v="5"/>
    <n v="167885689"/>
    <d v="2024-06-30T00:00:00"/>
    <d v="1899-12-30T21:45:11"/>
    <x v="0"/>
    <x v="193"/>
    <n v="0"/>
    <x v="2"/>
    <n v="29493"/>
    <n v="15254399"/>
  </r>
  <r>
    <x v="194"/>
    <x v="4"/>
    <n v="5460193"/>
    <d v="2024-06-30T00:00:00"/>
    <d v="1899-12-30T21:45:11"/>
    <x v="0"/>
    <x v="194"/>
    <n v="1856381"/>
    <x v="2"/>
    <n v="21224"/>
    <n v="7448789"/>
  </r>
  <r>
    <x v="195"/>
    <x v="5"/>
    <n v="3968738"/>
    <d v="2024-06-30T00:00:00"/>
    <d v="1899-12-30T21:45:11"/>
    <x v="0"/>
    <x v="195"/>
    <n v="0"/>
    <x v="2"/>
    <n v="17132"/>
    <n v="16920079"/>
  </r>
  <r>
    <x v="196"/>
    <x v="4"/>
    <n v="5020199"/>
    <d v="2024-06-30T00:00:00"/>
    <d v="1899-12-30T21:45:11"/>
    <x v="0"/>
    <x v="196"/>
    <n v="1724921"/>
    <x v="2"/>
    <n v="9491"/>
    <n v="13083449"/>
  </r>
  <r>
    <x v="197"/>
    <x v="5"/>
    <n v="229488994"/>
    <d v="2024-06-30T00:00:00"/>
    <d v="1899-12-30T21:45:11"/>
    <x v="0"/>
    <x v="197"/>
    <n v="1538689"/>
    <x v="2"/>
    <n v="30664"/>
    <n v="30589153"/>
  </r>
  <r>
    <x v="198"/>
    <x v="4"/>
    <n v="5554960"/>
    <d v="2024-06-30T00:00:00"/>
    <d v="1899-12-30T21:45:11"/>
    <x v="0"/>
    <x v="198"/>
    <n v="1503989"/>
    <x v="2"/>
    <n v="11958"/>
    <n v="12108977"/>
  </r>
  <r>
    <x v="199"/>
    <x v="4"/>
    <n v="5511370"/>
    <d v="2024-06-30T00:00:00"/>
    <d v="1899-12-30T21:45:11"/>
    <x v="0"/>
    <x v="199"/>
    <n v="1503094"/>
    <x v="2"/>
    <n v="6638"/>
    <n v="11002430"/>
  </r>
  <r>
    <x v="200"/>
    <x v="4"/>
    <n v="2661708"/>
    <d v="2024-06-30T00:00:00"/>
    <d v="1899-12-30T21:45:11"/>
    <x v="0"/>
    <x v="200"/>
    <n v="1387478"/>
    <x v="2"/>
    <n v="9897"/>
    <n v="10540357"/>
  </r>
  <r>
    <x v="201"/>
    <x v="4"/>
    <n v="2078034"/>
    <d v="2024-06-30T00:00:00"/>
    <d v="1899-12-30T21:45:11"/>
    <x v="0"/>
    <x v="201"/>
    <n v="1349424"/>
    <x v="2"/>
    <n v="7100"/>
    <n v="2847701"/>
  </r>
  <r>
    <x v="202"/>
    <x v="4"/>
    <n v="6844597"/>
    <d v="2024-06-30T00:00:00"/>
    <d v="1899-12-30T21:45:11"/>
    <x v="0"/>
    <x v="202"/>
    <n v="1292944"/>
    <x v="2"/>
    <n v="38748"/>
    <n v="11671043"/>
  </r>
  <r>
    <x v="203"/>
    <x v="4"/>
    <n v="4059286"/>
    <d v="2024-06-30T00:00:00"/>
    <d v="1899-12-30T21:45:11"/>
    <x v="0"/>
    <x v="203"/>
    <n v="1258432"/>
    <x v="2"/>
    <n v="18687"/>
    <n v="5660084"/>
  </r>
  <r>
    <x v="204"/>
    <x v="2"/>
    <n v="18584039"/>
    <d v="2024-06-30T00:00:00"/>
    <d v="1899-12-30T21:45:11"/>
    <x v="0"/>
    <x v="204"/>
    <n v="1269891"/>
    <x v="2"/>
    <n v="20289"/>
    <n v="7593848"/>
  </r>
  <r>
    <x v="205"/>
    <x v="0"/>
    <n v="37772756"/>
    <d v="2024-06-30T00:00:00"/>
    <d v="1899-12-30T21:45:11"/>
    <x v="0"/>
    <x v="205"/>
    <n v="0"/>
    <x v="2"/>
    <n v="16303"/>
    <n v="13001033"/>
  </r>
  <r>
    <x v="206"/>
    <x v="5"/>
    <n v="6684849"/>
    <d v="2024-06-30T00:00:00"/>
    <d v="1899-12-30T21:45:11"/>
    <x v="0"/>
    <x v="206"/>
    <n v="1087587"/>
    <x v="2"/>
    <n v="10952"/>
    <n v="4795578"/>
  </r>
  <r>
    <x v="207"/>
    <x v="2"/>
    <n v="5182354"/>
    <d v="2024-06-30T00:00:00"/>
    <d v="1899-12-30T21:45:11"/>
    <x v="0"/>
    <x v="207"/>
    <n v="0"/>
    <x v="2"/>
    <n v="9428"/>
    <n v="4659757"/>
  </r>
  <r>
    <x v="208"/>
    <x v="1"/>
    <n v="11992656"/>
    <d v="2024-06-30T00:00:00"/>
    <d v="1899-12-30T21:45:11"/>
    <x v="0"/>
    <x v="208"/>
    <n v="1177145"/>
    <x v="2"/>
    <n v="22407"/>
    <n v="2710261"/>
  </r>
  <r>
    <x v="209"/>
    <x v="0"/>
    <n v="12046656"/>
    <d v="2024-06-30T00:00:00"/>
    <d v="1899-12-30T21:45:11"/>
    <x v="0"/>
    <x v="209"/>
    <n v="0"/>
    <x v="2"/>
    <n v="29423"/>
    <n v="5013383"/>
  </r>
  <r>
    <x v="210"/>
    <x v="2"/>
    <n v="11305652"/>
    <d v="2024-06-30T00:00:00"/>
    <d v="1899-12-30T21:45:11"/>
    <x v="0"/>
    <x v="210"/>
    <n v="1106660"/>
    <x v="2"/>
    <n v="8530"/>
    <n v="14402674"/>
  </r>
  <r>
    <x v="211"/>
    <x v="4"/>
    <n v="46719142"/>
    <d v="2024-06-30T00:00:00"/>
    <d v="1899-12-30T21:45:10"/>
    <x v="0"/>
    <x v="211"/>
    <n v="13762417"/>
    <x v="2"/>
    <n v="121760"/>
    <n v="471036328"/>
  </r>
  <r>
    <x v="212"/>
    <x v="2"/>
    <n v="0"/>
    <d v="2024-06-30T00:00:00"/>
    <d v="1899-12-30T21:45:10"/>
    <x v="0"/>
    <x v="212"/>
    <n v="127665129"/>
    <x v="2"/>
    <n v="1695941"/>
    <n v="0"/>
  </r>
  <r>
    <x v="213"/>
    <x v="5"/>
    <n v="0"/>
    <d v="2024-06-30T00:00:00"/>
    <d v="1899-12-30T21:45:10"/>
    <x v="0"/>
    <x v="213"/>
    <n v="205673091"/>
    <x v="2"/>
    <n v="1553662"/>
    <n v="0"/>
  </r>
  <r>
    <x v="214"/>
    <x v="4"/>
    <n v="0"/>
    <d v="2024-06-30T00:00:00"/>
    <d v="1899-12-30T21:45:10"/>
    <x v="0"/>
    <x v="214"/>
    <n v="248754104"/>
    <x v="2"/>
    <n v="2101824"/>
    <n v="0"/>
  </r>
  <r>
    <x v="215"/>
    <x v="1"/>
    <n v="0"/>
    <d v="2024-06-30T00:00:00"/>
    <d v="1899-12-30T21:45:10"/>
    <x v="0"/>
    <x v="215"/>
    <n v="66683585"/>
    <x v="2"/>
    <n v="1367332"/>
    <n v="0"/>
  </r>
  <r>
    <x v="216"/>
    <x v="6"/>
    <n v="0"/>
    <d v="2024-06-30T00:00:00"/>
    <d v="1899-12-30T21:45:10"/>
    <x v="0"/>
    <x v="216"/>
    <n v="14752388"/>
    <x v="2"/>
    <n v="33015"/>
    <n v="0"/>
  </r>
  <r>
    <x v="217"/>
    <x v="0"/>
    <n v="0"/>
    <d v="2024-06-30T00:00:00"/>
    <d v="1899-12-30T21:45:10"/>
    <x v="0"/>
    <x v="217"/>
    <n v="12090808"/>
    <x v="2"/>
    <n v="258892"/>
    <n v="0"/>
  </r>
  <r>
    <x v="218"/>
    <x v="7"/>
    <n v="0"/>
    <d v="2024-06-30T00:00:00"/>
    <d v="1899-12-30T21:45:10"/>
    <x v="0"/>
    <x v="218"/>
    <n v="675619811"/>
    <x v="2"/>
    <n v="7010681"/>
    <n v="0"/>
  </r>
  <r>
    <x v="219"/>
    <x v="2"/>
    <n v="334805269"/>
    <d v="2024-06-30T00:00:00"/>
    <d v="1899-12-30T21:45:10"/>
    <x v="0"/>
    <x v="219"/>
    <n v="109814428"/>
    <x v="2"/>
    <n v="1219487"/>
    <n v="1186851502"/>
  </r>
  <r>
    <x v="220"/>
    <x v="5"/>
    <n v="1406631776"/>
    <d v="2024-06-30T00:00:00"/>
    <d v="1899-12-30T21:45:10"/>
    <x v="0"/>
    <x v="220"/>
    <n v="0"/>
    <x v="2"/>
    <n v="533570"/>
    <n v="935879495"/>
  </r>
  <r>
    <x v="221"/>
    <x v="4"/>
    <n v="65584518"/>
    <d v="2024-06-30T00:00:00"/>
    <d v="1899-12-30T21:45:10"/>
    <x v="0"/>
    <x v="221"/>
    <n v="39970918"/>
    <x v="2"/>
    <n v="167642"/>
    <n v="271490188"/>
  </r>
  <r>
    <x v="222"/>
    <x v="4"/>
    <n v="83883596"/>
    <d v="2024-06-30T00:00:00"/>
    <d v="1899-12-30T21:45:10"/>
    <x v="0"/>
    <x v="222"/>
    <n v="38240600"/>
    <x v="2"/>
    <n v="183027"/>
    <n v="122332384"/>
  </r>
  <r>
    <x v="223"/>
    <x v="1"/>
    <n v="215353593"/>
    <d v="2024-06-30T00:00:00"/>
    <d v="1899-12-30T21:45:10"/>
    <x v="0"/>
    <x v="223"/>
    <n v="36249161"/>
    <x v="2"/>
    <n v="711380"/>
    <n v="63776166"/>
  </r>
  <r>
    <x v="224"/>
    <x v="5"/>
    <n v="51329899"/>
    <d v="2024-06-30T00:00:00"/>
    <d v="1899-12-30T21:45:10"/>
    <x v="0"/>
    <x v="224"/>
    <n v="34535939"/>
    <x v="2"/>
    <n v="35934"/>
    <n v="15804065"/>
  </r>
  <r>
    <x v="225"/>
    <x v="5"/>
    <n v="125584838"/>
    <d v="2024-06-30T00:00:00"/>
    <d v="1899-12-30T21:45:10"/>
    <x v="0"/>
    <x v="225"/>
    <n v="0"/>
    <x v="2"/>
    <n v="74694"/>
    <n v="100414883"/>
  </r>
  <r>
    <x v="226"/>
    <x v="4"/>
    <n v="60262770"/>
    <d v="2024-06-30T00:00:00"/>
    <d v="1899-12-30T21:45:10"/>
    <x v="0"/>
    <x v="226"/>
    <n v="26361218"/>
    <x v="2"/>
    <n v="196487"/>
    <n v="281126449"/>
  </r>
  <r>
    <x v="227"/>
    <x v="4"/>
    <n v="68497907"/>
    <d v="2024-06-30T00:00:00"/>
    <d v="1899-12-30T21:45:10"/>
    <x v="0"/>
    <x v="227"/>
    <n v="24678275"/>
    <x v="2"/>
    <n v="232112"/>
    <n v="522526476"/>
  </r>
  <r>
    <x v="228"/>
    <x v="4"/>
    <n v="145805947"/>
    <d v="2024-06-30T00:00:00"/>
    <d v="1899-12-30T21:45:10"/>
    <x v="0"/>
    <x v="228"/>
    <n v="23545818"/>
    <x v="2"/>
    <n v="402756"/>
    <n v="273400000"/>
  </r>
  <r>
    <x v="229"/>
    <x v="5"/>
    <n v="85561976"/>
    <d v="2024-06-30T00:00:00"/>
    <d v="1899-12-30T21:45:10"/>
    <x v="0"/>
    <x v="229"/>
    <n v="0"/>
    <x v="2"/>
    <n v="102174"/>
    <n v="162743369"/>
  </r>
  <r>
    <x v="230"/>
    <x v="6"/>
    <n v="26068792"/>
    <d v="2024-06-30T00:00:00"/>
    <d v="1899-12-30T21:45:10"/>
    <x v="0"/>
    <x v="230"/>
    <n v="11820014"/>
    <x v="2"/>
    <n v="24414"/>
    <n v="81916639"/>
  </r>
  <r>
    <x v="231"/>
    <x v="5"/>
    <n v="98953541"/>
    <d v="2024-06-30T00:00:00"/>
    <d v="1899-12-30T21:45:10"/>
    <x v="0"/>
    <x v="231"/>
    <n v="10640971"/>
    <x v="2"/>
    <n v="43206"/>
    <n v="85826548"/>
  </r>
  <r>
    <x v="232"/>
    <x v="5"/>
    <n v="23888595"/>
    <d v="2024-06-30T00:00:00"/>
    <d v="1899-12-30T21:45:10"/>
    <x v="0"/>
    <x v="232"/>
    <n v="10222518"/>
    <x v="2"/>
    <n v="19005"/>
    <n v="30742304"/>
  </r>
  <r>
    <x v="233"/>
    <x v="1"/>
    <n v="46010234"/>
    <d v="2024-06-30T00:00:00"/>
    <d v="1899-12-30T21:45:10"/>
    <x v="0"/>
    <x v="233"/>
    <n v="9997258"/>
    <x v="2"/>
    <n v="130841"/>
    <n v="35716069"/>
  </r>
  <r>
    <x v="234"/>
    <x v="4"/>
    <n v="17211447"/>
    <d v="2024-06-30T00:00:00"/>
    <d v="1899-12-30T21:45:10"/>
    <x v="0"/>
    <x v="234"/>
    <n v="8612599"/>
    <x v="2"/>
    <n v="22992"/>
    <n v="25984435"/>
  </r>
  <r>
    <x v="235"/>
    <x v="2"/>
    <n v="131562772"/>
    <d v="2024-06-30T00:00:00"/>
    <d v="1899-12-30T21:45:10"/>
    <x v="0"/>
    <x v="235"/>
    <n v="6899865"/>
    <x v="2"/>
    <n v="334958"/>
    <n v="20013810"/>
  </r>
  <r>
    <x v="236"/>
    <x v="5"/>
    <n v="86022837"/>
    <d v="2024-06-30T00:00:00"/>
    <d v="1899-12-30T21:45:10"/>
    <x v="0"/>
    <x v="236"/>
    <n v="0"/>
    <x v="2"/>
    <n v="146811"/>
    <n v="57320267"/>
  </r>
  <r>
    <x v="237"/>
    <x v="5"/>
    <n v="279134505"/>
    <d v="2024-06-30T00:00:00"/>
    <d v="1899-12-30T21:45:10"/>
    <x v="0"/>
    <x v="237"/>
    <n v="6647104"/>
    <x v="2"/>
    <n v="162063"/>
    <n v="11415891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EC620D-9449-48B5-992F-E42912FBBD6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Q6">
  <location ref="M12:N15" firstHeaderRow="1" firstDataRow="1" firstDataCol="1"/>
  <pivotFields count="11">
    <pivotField dataField="1" showAll="0"/>
    <pivotField showAll="0"/>
    <pivotField showAll="0"/>
    <pivotField numFmtId="14" showAll="0"/>
    <pivotField showAll="0"/>
    <pivotField axis="axisRow" showAll="0">
      <items count="3">
        <item x="0"/>
        <item x="1"/>
        <item t="default"/>
      </items>
    </pivotField>
    <pivotField showAll="0"/>
    <pivotField showAll="0"/>
    <pivotField showAll="0"/>
    <pivotField showAll="0"/>
    <pivotField showAll="0"/>
  </pivotFields>
  <rowFields count="1">
    <field x="5"/>
  </rowFields>
  <rowItems count="3">
    <i>
      <x/>
    </i>
    <i>
      <x v="1"/>
    </i>
    <i t="grand">
      <x/>
    </i>
  </rowItems>
  <colItems count="1">
    <i/>
  </colItems>
  <dataFields count="1">
    <dataField name="Count of country" fld="0" subtotal="count" baseField="5" baseItem="0"/>
  </dataFields>
  <formats count="32">
    <format dxfId="121">
      <pivotArea type="all" dataOnly="0" outline="0" fieldPosition="0"/>
    </format>
    <format dxfId="120">
      <pivotArea field="5" type="button" dataOnly="0" labelOnly="1" outline="0" axis="axisRow" fieldPosition="0"/>
    </format>
    <format dxfId="119">
      <pivotArea dataOnly="0" labelOnly="1" fieldPosition="0">
        <references count="1">
          <reference field="5" count="0"/>
        </references>
      </pivotArea>
    </format>
    <format dxfId="118">
      <pivotArea dataOnly="0" labelOnly="1" outline="0" axis="axisValues" fieldPosition="0"/>
    </format>
    <format dxfId="117">
      <pivotArea field="5" type="button" dataOnly="0" labelOnly="1" outline="0" axis="axisRow" fieldPosition="0"/>
    </format>
    <format dxfId="116">
      <pivotArea dataOnly="0" labelOnly="1" outline="0" axis="axisValues" fieldPosition="0"/>
    </format>
    <format dxfId="115">
      <pivotArea field="5" type="button" dataOnly="0" labelOnly="1" outline="0" axis="axisRow" fieldPosition="0"/>
    </format>
    <format dxfId="114">
      <pivotArea dataOnly="0" labelOnly="1" outline="0" axis="axisValues" fieldPosition="0"/>
    </format>
    <format dxfId="113">
      <pivotArea field="5" type="button" dataOnly="0" labelOnly="1" outline="0" axis="axisRow" fieldPosition="0"/>
    </format>
    <format dxfId="112">
      <pivotArea dataOnly="0" labelOnly="1" outline="0" axis="axisValues" fieldPosition="0"/>
    </format>
    <format dxfId="111">
      <pivotArea dataOnly="0" fieldPosition="0">
        <references count="1">
          <reference field="5" count="0"/>
        </references>
      </pivotArea>
    </format>
    <format dxfId="110">
      <pivotArea collapsedLevelsAreSubtotals="1" fieldPosition="0">
        <references count="1">
          <reference field="5" count="0"/>
        </references>
      </pivotArea>
    </format>
    <format dxfId="109">
      <pivotArea dataOnly="0" labelOnly="1" fieldPosition="0">
        <references count="1">
          <reference field="5" count="0"/>
        </references>
      </pivotArea>
    </format>
    <format dxfId="108">
      <pivotArea collapsedLevelsAreSubtotals="1" fieldPosition="0">
        <references count="1">
          <reference field="5" count="0"/>
        </references>
      </pivotArea>
    </format>
    <format dxfId="107">
      <pivotArea dataOnly="0" labelOnly="1" fieldPosition="0">
        <references count="1">
          <reference field="5" count="0"/>
        </references>
      </pivotArea>
    </format>
    <format dxfId="106">
      <pivotArea dataOnly="0" fieldPosition="0">
        <references count="1">
          <reference field="5" count="0"/>
        </references>
      </pivotArea>
    </format>
    <format dxfId="105">
      <pivotArea dataOnly="0" grandRow="1" axis="axisRow" fieldPosition="0"/>
    </format>
    <format dxfId="104">
      <pivotArea field="5" type="button" dataOnly="0" labelOnly="1" outline="0" axis="axisRow" fieldPosition="0"/>
    </format>
    <format dxfId="103">
      <pivotArea dataOnly="0" labelOnly="1" outline="0" axis="axisValues" fieldPosition="0"/>
    </format>
    <format dxfId="102">
      <pivotArea field="5" dataOnly="0" grandRow="1" axis="axisRow" fieldPosition="0">
        <references count="1">
          <reference field="5" count="1">
            <x v="1"/>
          </reference>
        </references>
      </pivotArea>
    </format>
    <format dxfId="101">
      <pivotArea type="all" dataOnly="0" outline="0" fieldPosition="0"/>
    </format>
    <format dxfId="100">
      <pivotArea outline="0" collapsedLevelsAreSubtotals="1" fieldPosition="0"/>
    </format>
    <format dxfId="99">
      <pivotArea field="5" type="button" dataOnly="0" labelOnly="1" outline="0" axis="axisRow" fieldPosition="0"/>
    </format>
    <format dxfId="98">
      <pivotArea dataOnly="0" labelOnly="1" fieldPosition="0">
        <references count="1">
          <reference field="5" count="0"/>
        </references>
      </pivotArea>
    </format>
    <format dxfId="97">
      <pivotArea dataOnly="0" labelOnly="1" grandRow="1" outline="0" fieldPosition="0"/>
    </format>
    <format dxfId="96">
      <pivotArea dataOnly="0" labelOnly="1" outline="0" axis="axisValues" fieldPosition="0"/>
    </format>
    <format dxfId="95">
      <pivotArea type="all" dataOnly="0" outline="0" fieldPosition="0"/>
    </format>
    <format dxfId="94">
      <pivotArea outline="0" collapsedLevelsAreSubtotals="1" fieldPosition="0"/>
    </format>
    <format dxfId="93">
      <pivotArea field="5" type="button" dataOnly="0" labelOnly="1" outline="0" axis="axisRow" fieldPosition="0"/>
    </format>
    <format dxfId="92">
      <pivotArea dataOnly="0" labelOnly="1" fieldPosition="0">
        <references count="1">
          <reference field="5" count="0"/>
        </references>
      </pivotArea>
    </format>
    <format dxfId="91">
      <pivotArea dataOnly="0" labelOnly="1" grandRow="1" outline="0" fieldPosition="0"/>
    </format>
    <format dxfId="9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27DC0C-9FDE-450F-826F-08076FB53419}"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isk Level">
  <location ref="P12:Q16" firstHeaderRow="1" firstDataRow="1" firstDataCol="1"/>
  <pivotFields count="11">
    <pivotField dataField="1" showAll="0"/>
    <pivotField showAll="0"/>
    <pivotField showAll="0"/>
    <pivotField numFmtId="14" showAll="0"/>
    <pivotField showAll="0"/>
    <pivotField showAll="0"/>
    <pivotField showAll="0"/>
    <pivotField showAll="0"/>
    <pivotField axis="axisRow" showAll="0">
      <items count="4">
        <item x="2"/>
        <item x="1"/>
        <item x="0"/>
        <item t="default"/>
      </items>
    </pivotField>
    <pivotField showAll="0"/>
    <pivotField showAll="0"/>
  </pivotFields>
  <rowFields count="1">
    <field x="8"/>
  </rowFields>
  <rowItems count="4">
    <i>
      <x/>
    </i>
    <i>
      <x v="1"/>
    </i>
    <i>
      <x v="2"/>
    </i>
    <i t="grand">
      <x/>
    </i>
  </rowItems>
  <colItems count="1">
    <i/>
  </colItems>
  <dataFields count="1">
    <dataField name="Count of country" fld="0" subtotal="count" baseField="8" baseItem="0"/>
  </dataFields>
  <formats count="13">
    <format dxfId="134">
      <pivotArea type="all" dataOnly="0" outline="0" fieldPosition="0"/>
    </format>
    <format dxfId="133">
      <pivotArea outline="0" collapsedLevelsAreSubtotals="1" fieldPosition="0"/>
    </format>
    <format dxfId="132">
      <pivotArea field="8" type="button" dataOnly="0" labelOnly="1" outline="0" axis="axisRow" fieldPosition="0"/>
    </format>
    <format dxfId="131">
      <pivotArea dataOnly="0" labelOnly="1" fieldPosition="0">
        <references count="1">
          <reference field="8" count="0"/>
        </references>
      </pivotArea>
    </format>
    <format dxfId="130">
      <pivotArea dataOnly="0" labelOnly="1" grandRow="1" outline="0" fieldPosition="0"/>
    </format>
    <format dxfId="129">
      <pivotArea dataOnly="0" labelOnly="1" outline="0" axis="axisValues" fieldPosition="0"/>
    </format>
    <format dxfId="128">
      <pivotArea field="8" type="button" dataOnly="0" labelOnly="1" outline="0" axis="axisRow" fieldPosition="0"/>
    </format>
    <format dxfId="127">
      <pivotArea dataOnly="0" labelOnly="1" outline="0" axis="axisValues" fieldPosition="0"/>
    </format>
    <format dxfId="126">
      <pivotArea dataOnly="0" grandRow="1" axis="axisRow" fieldPosition="0"/>
    </format>
    <format dxfId="125">
      <pivotArea collapsedLevelsAreSubtotals="1" fieldPosition="0">
        <references count="1">
          <reference field="8" count="0"/>
        </references>
      </pivotArea>
    </format>
    <format dxfId="124">
      <pivotArea dataOnly="0" labelOnly="1" fieldPosition="0">
        <references count="1">
          <reference field="8" count="0"/>
        </references>
      </pivotArea>
    </format>
    <format dxfId="123">
      <pivotArea collapsedLevelsAreSubtotals="1" fieldPosition="0">
        <references count="1">
          <reference field="8" count="0"/>
        </references>
      </pivotArea>
    </format>
    <format dxfId="122">
      <pivotArea dataOnly="0" labelOnly="1" fieldPosition="0">
        <references count="1">
          <reference field="8" count="0"/>
        </references>
      </pivotArea>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8" count="1" selected="0">
            <x v="0"/>
          </reference>
        </references>
      </pivotArea>
    </chartFormat>
    <chartFormat chart="4" format="10">
      <pivotArea type="data" outline="0" fieldPosition="0">
        <references count="2">
          <reference field="4294967294" count="1" selected="0">
            <x v="0"/>
          </reference>
          <reference field="8" count="1" selected="0">
            <x v="1"/>
          </reference>
        </references>
      </pivotArea>
    </chartFormat>
    <chartFormat chart="4" format="1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FFE397-3504-4A77-8640-C38E9263320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U46:V57" firstHeaderRow="1" firstDataRow="1" firstDataCol="1"/>
  <pivotFields count="11">
    <pivotField axis="axisRow" showAll="0" measureFilter="1">
      <items count="239">
        <item x="159"/>
        <item x="217"/>
        <item x="153"/>
        <item x="156"/>
        <item x="218"/>
        <item x="73"/>
        <item x="107"/>
        <item x="55"/>
        <item x="48"/>
        <item x="233"/>
        <item x="145"/>
        <item x="63"/>
        <item x="213"/>
        <item x="230"/>
        <item x="172"/>
        <item x="131"/>
        <item x="62"/>
        <item x="132"/>
        <item x="193"/>
        <item x="106"/>
        <item x="117"/>
        <item x="177"/>
        <item x="116"/>
        <item x="84"/>
        <item x="22"/>
        <item x="68"/>
        <item x="208"/>
        <item x="146"/>
        <item x="154"/>
        <item x="223"/>
        <item x="50"/>
        <item x="152"/>
        <item x="202"/>
        <item x="35"/>
        <item x="70"/>
        <item x="65"/>
        <item x="102"/>
        <item x="104"/>
        <item x="176"/>
        <item x="44"/>
        <item x="21"/>
        <item x="58"/>
        <item x="27"/>
        <item x="90"/>
        <item x="174"/>
        <item x="7"/>
        <item x="170"/>
        <item x="25"/>
        <item x="59"/>
        <item x="51"/>
        <item x="207"/>
        <item x="203"/>
        <item x="210"/>
        <item x="56"/>
        <item x="133"/>
        <item x="180"/>
        <item x="185"/>
        <item x="3"/>
        <item x="14"/>
        <item x="43"/>
        <item x="134"/>
        <item x="164"/>
        <item x="108"/>
        <item x="122"/>
        <item x="119"/>
        <item x="95"/>
        <item x="18"/>
        <item x="16"/>
        <item x="139"/>
        <item x="114"/>
        <item x="142"/>
        <item x="214"/>
        <item x="81"/>
        <item x="1"/>
        <item x="92"/>
        <item x="198"/>
        <item x="221"/>
        <item x="89"/>
        <item x="113"/>
        <item x="72"/>
        <item x="23"/>
        <item x="195"/>
        <item x="222"/>
        <item x="100"/>
        <item x="37"/>
        <item x="171"/>
        <item x="15"/>
        <item x="24"/>
        <item x="94"/>
        <item x="204"/>
        <item x="78"/>
        <item x="26"/>
        <item x="115"/>
        <item x="80"/>
        <item x="144"/>
        <item x="187"/>
        <item x="192"/>
        <item x="163"/>
        <item x="220"/>
        <item x="237"/>
        <item x="236"/>
        <item x="191"/>
        <item x="196"/>
        <item x="57"/>
        <item x="178"/>
        <item x="226"/>
        <item x="111"/>
        <item x="101"/>
        <item x="225"/>
        <item x="165"/>
        <item x="167"/>
        <item x="151"/>
        <item x="34"/>
        <item x="136"/>
        <item x="91"/>
        <item x="162"/>
        <item x="128"/>
        <item x="206"/>
        <item x="79"/>
        <item x="19"/>
        <item x="141"/>
        <item x="36"/>
        <item x="200"/>
        <item x="148"/>
        <item x="85"/>
        <item x="64"/>
        <item x="109"/>
        <item x="175"/>
        <item x="97"/>
        <item x="82"/>
        <item x="105"/>
        <item x="42"/>
        <item x="161"/>
        <item x="67"/>
        <item x="76"/>
        <item x="61"/>
        <item x="235"/>
        <item x="86"/>
        <item x="138"/>
        <item x="39"/>
        <item x="126"/>
        <item x="155"/>
        <item x="2"/>
        <item x="205"/>
        <item x="160"/>
        <item x="6"/>
        <item x="137"/>
        <item x="98"/>
        <item x="20"/>
        <item x="127"/>
        <item x="234"/>
        <item x="112"/>
        <item x="189"/>
        <item x="12"/>
        <item x="17"/>
        <item x="157"/>
        <item x="11"/>
        <item x="212"/>
        <item x="149"/>
        <item x="199"/>
        <item x="216"/>
        <item x="147"/>
        <item x="197"/>
        <item x="54"/>
        <item x="140"/>
        <item x="124"/>
        <item x="74"/>
        <item x="130"/>
        <item x="181"/>
        <item x="183"/>
        <item x="169"/>
        <item x="173"/>
        <item x="121"/>
        <item x="143"/>
        <item x="184"/>
        <item x="228"/>
        <item x="103"/>
        <item x="0"/>
        <item x="32"/>
        <item x="83"/>
        <item x="45"/>
        <item x="9"/>
        <item x="40"/>
        <item x="87"/>
        <item x="52"/>
        <item x="129"/>
        <item x="110"/>
        <item x="190"/>
        <item x="71"/>
        <item x="49"/>
        <item x="186"/>
        <item x="29"/>
        <item x="224"/>
        <item x="194"/>
        <item x="201"/>
        <item x="88"/>
        <item x="60"/>
        <item x="166"/>
        <item x="215"/>
        <item x="38"/>
        <item x="211"/>
        <item x="135"/>
        <item x="31"/>
        <item x="47"/>
        <item x="66"/>
        <item x="93"/>
        <item x="188"/>
        <item x="182"/>
        <item x="69"/>
        <item x="232"/>
        <item x="13"/>
        <item x="75"/>
        <item x="179"/>
        <item x="33"/>
        <item x="77"/>
        <item x="8"/>
        <item x="41"/>
        <item x="96"/>
        <item x="209"/>
        <item x="229"/>
        <item x="53"/>
        <item x="10"/>
        <item x="123"/>
        <item x="99"/>
        <item x="227"/>
        <item x="168"/>
        <item x="125"/>
        <item x="219"/>
        <item x="120"/>
        <item x="28"/>
        <item x="4"/>
        <item x="118"/>
        <item x="231"/>
        <item x="30"/>
        <item x="5"/>
        <item x="46"/>
        <item x="150"/>
        <item x="158"/>
        <item t="default"/>
      </items>
    </pivotField>
    <pivotField showAll="0">
      <items count="9">
        <item x="0"/>
        <item x="7"/>
        <item x="5"/>
        <item x="4"/>
        <item x="2"/>
        <item x="6"/>
        <item x="1"/>
        <item x="3"/>
        <item t="default"/>
      </items>
    </pivotField>
    <pivotField showAll="0"/>
    <pivotField numFmtId="14" showAll="0"/>
    <pivotField showAll="0"/>
    <pivotField showAll="0"/>
    <pivotField showAll="0"/>
    <pivotField showAll="0"/>
    <pivotField showAll="0"/>
    <pivotField dataField="1" showAll="0"/>
    <pivotField showAll="0"/>
  </pivotFields>
  <rowFields count="1">
    <field x="0"/>
  </rowFields>
  <rowItems count="11">
    <i>
      <x v="4"/>
    </i>
    <i>
      <x v="12"/>
    </i>
    <i>
      <x v="29"/>
    </i>
    <i>
      <x v="71"/>
    </i>
    <i>
      <x v="98"/>
    </i>
    <i>
      <x v="136"/>
    </i>
    <i>
      <x v="157"/>
    </i>
    <i>
      <x v="175"/>
    </i>
    <i>
      <x v="198"/>
    </i>
    <i>
      <x v="227"/>
    </i>
    <i t="grand">
      <x/>
    </i>
  </rowItems>
  <colItems count="1">
    <i/>
  </colItems>
  <dataFields count="1">
    <dataField name="Sum of Deaths" fld="9" baseField="0" baseItem="0"/>
  </dataFields>
  <formats count="8">
    <format dxfId="70">
      <pivotArea dataOnly="0" fieldPosition="0">
        <references count="1">
          <reference field="0" count="10">
            <x v="12"/>
            <x v="98"/>
            <x v="99"/>
            <x v="100"/>
            <x v="108"/>
            <x v="127"/>
            <x v="169"/>
            <x v="192"/>
            <x v="219"/>
            <x v="232"/>
          </reference>
        </references>
      </pivotArea>
    </format>
    <format dxfId="69">
      <pivotArea dataOnly="0" fieldPosition="0">
        <references count="1">
          <reference field="0" count="10">
            <x v="12"/>
            <x v="98"/>
            <x v="99"/>
            <x v="100"/>
            <x v="108"/>
            <x v="127"/>
            <x v="169"/>
            <x v="192"/>
            <x v="219"/>
            <x v="232"/>
          </reference>
        </references>
      </pivotArea>
    </format>
    <format dxfId="68">
      <pivotArea field="0" type="button" dataOnly="0" labelOnly="1" outline="0" axis="axisRow" fieldPosition="0"/>
    </format>
    <format dxfId="67">
      <pivotArea dataOnly="0" labelOnly="1" outline="0" axis="axisValues" fieldPosition="0"/>
    </format>
    <format dxfId="66">
      <pivotArea field="0" type="button" dataOnly="0" labelOnly="1" outline="0" axis="axisRow" fieldPosition="0"/>
    </format>
    <format dxfId="65">
      <pivotArea dataOnly="0" labelOnly="1" outline="0" axis="axisValues" fieldPosition="0"/>
    </format>
    <format dxfId="64">
      <pivotArea field="0" dataOnly="0" grandRow="1" axis="axisRow" fieldPosition="0">
        <references count="1">
          <reference field="0" count="1">
            <x v="232"/>
          </reference>
        </references>
      </pivotArea>
    </format>
    <format dxfId="63">
      <pivotArea field="0" dataOnly="0" grandRow="1" axis="axisRow" fieldPosition="0">
        <references count="1">
          <reference field="0" count="0"/>
        </references>
      </pivotArea>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8A470F-323C-4720-8886-E49A1288B44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K3:AO10" firstHeaderRow="0" firstDataRow="1" firstDataCol="1" rowPageCount="1" colPageCount="1"/>
  <pivotFields count="11">
    <pivotField axis="axisPage" showAll="0">
      <items count="239">
        <item x="159"/>
        <item x="217"/>
        <item x="153"/>
        <item x="156"/>
        <item x="218"/>
        <item x="73"/>
        <item x="107"/>
        <item x="55"/>
        <item x="48"/>
        <item x="233"/>
        <item x="145"/>
        <item x="63"/>
        <item x="213"/>
        <item x="230"/>
        <item x="172"/>
        <item x="131"/>
        <item x="62"/>
        <item x="132"/>
        <item x="193"/>
        <item x="106"/>
        <item x="117"/>
        <item x="177"/>
        <item x="116"/>
        <item x="84"/>
        <item x="22"/>
        <item x="68"/>
        <item x="208"/>
        <item x="146"/>
        <item x="154"/>
        <item x="223"/>
        <item x="50"/>
        <item x="152"/>
        <item x="202"/>
        <item x="35"/>
        <item x="70"/>
        <item x="65"/>
        <item x="102"/>
        <item x="104"/>
        <item x="176"/>
        <item x="44"/>
        <item x="21"/>
        <item x="58"/>
        <item x="27"/>
        <item x="90"/>
        <item x="174"/>
        <item x="7"/>
        <item x="170"/>
        <item x="25"/>
        <item x="59"/>
        <item x="51"/>
        <item x="207"/>
        <item x="203"/>
        <item x="210"/>
        <item x="56"/>
        <item x="133"/>
        <item x="180"/>
        <item x="185"/>
        <item x="3"/>
        <item x="14"/>
        <item x="43"/>
        <item x="134"/>
        <item x="164"/>
        <item x="108"/>
        <item x="122"/>
        <item x="119"/>
        <item x="95"/>
        <item x="18"/>
        <item x="16"/>
        <item x="139"/>
        <item x="114"/>
        <item x="142"/>
        <item x="214"/>
        <item x="81"/>
        <item x="1"/>
        <item x="92"/>
        <item x="198"/>
        <item x="221"/>
        <item x="89"/>
        <item x="113"/>
        <item x="72"/>
        <item x="23"/>
        <item x="195"/>
        <item x="222"/>
        <item x="100"/>
        <item x="37"/>
        <item x="171"/>
        <item x="15"/>
        <item x="24"/>
        <item x="94"/>
        <item x="204"/>
        <item x="78"/>
        <item x="26"/>
        <item x="115"/>
        <item x="80"/>
        <item x="144"/>
        <item x="187"/>
        <item x="192"/>
        <item x="163"/>
        <item x="220"/>
        <item x="237"/>
        <item x="236"/>
        <item x="191"/>
        <item x="196"/>
        <item x="57"/>
        <item x="178"/>
        <item x="226"/>
        <item x="111"/>
        <item x="101"/>
        <item x="225"/>
        <item x="165"/>
        <item x="167"/>
        <item x="151"/>
        <item x="34"/>
        <item x="136"/>
        <item x="91"/>
        <item x="162"/>
        <item x="128"/>
        <item x="206"/>
        <item x="79"/>
        <item x="19"/>
        <item x="141"/>
        <item x="36"/>
        <item x="200"/>
        <item x="148"/>
        <item x="85"/>
        <item x="64"/>
        <item x="109"/>
        <item x="175"/>
        <item x="97"/>
        <item x="82"/>
        <item x="105"/>
        <item x="42"/>
        <item x="161"/>
        <item x="67"/>
        <item x="76"/>
        <item x="61"/>
        <item x="235"/>
        <item x="86"/>
        <item x="138"/>
        <item x="39"/>
        <item x="126"/>
        <item x="155"/>
        <item x="2"/>
        <item x="205"/>
        <item x="160"/>
        <item x="6"/>
        <item x="137"/>
        <item x="98"/>
        <item x="20"/>
        <item x="127"/>
        <item x="234"/>
        <item x="112"/>
        <item x="189"/>
        <item x="12"/>
        <item x="17"/>
        <item x="157"/>
        <item x="11"/>
        <item x="212"/>
        <item x="149"/>
        <item x="199"/>
        <item x="216"/>
        <item x="147"/>
        <item x="197"/>
        <item x="54"/>
        <item x="140"/>
        <item x="124"/>
        <item x="74"/>
        <item x="130"/>
        <item x="181"/>
        <item x="183"/>
        <item x="169"/>
        <item x="173"/>
        <item x="121"/>
        <item x="143"/>
        <item x="184"/>
        <item x="228"/>
        <item x="103"/>
        <item x="0"/>
        <item x="32"/>
        <item x="83"/>
        <item x="45"/>
        <item x="9"/>
        <item x="40"/>
        <item x="87"/>
        <item x="52"/>
        <item x="129"/>
        <item x="110"/>
        <item x="190"/>
        <item x="71"/>
        <item x="49"/>
        <item x="186"/>
        <item x="29"/>
        <item x="224"/>
        <item x="194"/>
        <item x="201"/>
        <item x="88"/>
        <item x="60"/>
        <item x="166"/>
        <item x="215"/>
        <item x="38"/>
        <item x="211"/>
        <item x="135"/>
        <item x="31"/>
        <item x="47"/>
        <item x="66"/>
        <item x="93"/>
        <item x="188"/>
        <item x="182"/>
        <item x="69"/>
        <item x="232"/>
        <item x="13"/>
        <item x="75"/>
        <item x="179"/>
        <item x="33"/>
        <item x="77"/>
        <item x="8"/>
        <item x="41"/>
        <item x="96"/>
        <item x="209"/>
        <item x="229"/>
        <item x="53"/>
        <item x="10"/>
        <item x="123"/>
        <item x="99"/>
        <item x="227"/>
        <item x="168"/>
        <item x="125"/>
        <item x="219"/>
        <item x="120"/>
        <item x="28"/>
        <item x="4"/>
        <item x="118"/>
        <item x="231"/>
        <item x="30"/>
        <item x="5"/>
        <item x="46"/>
        <item x="150"/>
        <item x="158"/>
        <item t="default"/>
      </items>
    </pivotField>
    <pivotField axis="axisRow" showAll="0">
      <items count="9">
        <item x="0"/>
        <item h="1" x="7"/>
        <item x="5"/>
        <item x="4"/>
        <item x="2"/>
        <item x="6"/>
        <item x="1"/>
        <item h="1" x="3"/>
        <item t="default"/>
      </items>
    </pivotField>
    <pivotField showAll="0"/>
    <pivotField numFmtId="14" showAll="0"/>
    <pivotField showAll="0"/>
    <pivotField showAll="0"/>
    <pivotField dataField="1" showAll="0"/>
    <pivotField dataField="1" showAll="0"/>
    <pivotField showAll="0"/>
    <pivotField dataField="1" showAll="0"/>
    <pivotField dataField="1" showAll="0"/>
  </pivotFields>
  <rowFields count="1">
    <field x="1"/>
  </rowFields>
  <rowItems count="7">
    <i>
      <x/>
    </i>
    <i>
      <x v="2"/>
    </i>
    <i>
      <x v="3"/>
    </i>
    <i>
      <x v="4"/>
    </i>
    <i>
      <x v="5"/>
    </i>
    <i>
      <x v="6"/>
    </i>
    <i t="grand">
      <x/>
    </i>
  </rowItems>
  <colFields count="1">
    <field x="-2"/>
  </colFields>
  <colItems count="4">
    <i>
      <x/>
    </i>
    <i i="1">
      <x v="1"/>
    </i>
    <i i="2">
      <x v="2"/>
    </i>
    <i i="3">
      <x v="3"/>
    </i>
  </colItems>
  <pageFields count="1">
    <pageField fld="0" hier="-1"/>
  </pageFields>
  <dataFields count="4">
    <dataField name="Sum of Cases" fld="6" baseField="0" baseItem="0"/>
    <dataField name="Sum of Recovered" fld="7" baseField="0" baseItem="0"/>
    <dataField name="Sum of Deaths" fld="9" baseField="0" baseItem="0"/>
    <dataField name="Sum of Tests" fld="10" baseField="0" baseItem="0"/>
  </dataFields>
  <chartFormats count="5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pivotArea type="data" outline="0" fieldPosition="0">
        <references count="2">
          <reference field="4294967294" count="1" selected="0">
            <x v="0"/>
          </reference>
          <reference field="1" count="1" selected="0">
            <x v="0"/>
          </reference>
        </references>
      </pivotArea>
    </chartFormat>
    <chartFormat chart="0" format="5">
      <pivotArea type="data" outline="0" fieldPosition="0">
        <references count="2">
          <reference field="4294967294" count="1" selected="0">
            <x v="0"/>
          </reference>
          <reference field="1" count="1" selected="0">
            <x v="2"/>
          </reference>
        </references>
      </pivotArea>
    </chartFormat>
    <chartFormat chart="0" format="6">
      <pivotArea type="data" outline="0" fieldPosition="0">
        <references count="2">
          <reference field="4294967294" count="1" selected="0">
            <x v="0"/>
          </reference>
          <reference field="1" count="1" selected="0">
            <x v="3"/>
          </reference>
        </references>
      </pivotArea>
    </chartFormat>
    <chartFormat chart="0" format="7">
      <pivotArea type="data" outline="0" fieldPosition="0">
        <references count="2">
          <reference field="4294967294" count="1" selected="0">
            <x v="0"/>
          </reference>
          <reference field="1" count="1" selected="0">
            <x v="4"/>
          </reference>
        </references>
      </pivotArea>
    </chartFormat>
    <chartFormat chart="0" format="8">
      <pivotArea type="data" outline="0" fieldPosition="0">
        <references count="2">
          <reference field="4294967294" count="1" selected="0">
            <x v="0"/>
          </reference>
          <reference field="1" count="1" selected="0">
            <x v="5"/>
          </reference>
        </references>
      </pivotArea>
    </chartFormat>
    <chartFormat chart="0" format="9">
      <pivotArea type="data" outline="0" fieldPosition="0">
        <references count="2">
          <reference field="4294967294" count="1" selected="0">
            <x v="0"/>
          </reference>
          <reference field="1" count="1" selected="0">
            <x v="6"/>
          </reference>
        </references>
      </pivotArea>
    </chartFormat>
    <chartFormat chart="0" format="10">
      <pivotArea type="data" outline="0" fieldPosition="0">
        <references count="2">
          <reference field="4294967294" count="1" selected="0">
            <x v="1"/>
          </reference>
          <reference field="1" count="1" selected="0">
            <x v="0"/>
          </reference>
        </references>
      </pivotArea>
    </chartFormat>
    <chartFormat chart="0" format="11">
      <pivotArea type="data" outline="0" fieldPosition="0">
        <references count="2">
          <reference field="4294967294" count="1" selected="0">
            <x v="1"/>
          </reference>
          <reference field="1" count="1" selected="0">
            <x v="2"/>
          </reference>
        </references>
      </pivotArea>
    </chartFormat>
    <chartFormat chart="0" format="12">
      <pivotArea type="data" outline="0" fieldPosition="0">
        <references count="2">
          <reference field="4294967294" count="1" selected="0">
            <x v="1"/>
          </reference>
          <reference field="1" count="1" selected="0">
            <x v="3"/>
          </reference>
        </references>
      </pivotArea>
    </chartFormat>
    <chartFormat chart="0" format="13">
      <pivotArea type="data" outline="0" fieldPosition="0">
        <references count="2">
          <reference field="4294967294" count="1" selected="0">
            <x v="1"/>
          </reference>
          <reference field="1" count="1" selected="0">
            <x v="4"/>
          </reference>
        </references>
      </pivotArea>
    </chartFormat>
    <chartFormat chart="0" format="14">
      <pivotArea type="data" outline="0" fieldPosition="0">
        <references count="2">
          <reference field="4294967294" count="1" selected="0">
            <x v="1"/>
          </reference>
          <reference field="1" count="1" selected="0">
            <x v="5"/>
          </reference>
        </references>
      </pivotArea>
    </chartFormat>
    <chartFormat chart="0" format="15">
      <pivotArea type="data" outline="0" fieldPosition="0">
        <references count="2">
          <reference field="4294967294" count="1" selected="0">
            <x v="1"/>
          </reference>
          <reference field="1" count="1" selected="0">
            <x v="6"/>
          </reference>
        </references>
      </pivotArea>
    </chartFormat>
    <chartFormat chart="0" format="16">
      <pivotArea type="data" outline="0" fieldPosition="0">
        <references count="2">
          <reference field="4294967294" count="1" selected="0">
            <x v="2"/>
          </reference>
          <reference field="1" count="1" selected="0">
            <x v="0"/>
          </reference>
        </references>
      </pivotArea>
    </chartFormat>
    <chartFormat chart="0" format="17">
      <pivotArea type="data" outline="0" fieldPosition="0">
        <references count="2">
          <reference field="4294967294" count="1" selected="0">
            <x v="2"/>
          </reference>
          <reference field="1" count="1" selected="0">
            <x v="2"/>
          </reference>
        </references>
      </pivotArea>
    </chartFormat>
    <chartFormat chart="0" format="18">
      <pivotArea type="data" outline="0" fieldPosition="0">
        <references count="2">
          <reference field="4294967294" count="1" selected="0">
            <x v="2"/>
          </reference>
          <reference field="1" count="1" selected="0">
            <x v="3"/>
          </reference>
        </references>
      </pivotArea>
    </chartFormat>
    <chartFormat chart="0" format="19">
      <pivotArea type="data" outline="0" fieldPosition="0">
        <references count="2">
          <reference field="4294967294" count="1" selected="0">
            <x v="2"/>
          </reference>
          <reference field="1" count="1" selected="0">
            <x v="4"/>
          </reference>
        </references>
      </pivotArea>
    </chartFormat>
    <chartFormat chart="0" format="20">
      <pivotArea type="data" outline="0" fieldPosition="0">
        <references count="2">
          <reference field="4294967294" count="1" selected="0">
            <x v="2"/>
          </reference>
          <reference field="1" count="1" selected="0">
            <x v="5"/>
          </reference>
        </references>
      </pivotArea>
    </chartFormat>
    <chartFormat chart="0" format="21">
      <pivotArea type="data" outline="0" fieldPosition="0">
        <references count="2">
          <reference field="4294967294" count="1" selected="0">
            <x v="2"/>
          </reference>
          <reference field="1" count="1" selected="0">
            <x v="6"/>
          </reference>
        </references>
      </pivotArea>
    </chartFormat>
    <chartFormat chart="0" format="22">
      <pivotArea type="data" outline="0" fieldPosition="0">
        <references count="2">
          <reference field="4294967294" count="1" selected="0">
            <x v="3"/>
          </reference>
          <reference field="1" count="1" selected="0">
            <x v="0"/>
          </reference>
        </references>
      </pivotArea>
    </chartFormat>
    <chartFormat chart="0" format="23">
      <pivotArea type="data" outline="0" fieldPosition="0">
        <references count="2">
          <reference field="4294967294" count="1" selected="0">
            <x v="3"/>
          </reference>
          <reference field="1" count="1" selected="0">
            <x v="2"/>
          </reference>
        </references>
      </pivotArea>
    </chartFormat>
    <chartFormat chart="0" format="24">
      <pivotArea type="data" outline="0" fieldPosition="0">
        <references count="2">
          <reference field="4294967294" count="1" selected="0">
            <x v="3"/>
          </reference>
          <reference field="1" count="1" selected="0">
            <x v="3"/>
          </reference>
        </references>
      </pivotArea>
    </chartFormat>
    <chartFormat chart="0" format="25">
      <pivotArea type="data" outline="0" fieldPosition="0">
        <references count="2">
          <reference field="4294967294" count="1" selected="0">
            <x v="3"/>
          </reference>
          <reference field="1" count="1" selected="0">
            <x v="4"/>
          </reference>
        </references>
      </pivotArea>
    </chartFormat>
    <chartFormat chart="0" format="26">
      <pivotArea type="data" outline="0" fieldPosition="0">
        <references count="2">
          <reference field="4294967294" count="1" selected="0">
            <x v="3"/>
          </reference>
          <reference field="1" count="1" selected="0">
            <x v="5"/>
          </reference>
        </references>
      </pivotArea>
    </chartFormat>
    <chartFormat chart="0" format="27">
      <pivotArea type="data" outline="0" fieldPosition="0">
        <references count="2">
          <reference field="4294967294" count="1" selected="0">
            <x v="3"/>
          </reference>
          <reference field="1" count="1" selected="0">
            <x v="6"/>
          </reference>
        </references>
      </pivotArea>
    </chartFormat>
    <chartFormat chart="2" format="56" series="1">
      <pivotArea type="data" outline="0" fieldPosition="0">
        <references count="1">
          <reference field="4294967294" count="1" selected="0">
            <x v="0"/>
          </reference>
        </references>
      </pivotArea>
    </chartFormat>
    <chartFormat chart="2" format="57">
      <pivotArea type="data" outline="0" fieldPosition="0">
        <references count="2">
          <reference field="4294967294" count="1" selected="0">
            <x v="0"/>
          </reference>
          <reference field="1" count="1" selected="0">
            <x v="0"/>
          </reference>
        </references>
      </pivotArea>
    </chartFormat>
    <chartFormat chart="2" format="58">
      <pivotArea type="data" outline="0" fieldPosition="0">
        <references count="2">
          <reference field="4294967294" count="1" selected="0">
            <x v="0"/>
          </reference>
          <reference field="1" count="1" selected="0">
            <x v="2"/>
          </reference>
        </references>
      </pivotArea>
    </chartFormat>
    <chartFormat chart="2" format="59">
      <pivotArea type="data" outline="0" fieldPosition="0">
        <references count="2">
          <reference field="4294967294" count="1" selected="0">
            <x v="0"/>
          </reference>
          <reference field="1" count="1" selected="0">
            <x v="3"/>
          </reference>
        </references>
      </pivotArea>
    </chartFormat>
    <chartFormat chart="2" format="60">
      <pivotArea type="data" outline="0" fieldPosition="0">
        <references count="2">
          <reference field="4294967294" count="1" selected="0">
            <x v="0"/>
          </reference>
          <reference field="1" count="1" selected="0">
            <x v="4"/>
          </reference>
        </references>
      </pivotArea>
    </chartFormat>
    <chartFormat chart="2" format="61">
      <pivotArea type="data" outline="0" fieldPosition="0">
        <references count="2">
          <reference field="4294967294" count="1" selected="0">
            <x v="0"/>
          </reference>
          <reference field="1" count="1" selected="0">
            <x v="5"/>
          </reference>
        </references>
      </pivotArea>
    </chartFormat>
    <chartFormat chart="2" format="62">
      <pivotArea type="data" outline="0" fieldPosition="0">
        <references count="2">
          <reference field="4294967294" count="1" selected="0">
            <x v="0"/>
          </reference>
          <reference field="1" count="1" selected="0">
            <x v="6"/>
          </reference>
        </references>
      </pivotArea>
    </chartFormat>
    <chartFormat chart="2" format="63" series="1">
      <pivotArea type="data" outline="0" fieldPosition="0">
        <references count="1">
          <reference field="4294967294" count="1" selected="0">
            <x v="1"/>
          </reference>
        </references>
      </pivotArea>
    </chartFormat>
    <chartFormat chart="2" format="64">
      <pivotArea type="data" outline="0" fieldPosition="0">
        <references count="2">
          <reference field="4294967294" count="1" selected="0">
            <x v="1"/>
          </reference>
          <reference field="1" count="1" selected="0">
            <x v="0"/>
          </reference>
        </references>
      </pivotArea>
    </chartFormat>
    <chartFormat chart="2" format="65">
      <pivotArea type="data" outline="0" fieldPosition="0">
        <references count="2">
          <reference field="4294967294" count="1" selected="0">
            <x v="1"/>
          </reference>
          <reference field="1" count="1" selected="0">
            <x v="2"/>
          </reference>
        </references>
      </pivotArea>
    </chartFormat>
    <chartFormat chart="2" format="66">
      <pivotArea type="data" outline="0" fieldPosition="0">
        <references count="2">
          <reference field="4294967294" count="1" selected="0">
            <x v="1"/>
          </reference>
          <reference field="1" count="1" selected="0">
            <x v="3"/>
          </reference>
        </references>
      </pivotArea>
    </chartFormat>
    <chartFormat chart="2" format="67">
      <pivotArea type="data" outline="0" fieldPosition="0">
        <references count="2">
          <reference field="4294967294" count="1" selected="0">
            <x v="1"/>
          </reference>
          <reference field="1" count="1" selected="0">
            <x v="4"/>
          </reference>
        </references>
      </pivotArea>
    </chartFormat>
    <chartFormat chart="2" format="68">
      <pivotArea type="data" outline="0" fieldPosition="0">
        <references count="2">
          <reference field="4294967294" count="1" selected="0">
            <x v="1"/>
          </reference>
          <reference field="1" count="1" selected="0">
            <x v="5"/>
          </reference>
        </references>
      </pivotArea>
    </chartFormat>
    <chartFormat chart="2" format="69">
      <pivotArea type="data" outline="0" fieldPosition="0">
        <references count="2">
          <reference field="4294967294" count="1" selected="0">
            <x v="1"/>
          </reference>
          <reference field="1" count="1" selected="0">
            <x v="6"/>
          </reference>
        </references>
      </pivotArea>
    </chartFormat>
    <chartFormat chart="2" format="70" series="1">
      <pivotArea type="data" outline="0" fieldPosition="0">
        <references count="1">
          <reference field="4294967294" count="1" selected="0">
            <x v="2"/>
          </reference>
        </references>
      </pivotArea>
    </chartFormat>
    <chartFormat chart="2" format="71">
      <pivotArea type="data" outline="0" fieldPosition="0">
        <references count="2">
          <reference field="4294967294" count="1" selected="0">
            <x v="2"/>
          </reference>
          <reference field="1" count="1" selected="0">
            <x v="0"/>
          </reference>
        </references>
      </pivotArea>
    </chartFormat>
    <chartFormat chart="2" format="72">
      <pivotArea type="data" outline="0" fieldPosition="0">
        <references count="2">
          <reference field="4294967294" count="1" selected="0">
            <x v="2"/>
          </reference>
          <reference field="1" count="1" selected="0">
            <x v="2"/>
          </reference>
        </references>
      </pivotArea>
    </chartFormat>
    <chartFormat chart="2" format="73">
      <pivotArea type="data" outline="0" fieldPosition="0">
        <references count="2">
          <reference field="4294967294" count="1" selected="0">
            <x v="2"/>
          </reference>
          <reference field="1" count="1" selected="0">
            <x v="3"/>
          </reference>
        </references>
      </pivotArea>
    </chartFormat>
    <chartFormat chart="2" format="74">
      <pivotArea type="data" outline="0" fieldPosition="0">
        <references count="2">
          <reference field="4294967294" count="1" selected="0">
            <x v="2"/>
          </reference>
          <reference field="1" count="1" selected="0">
            <x v="4"/>
          </reference>
        </references>
      </pivotArea>
    </chartFormat>
    <chartFormat chart="2" format="75">
      <pivotArea type="data" outline="0" fieldPosition="0">
        <references count="2">
          <reference field="4294967294" count="1" selected="0">
            <x v="2"/>
          </reference>
          <reference field="1" count="1" selected="0">
            <x v="5"/>
          </reference>
        </references>
      </pivotArea>
    </chartFormat>
    <chartFormat chart="2" format="76">
      <pivotArea type="data" outline="0" fieldPosition="0">
        <references count="2">
          <reference field="4294967294" count="1" selected="0">
            <x v="2"/>
          </reference>
          <reference field="1" count="1" selected="0">
            <x v="6"/>
          </reference>
        </references>
      </pivotArea>
    </chartFormat>
    <chartFormat chart="2" format="77" series="1">
      <pivotArea type="data" outline="0" fieldPosition="0">
        <references count="1">
          <reference field="4294967294" count="1" selected="0">
            <x v="3"/>
          </reference>
        </references>
      </pivotArea>
    </chartFormat>
    <chartFormat chart="2" format="78">
      <pivotArea type="data" outline="0" fieldPosition="0">
        <references count="2">
          <reference field="4294967294" count="1" selected="0">
            <x v="3"/>
          </reference>
          <reference field="1" count="1" selected="0">
            <x v="0"/>
          </reference>
        </references>
      </pivotArea>
    </chartFormat>
    <chartFormat chart="2" format="79">
      <pivotArea type="data" outline="0" fieldPosition="0">
        <references count="2">
          <reference field="4294967294" count="1" selected="0">
            <x v="3"/>
          </reference>
          <reference field="1" count="1" selected="0">
            <x v="2"/>
          </reference>
        </references>
      </pivotArea>
    </chartFormat>
    <chartFormat chart="2" format="80">
      <pivotArea type="data" outline="0" fieldPosition="0">
        <references count="2">
          <reference field="4294967294" count="1" selected="0">
            <x v="3"/>
          </reference>
          <reference field="1" count="1" selected="0">
            <x v="3"/>
          </reference>
        </references>
      </pivotArea>
    </chartFormat>
    <chartFormat chart="2" format="81">
      <pivotArea type="data" outline="0" fieldPosition="0">
        <references count="2">
          <reference field="4294967294" count="1" selected="0">
            <x v="3"/>
          </reference>
          <reference field="1" count="1" selected="0">
            <x v="4"/>
          </reference>
        </references>
      </pivotArea>
    </chartFormat>
    <chartFormat chart="2" format="82">
      <pivotArea type="data" outline="0" fieldPosition="0">
        <references count="2">
          <reference field="4294967294" count="1" selected="0">
            <x v="3"/>
          </reference>
          <reference field="1" count="1" selected="0">
            <x v="5"/>
          </reference>
        </references>
      </pivotArea>
    </chartFormat>
    <chartFormat chart="2" format="83">
      <pivotArea type="data" outline="0" fieldPosition="0">
        <references count="2">
          <reference field="4294967294" count="1" selected="0">
            <x v="3"/>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38D66AF-EE31-465A-BE64-0CD6D67CF54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Risk Level">
  <location ref="X12:Y16" firstHeaderRow="1" firstDataRow="1" firstDataCol="1"/>
  <pivotFields count="11">
    <pivotField dataField="1" showAll="0"/>
    <pivotField showAll="0"/>
    <pivotField showAll="0"/>
    <pivotField numFmtId="14" showAll="0"/>
    <pivotField showAll="0"/>
    <pivotField showAll="0"/>
    <pivotField showAll="0"/>
    <pivotField showAll="0"/>
    <pivotField axis="axisRow" showAll="0">
      <items count="4">
        <item x="2"/>
        <item x="1"/>
        <item x="0"/>
        <item t="default"/>
      </items>
    </pivotField>
    <pivotField showAll="0"/>
    <pivotField showAll="0"/>
  </pivotFields>
  <rowFields count="1">
    <field x="8"/>
  </rowFields>
  <rowItems count="4">
    <i>
      <x/>
    </i>
    <i>
      <x v="1"/>
    </i>
    <i>
      <x v="2"/>
    </i>
    <i t="grand">
      <x/>
    </i>
  </rowItems>
  <colItems count="1">
    <i/>
  </colItems>
  <dataFields count="1">
    <dataField name="Count of country" fld="0" subtotal="count" baseField="8"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8" count="1" selected="0">
            <x v="0"/>
          </reference>
        </references>
      </pivotArea>
    </chartFormat>
    <chartFormat chart="4" format="10">
      <pivotArea type="data" outline="0" fieldPosition="0">
        <references count="2">
          <reference field="4294967294" count="1" selected="0">
            <x v="0"/>
          </reference>
          <reference field="8" count="1" selected="0">
            <x v="1"/>
          </reference>
        </references>
      </pivotArea>
    </chartFormat>
    <chartFormat chart="4" format="1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5E73A26-2291-4249-8499-4B75FB21BA9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R46:S57" firstHeaderRow="1" firstDataRow="1" firstDataCol="1"/>
  <pivotFields count="11">
    <pivotField axis="axisRow" showAll="0" measureFilter="1">
      <items count="239">
        <item x="159"/>
        <item x="217"/>
        <item x="153"/>
        <item x="156"/>
        <item x="218"/>
        <item x="73"/>
        <item x="107"/>
        <item x="55"/>
        <item x="48"/>
        <item x="233"/>
        <item x="145"/>
        <item x="63"/>
        <item x="213"/>
        <item x="230"/>
        <item x="172"/>
        <item x="131"/>
        <item x="62"/>
        <item x="132"/>
        <item x="193"/>
        <item x="106"/>
        <item x="117"/>
        <item x="177"/>
        <item x="116"/>
        <item x="84"/>
        <item x="22"/>
        <item x="68"/>
        <item x="208"/>
        <item x="146"/>
        <item x="154"/>
        <item x="223"/>
        <item x="50"/>
        <item x="152"/>
        <item x="202"/>
        <item x="35"/>
        <item x="70"/>
        <item x="65"/>
        <item x="102"/>
        <item x="104"/>
        <item x="176"/>
        <item x="44"/>
        <item x="21"/>
        <item x="58"/>
        <item x="27"/>
        <item x="90"/>
        <item x="174"/>
        <item x="7"/>
        <item x="170"/>
        <item x="25"/>
        <item x="59"/>
        <item x="51"/>
        <item x="207"/>
        <item x="203"/>
        <item x="210"/>
        <item x="56"/>
        <item x="133"/>
        <item x="180"/>
        <item x="185"/>
        <item x="3"/>
        <item x="14"/>
        <item x="43"/>
        <item x="134"/>
        <item x="164"/>
        <item x="108"/>
        <item x="122"/>
        <item x="119"/>
        <item x="95"/>
        <item x="18"/>
        <item x="16"/>
        <item x="139"/>
        <item x="114"/>
        <item x="142"/>
        <item x="214"/>
        <item x="81"/>
        <item x="1"/>
        <item x="92"/>
        <item x="198"/>
        <item x="221"/>
        <item x="89"/>
        <item x="113"/>
        <item x="72"/>
        <item x="23"/>
        <item x="195"/>
        <item x="222"/>
        <item x="100"/>
        <item x="37"/>
        <item x="171"/>
        <item x="15"/>
        <item x="24"/>
        <item x="94"/>
        <item x="204"/>
        <item x="78"/>
        <item x="26"/>
        <item x="115"/>
        <item x="80"/>
        <item x="144"/>
        <item x="187"/>
        <item x="192"/>
        <item x="163"/>
        <item x="220"/>
        <item x="237"/>
        <item x="236"/>
        <item x="191"/>
        <item x="196"/>
        <item x="57"/>
        <item x="178"/>
        <item x="226"/>
        <item x="111"/>
        <item x="101"/>
        <item x="225"/>
        <item x="165"/>
        <item x="167"/>
        <item x="151"/>
        <item x="34"/>
        <item x="136"/>
        <item x="91"/>
        <item x="162"/>
        <item x="128"/>
        <item x="206"/>
        <item x="79"/>
        <item x="19"/>
        <item x="141"/>
        <item x="36"/>
        <item x="200"/>
        <item x="148"/>
        <item x="85"/>
        <item x="64"/>
        <item x="109"/>
        <item x="175"/>
        <item x="97"/>
        <item x="82"/>
        <item x="105"/>
        <item x="42"/>
        <item x="161"/>
        <item x="67"/>
        <item x="76"/>
        <item x="61"/>
        <item x="235"/>
        <item x="86"/>
        <item x="138"/>
        <item x="39"/>
        <item x="126"/>
        <item x="155"/>
        <item x="2"/>
        <item x="205"/>
        <item x="160"/>
        <item x="6"/>
        <item x="137"/>
        <item x="98"/>
        <item x="20"/>
        <item x="127"/>
        <item x="234"/>
        <item x="112"/>
        <item x="189"/>
        <item x="12"/>
        <item x="17"/>
        <item x="157"/>
        <item x="11"/>
        <item x="212"/>
        <item x="149"/>
        <item x="199"/>
        <item x="216"/>
        <item x="147"/>
        <item x="197"/>
        <item x="54"/>
        <item x="140"/>
        <item x="124"/>
        <item x="74"/>
        <item x="130"/>
        <item x="181"/>
        <item x="183"/>
        <item x="169"/>
        <item x="173"/>
        <item x="121"/>
        <item x="143"/>
        <item x="184"/>
        <item x="228"/>
        <item x="103"/>
        <item x="0"/>
        <item x="32"/>
        <item x="83"/>
        <item x="45"/>
        <item x="9"/>
        <item x="40"/>
        <item x="87"/>
        <item x="52"/>
        <item x="129"/>
        <item x="110"/>
        <item x="190"/>
        <item x="71"/>
        <item x="49"/>
        <item x="186"/>
        <item x="29"/>
        <item x="224"/>
        <item x="194"/>
        <item x="201"/>
        <item x="88"/>
        <item x="60"/>
        <item x="166"/>
        <item x="215"/>
        <item x="38"/>
        <item x="211"/>
        <item x="135"/>
        <item x="31"/>
        <item x="47"/>
        <item x="66"/>
        <item x="93"/>
        <item x="188"/>
        <item x="182"/>
        <item x="69"/>
        <item x="232"/>
        <item x="13"/>
        <item x="75"/>
        <item x="179"/>
        <item x="33"/>
        <item x="77"/>
        <item x="8"/>
        <item x="41"/>
        <item x="96"/>
        <item x="209"/>
        <item x="229"/>
        <item x="53"/>
        <item x="10"/>
        <item x="123"/>
        <item x="99"/>
        <item x="227"/>
        <item x="168"/>
        <item x="125"/>
        <item x="219"/>
        <item x="120"/>
        <item x="28"/>
        <item x="4"/>
        <item x="118"/>
        <item x="231"/>
        <item x="30"/>
        <item x="5"/>
        <item x="46"/>
        <item x="150"/>
        <item x="158"/>
        <item t="default"/>
      </items>
    </pivotField>
    <pivotField showAll="0">
      <items count="9">
        <item x="0"/>
        <item x="7"/>
        <item x="5"/>
        <item x="4"/>
        <item x="2"/>
        <item x="6"/>
        <item x="1"/>
        <item x="3"/>
        <item t="default"/>
      </items>
    </pivotField>
    <pivotField showAll="0"/>
    <pivotField numFmtId="14" showAll="0"/>
    <pivotField showAll="0"/>
    <pivotField showAll="0"/>
    <pivotField dataField="1" showAll="0"/>
    <pivotField showAll="0"/>
    <pivotField showAll="0"/>
    <pivotField showAll="0"/>
    <pivotField showAll="0"/>
  </pivotFields>
  <rowFields count="1">
    <field x="0"/>
  </rowFields>
  <rowItems count="11">
    <i>
      <x v="4"/>
    </i>
    <i>
      <x v="12"/>
    </i>
    <i>
      <x v="29"/>
    </i>
    <i>
      <x v="71"/>
    </i>
    <i>
      <x v="76"/>
    </i>
    <i>
      <x v="82"/>
    </i>
    <i>
      <x v="98"/>
    </i>
    <i>
      <x v="157"/>
    </i>
    <i>
      <x v="198"/>
    </i>
    <i>
      <x v="227"/>
    </i>
    <i t="grand">
      <x/>
    </i>
  </rowItems>
  <colItems count="1">
    <i/>
  </colItems>
  <dataFields count="1">
    <dataField name="Sum of Cases" fld="6" baseField="0" baseItem="0"/>
  </dataFields>
  <formats count="9">
    <format dxfId="79">
      <pivotArea dataOnly="0" fieldPosition="0">
        <references count="1">
          <reference field="0" count="10">
            <x v="12"/>
            <x v="98"/>
            <x v="99"/>
            <x v="100"/>
            <x v="108"/>
            <x v="127"/>
            <x v="192"/>
            <x v="209"/>
            <x v="219"/>
            <x v="232"/>
          </reference>
        </references>
      </pivotArea>
    </format>
    <format dxfId="78">
      <pivotArea dataOnly="0" fieldPosition="0">
        <references count="1">
          <reference field="0" count="10">
            <x v="12"/>
            <x v="98"/>
            <x v="99"/>
            <x v="100"/>
            <x v="108"/>
            <x v="127"/>
            <x v="192"/>
            <x v="209"/>
            <x v="219"/>
            <x v="232"/>
          </reference>
        </references>
      </pivotArea>
    </format>
    <format dxfId="77">
      <pivotArea field="0" type="button" dataOnly="0" labelOnly="1" outline="0" axis="axisRow" fieldPosition="0"/>
    </format>
    <format dxfId="76">
      <pivotArea dataOnly="0" labelOnly="1" outline="0" axis="axisValues" fieldPosition="0"/>
    </format>
    <format dxfId="75">
      <pivotArea field="0" type="button" dataOnly="0" labelOnly="1" outline="0" axis="axisRow" fieldPosition="0"/>
    </format>
    <format dxfId="74">
      <pivotArea dataOnly="0" labelOnly="1" outline="0" axis="axisValues" fieldPosition="0"/>
    </format>
    <format dxfId="73">
      <pivotArea field="0" dataOnly="0" grandRow="1" axis="axisRow" fieldPosition="0">
        <references count="1">
          <reference field="0" count="1">
            <x v="232"/>
          </reference>
        </references>
      </pivotArea>
    </format>
    <format dxfId="72">
      <pivotArea field="0" dataOnly="0" grandRow="1" axis="axisRow" fieldPosition="0">
        <references count="1">
          <reference field="0" count="1">
            <x v="232"/>
          </reference>
        </references>
      </pivotArea>
    </format>
    <format dxfId="71">
      <pivotArea field="0" dataOnly="0" grandRow="1" axis="axisRow" fieldPosition="0">
        <references count="1">
          <reference field="0" count="1">
            <x v="232"/>
          </reference>
        </references>
      </pivotArea>
    </format>
  </formats>
  <chartFormats count="4">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0215F61-36FA-4A87-93E3-551180A87FD5}"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V3:AZ11" firstHeaderRow="1" firstDataRow="2" firstDataCol="1" rowPageCount="1" colPageCount="1"/>
  <pivotFields count="11">
    <pivotField axis="axisPage" dataField="1" showAll="0">
      <items count="239">
        <item x="159"/>
        <item x="217"/>
        <item x="153"/>
        <item x="156"/>
        <item x="218"/>
        <item x="73"/>
        <item x="107"/>
        <item x="55"/>
        <item x="48"/>
        <item x="233"/>
        <item x="145"/>
        <item x="63"/>
        <item x="213"/>
        <item x="230"/>
        <item x="172"/>
        <item x="131"/>
        <item x="62"/>
        <item x="132"/>
        <item x="193"/>
        <item x="106"/>
        <item x="117"/>
        <item x="177"/>
        <item x="116"/>
        <item x="84"/>
        <item x="22"/>
        <item x="68"/>
        <item x="208"/>
        <item x="146"/>
        <item x="154"/>
        <item x="223"/>
        <item x="50"/>
        <item x="152"/>
        <item x="202"/>
        <item x="35"/>
        <item x="70"/>
        <item x="65"/>
        <item x="102"/>
        <item x="104"/>
        <item x="176"/>
        <item x="44"/>
        <item x="21"/>
        <item x="58"/>
        <item x="27"/>
        <item x="90"/>
        <item x="174"/>
        <item x="7"/>
        <item x="170"/>
        <item x="25"/>
        <item x="59"/>
        <item x="51"/>
        <item x="207"/>
        <item x="203"/>
        <item x="210"/>
        <item x="56"/>
        <item x="133"/>
        <item x="180"/>
        <item x="185"/>
        <item x="3"/>
        <item x="14"/>
        <item x="43"/>
        <item x="134"/>
        <item x="164"/>
        <item x="108"/>
        <item x="122"/>
        <item x="119"/>
        <item x="95"/>
        <item x="18"/>
        <item x="16"/>
        <item x="139"/>
        <item x="114"/>
        <item x="142"/>
        <item x="214"/>
        <item x="81"/>
        <item x="1"/>
        <item x="92"/>
        <item x="198"/>
        <item x="221"/>
        <item x="89"/>
        <item x="113"/>
        <item x="72"/>
        <item x="23"/>
        <item x="195"/>
        <item x="222"/>
        <item x="100"/>
        <item x="37"/>
        <item x="171"/>
        <item x="15"/>
        <item x="24"/>
        <item x="94"/>
        <item x="204"/>
        <item x="78"/>
        <item x="26"/>
        <item x="115"/>
        <item x="80"/>
        <item x="144"/>
        <item x="187"/>
        <item x="192"/>
        <item x="163"/>
        <item x="220"/>
        <item x="237"/>
        <item x="236"/>
        <item x="191"/>
        <item x="196"/>
        <item x="57"/>
        <item x="178"/>
        <item x="226"/>
        <item x="111"/>
        <item x="101"/>
        <item x="225"/>
        <item x="165"/>
        <item x="167"/>
        <item x="151"/>
        <item x="34"/>
        <item x="136"/>
        <item x="91"/>
        <item x="162"/>
        <item x="128"/>
        <item x="206"/>
        <item x="79"/>
        <item x="19"/>
        <item x="141"/>
        <item x="36"/>
        <item x="200"/>
        <item x="148"/>
        <item x="85"/>
        <item x="64"/>
        <item x="109"/>
        <item x="175"/>
        <item x="97"/>
        <item x="82"/>
        <item x="105"/>
        <item x="42"/>
        <item x="161"/>
        <item x="67"/>
        <item x="76"/>
        <item x="61"/>
        <item x="235"/>
        <item x="86"/>
        <item x="138"/>
        <item x="39"/>
        <item x="126"/>
        <item x="155"/>
        <item x="2"/>
        <item x="205"/>
        <item x="160"/>
        <item x="6"/>
        <item x="137"/>
        <item x="98"/>
        <item x="20"/>
        <item x="127"/>
        <item x="234"/>
        <item x="112"/>
        <item x="189"/>
        <item x="12"/>
        <item x="17"/>
        <item x="157"/>
        <item x="11"/>
        <item x="212"/>
        <item x="149"/>
        <item x="199"/>
        <item x="216"/>
        <item x="147"/>
        <item x="197"/>
        <item x="54"/>
        <item x="140"/>
        <item x="124"/>
        <item x="74"/>
        <item x="130"/>
        <item x="181"/>
        <item x="183"/>
        <item x="169"/>
        <item x="173"/>
        <item x="121"/>
        <item x="143"/>
        <item x="184"/>
        <item x="228"/>
        <item x="103"/>
        <item x="0"/>
        <item x="32"/>
        <item x="83"/>
        <item x="45"/>
        <item x="9"/>
        <item x="40"/>
        <item x="87"/>
        <item x="52"/>
        <item x="129"/>
        <item x="110"/>
        <item x="190"/>
        <item x="71"/>
        <item x="49"/>
        <item x="186"/>
        <item x="29"/>
        <item x="224"/>
        <item x="194"/>
        <item x="201"/>
        <item x="88"/>
        <item x="60"/>
        <item x="166"/>
        <item x="215"/>
        <item x="38"/>
        <item x="211"/>
        <item x="135"/>
        <item x="31"/>
        <item x="47"/>
        <item x="66"/>
        <item x="93"/>
        <item x="188"/>
        <item x="182"/>
        <item x="69"/>
        <item x="232"/>
        <item x="13"/>
        <item x="75"/>
        <item x="179"/>
        <item x="33"/>
        <item x="77"/>
        <item x="8"/>
        <item x="41"/>
        <item x="96"/>
        <item x="209"/>
        <item x="229"/>
        <item x="53"/>
        <item x="10"/>
        <item x="123"/>
        <item x="99"/>
        <item x="227"/>
        <item x="168"/>
        <item x="125"/>
        <item x="219"/>
        <item x="120"/>
        <item x="28"/>
        <item x="4"/>
        <item x="118"/>
        <item x="231"/>
        <item x="30"/>
        <item x="5"/>
        <item x="46"/>
        <item x="150"/>
        <item x="158"/>
        <item t="default"/>
      </items>
    </pivotField>
    <pivotField axis="axisRow" showAll="0">
      <items count="9">
        <item x="0"/>
        <item h="1" x="7"/>
        <item x="5"/>
        <item x="4"/>
        <item x="2"/>
        <item x="6"/>
        <item x="1"/>
        <item h="1" x="3"/>
        <item t="default"/>
      </items>
    </pivotField>
    <pivotField showAll="0"/>
    <pivotField numFmtId="14" showAll="0"/>
    <pivotField showAll="0"/>
    <pivotField showAll="0"/>
    <pivotField showAll="0"/>
    <pivotField showAll="0"/>
    <pivotField axis="axisCol" showAll="0">
      <items count="4">
        <item x="2"/>
        <item x="1"/>
        <item x="0"/>
        <item t="default"/>
      </items>
    </pivotField>
    <pivotField showAll="0"/>
    <pivotField showAll="0"/>
  </pivotFields>
  <rowFields count="1">
    <field x="1"/>
  </rowFields>
  <rowItems count="7">
    <i>
      <x/>
    </i>
    <i>
      <x v="2"/>
    </i>
    <i>
      <x v="3"/>
    </i>
    <i>
      <x v="4"/>
    </i>
    <i>
      <x v="5"/>
    </i>
    <i>
      <x v="6"/>
    </i>
    <i t="grand">
      <x/>
    </i>
  </rowItems>
  <colFields count="1">
    <field x="8"/>
  </colFields>
  <colItems count="4">
    <i>
      <x/>
    </i>
    <i>
      <x v="1"/>
    </i>
    <i>
      <x v="2"/>
    </i>
    <i t="grand">
      <x/>
    </i>
  </colItems>
  <pageFields count="1">
    <pageField fld="0" hier="-1"/>
  </pageFields>
  <dataFields count="1">
    <dataField name="Count of country" fld="0" subtotal="count" baseField="0" baseItem="0"/>
  </dataFields>
  <chartFormats count="9">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3" format="3" series="1">
      <pivotArea type="data" outline="0" fieldPosition="0">
        <references count="2">
          <reference field="4294967294" count="1" selected="0">
            <x v="0"/>
          </reference>
          <reference field="8" count="1" selected="0">
            <x v="0"/>
          </reference>
        </references>
      </pivotArea>
    </chartFormat>
    <chartFormat chart="3" format="4" series="1">
      <pivotArea type="data" outline="0" fieldPosition="0">
        <references count="2">
          <reference field="4294967294" count="1" selected="0">
            <x v="0"/>
          </reference>
          <reference field="8" count="1" selected="0">
            <x v="1"/>
          </reference>
        </references>
      </pivotArea>
    </chartFormat>
    <chartFormat chart="3" format="5" series="1">
      <pivotArea type="data" outline="0" fieldPosition="0">
        <references count="2">
          <reference field="4294967294" count="1" selected="0">
            <x v="0"/>
          </reference>
          <reference field="8" count="1" selected="0">
            <x v="2"/>
          </reference>
        </references>
      </pivotArea>
    </chartFormat>
    <chartFormat chart="4" format="6" series="1">
      <pivotArea type="data" outline="0" fieldPosition="0">
        <references count="2">
          <reference field="4294967294" count="1" selected="0">
            <x v="0"/>
          </reference>
          <reference field="8" count="1" selected="0">
            <x v="0"/>
          </reference>
        </references>
      </pivotArea>
    </chartFormat>
    <chartFormat chart="4" format="7" series="1">
      <pivotArea type="data" outline="0" fieldPosition="0">
        <references count="2">
          <reference field="4294967294" count="1" selected="0">
            <x v="0"/>
          </reference>
          <reference field="8" count="1" selected="0">
            <x v="1"/>
          </reference>
        </references>
      </pivotArea>
    </chartFormat>
    <chartFormat chart="4" format="8"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E181EC2-7101-4422-A19D-6DDD850ACF8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Q3:AT10" firstHeaderRow="0" firstDataRow="1" firstDataCol="1" rowPageCount="1" colPageCount="1"/>
  <pivotFields count="11">
    <pivotField axis="axisPage" showAll="0">
      <items count="239">
        <item x="159"/>
        <item x="217"/>
        <item x="153"/>
        <item x="156"/>
        <item x="218"/>
        <item x="73"/>
        <item x="107"/>
        <item x="55"/>
        <item x="48"/>
        <item x="233"/>
        <item x="145"/>
        <item x="63"/>
        <item x="213"/>
        <item x="230"/>
        <item x="172"/>
        <item x="131"/>
        <item x="62"/>
        <item x="132"/>
        <item x="193"/>
        <item x="106"/>
        <item x="117"/>
        <item x="177"/>
        <item x="116"/>
        <item x="84"/>
        <item x="22"/>
        <item x="68"/>
        <item x="208"/>
        <item x="146"/>
        <item x="154"/>
        <item x="223"/>
        <item x="50"/>
        <item x="152"/>
        <item x="202"/>
        <item x="35"/>
        <item x="70"/>
        <item x="65"/>
        <item x="102"/>
        <item x="104"/>
        <item x="176"/>
        <item x="44"/>
        <item x="21"/>
        <item x="58"/>
        <item x="27"/>
        <item x="90"/>
        <item x="174"/>
        <item x="7"/>
        <item x="170"/>
        <item x="25"/>
        <item x="59"/>
        <item x="51"/>
        <item x="207"/>
        <item x="203"/>
        <item x="210"/>
        <item x="56"/>
        <item x="133"/>
        <item x="180"/>
        <item x="185"/>
        <item x="3"/>
        <item x="14"/>
        <item x="43"/>
        <item x="134"/>
        <item x="164"/>
        <item x="108"/>
        <item x="122"/>
        <item x="119"/>
        <item x="95"/>
        <item x="18"/>
        <item x="16"/>
        <item x="139"/>
        <item x="114"/>
        <item x="142"/>
        <item x="214"/>
        <item x="81"/>
        <item x="1"/>
        <item x="92"/>
        <item x="198"/>
        <item x="221"/>
        <item x="89"/>
        <item x="113"/>
        <item x="72"/>
        <item x="23"/>
        <item x="195"/>
        <item x="222"/>
        <item x="100"/>
        <item x="37"/>
        <item x="171"/>
        <item x="15"/>
        <item x="24"/>
        <item x="94"/>
        <item x="204"/>
        <item x="78"/>
        <item x="26"/>
        <item x="115"/>
        <item x="80"/>
        <item x="144"/>
        <item x="187"/>
        <item x="192"/>
        <item x="163"/>
        <item x="220"/>
        <item x="237"/>
        <item x="236"/>
        <item x="191"/>
        <item x="196"/>
        <item x="57"/>
        <item x="178"/>
        <item x="226"/>
        <item x="111"/>
        <item x="101"/>
        <item x="225"/>
        <item x="165"/>
        <item x="167"/>
        <item x="151"/>
        <item x="34"/>
        <item x="136"/>
        <item x="91"/>
        <item x="162"/>
        <item x="128"/>
        <item x="206"/>
        <item x="79"/>
        <item x="19"/>
        <item x="141"/>
        <item x="36"/>
        <item x="200"/>
        <item x="148"/>
        <item x="85"/>
        <item x="64"/>
        <item x="109"/>
        <item x="175"/>
        <item x="97"/>
        <item x="82"/>
        <item x="105"/>
        <item x="42"/>
        <item x="161"/>
        <item x="67"/>
        <item x="76"/>
        <item x="61"/>
        <item x="235"/>
        <item x="86"/>
        <item x="138"/>
        <item x="39"/>
        <item x="126"/>
        <item x="155"/>
        <item x="2"/>
        <item x="205"/>
        <item x="160"/>
        <item x="6"/>
        <item x="137"/>
        <item x="98"/>
        <item x="20"/>
        <item x="127"/>
        <item x="234"/>
        <item x="112"/>
        <item x="189"/>
        <item x="12"/>
        <item x="17"/>
        <item x="157"/>
        <item x="11"/>
        <item x="212"/>
        <item x="149"/>
        <item x="199"/>
        <item x="216"/>
        <item x="147"/>
        <item x="197"/>
        <item x="54"/>
        <item x="140"/>
        <item x="124"/>
        <item x="74"/>
        <item x="130"/>
        <item x="181"/>
        <item x="183"/>
        <item x="169"/>
        <item x="173"/>
        <item x="121"/>
        <item x="143"/>
        <item x="184"/>
        <item x="228"/>
        <item x="103"/>
        <item x="0"/>
        <item x="32"/>
        <item x="83"/>
        <item x="45"/>
        <item x="9"/>
        <item x="40"/>
        <item x="87"/>
        <item x="52"/>
        <item x="129"/>
        <item x="110"/>
        <item x="190"/>
        <item x="71"/>
        <item x="49"/>
        <item x="186"/>
        <item x="29"/>
        <item x="224"/>
        <item x="194"/>
        <item x="201"/>
        <item x="88"/>
        <item x="60"/>
        <item x="166"/>
        <item x="215"/>
        <item x="38"/>
        <item x="211"/>
        <item x="135"/>
        <item x="31"/>
        <item x="47"/>
        <item x="66"/>
        <item x="93"/>
        <item x="188"/>
        <item x="182"/>
        <item x="69"/>
        <item x="232"/>
        <item x="13"/>
        <item x="75"/>
        <item x="179"/>
        <item x="33"/>
        <item x="77"/>
        <item x="8"/>
        <item x="41"/>
        <item x="96"/>
        <item x="209"/>
        <item x="229"/>
        <item x="53"/>
        <item x="10"/>
        <item x="123"/>
        <item x="99"/>
        <item x="227"/>
        <item x="168"/>
        <item x="125"/>
        <item x="219"/>
        <item x="120"/>
        <item x="28"/>
        <item x="4"/>
        <item x="118"/>
        <item x="231"/>
        <item x="30"/>
        <item x="5"/>
        <item x="46"/>
        <item x="150"/>
        <item x="158"/>
        <item t="default"/>
      </items>
    </pivotField>
    <pivotField axis="axisRow" showAll="0">
      <items count="9">
        <item x="0"/>
        <item h="1" x="7"/>
        <item x="5"/>
        <item x="4"/>
        <item x="2"/>
        <item x="6"/>
        <item x="1"/>
        <item h="1" x="3"/>
        <item t="default"/>
      </items>
    </pivotField>
    <pivotField showAll="0"/>
    <pivotField numFmtId="14" showAll="0"/>
    <pivotField showAll="0"/>
    <pivotField showAll="0">
      <items count="3">
        <item x="0"/>
        <item x="1"/>
        <item t="default"/>
      </items>
    </pivotField>
    <pivotField dataField="1" showAll="0"/>
    <pivotField dataField="1" showAll="0"/>
    <pivotField showAll="0"/>
    <pivotField dataField="1" showAll="0"/>
    <pivotField showAll="0"/>
  </pivotFields>
  <rowFields count="1">
    <field x="1"/>
  </rowFields>
  <rowItems count="7">
    <i>
      <x/>
    </i>
    <i>
      <x v="2"/>
    </i>
    <i>
      <x v="3"/>
    </i>
    <i>
      <x v="4"/>
    </i>
    <i>
      <x v="5"/>
    </i>
    <i>
      <x v="6"/>
    </i>
    <i t="grand">
      <x/>
    </i>
  </rowItems>
  <colFields count="1">
    <field x="-2"/>
  </colFields>
  <colItems count="3">
    <i>
      <x/>
    </i>
    <i i="1">
      <x v="1"/>
    </i>
    <i i="2">
      <x v="2"/>
    </i>
  </colItems>
  <pageFields count="1">
    <pageField fld="0" hier="-1"/>
  </pageFields>
  <dataFields count="3">
    <dataField name="Sum of Cases" fld="6" baseField="0" baseItem="0"/>
    <dataField name="Sum of Recovered" fld="7" baseField="0" baseItem="0"/>
    <dataField name="Sum of Deaths" fld="9"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FA0D58A-84F5-46B8-8311-41E7C584858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12:P251" firstHeaderRow="0" firstDataRow="1" firstDataCol="1"/>
  <pivotFields count="11">
    <pivotField axis="axisRow" showAll="0">
      <items count="239">
        <item x="159"/>
        <item x="217"/>
        <item x="153"/>
        <item x="156"/>
        <item x="218"/>
        <item x="73"/>
        <item x="107"/>
        <item x="55"/>
        <item x="48"/>
        <item x="233"/>
        <item x="145"/>
        <item x="63"/>
        <item x="213"/>
        <item x="230"/>
        <item x="172"/>
        <item x="131"/>
        <item x="62"/>
        <item x="132"/>
        <item x="193"/>
        <item x="106"/>
        <item x="117"/>
        <item x="177"/>
        <item x="116"/>
        <item x="84"/>
        <item x="22"/>
        <item x="68"/>
        <item x="208"/>
        <item x="146"/>
        <item x="154"/>
        <item x="223"/>
        <item x="50"/>
        <item x="152"/>
        <item x="202"/>
        <item x="35"/>
        <item x="70"/>
        <item x="65"/>
        <item x="102"/>
        <item x="104"/>
        <item x="176"/>
        <item x="44"/>
        <item x="21"/>
        <item x="58"/>
        <item x="27"/>
        <item x="90"/>
        <item x="174"/>
        <item x="7"/>
        <item x="170"/>
        <item x="25"/>
        <item x="59"/>
        <item x="51"/>
        <item x="207"/>
        <item x="203"/>
        <item x="210"/>
        <item x="56"/>
        <item x="133"/>
        <item x="180"/>
        <item x="185"/>
        <item x="3"/>
        <item x="14"/>
        <item x="43"/>
        <item x="134"/>
        <item x="164"/>
        <item x="108"/>
        <item x="122"/>
        <item x="119"/>
        <item x="95"/>
        <item x="18"/>
        <item x="16"/>
        <item x="139"/>
        <item x="114"/>
        <item x="142"/>
        <item x="214"/>
        <item x="81"/>
        <item x="1"/>
        <item x="92"/>
        <item x="198"/>
        <item x="221"/>
        <item x="89"/>
        <item x="113"/>
        <item x="72"/>
        <item x="23"/>
        <item x="195"/>
        <item x="222"/>
        <item x="100"/>
        <item x="37"/>
        <item x="171"/>
        <item x="15"/>
        <item x="24"/>
        <item x="94"/>
        <item x="204"/>
        <item x="78"/>
        <item x="26"/>
        <item x="115"/>
        <item x="80"/>
        <item x="144"/>
        <item x="187"/>
        <item x="192"/>
        <item x="163"/>
        <item x="220"/>
        <item x="237"/>
        <item x="236"/>
        <item x="191"/>
        <item x="196"/>
        <item x="57"/>
        <item x="178"/>
        <item x="226"/>
        <item x="111"/>
        <item x="101"/>
        <item x="225"/>
        <item x="165"/>
        <item x="167"/>
        <item x="151"/>
        <item x="34"/>
        <item x="136"/>
        <item x="91"/>
        <item x="162"/>
        <item x="128"/>
        <item x="206"/>
        <item x="79"/>
        <item x="19"/>
        <item x="141"/>
        <item x="36"/>
        <item x="200"/>
        <item x="148"/>
        <item x="85"/>
        <item x="64"/>
        <item x="109"/>
        <item x="175"/>
        <item x="97"/>
        <item x="82"/>
        <item x="105"/>
        <item x="42"/>
        <item x="161"/>
        <item x="67"/>
        <item x="76"/>
        <item x="61"/>
        <item x="235"/>
        <item x="86"/>
        <item x="138"/>
        <item x="39"/>
        <item x="126"/>
        <item x="155"/>
        <item x="2"/>
        <item x="205"/>
        <item x="160"/>
        <item x="6"/>
        <item x="137"/>
        <item x="98"/>
        <item x="20"/>
        <item x="127"/>
        <item x="234"/>
        <item x="112"/>
        <item x="189"/>
        <item x="12"/>
        <item x="17"/>
        <item x="157"/>
        <item x="11"/>
        <item x="212"/>
        <item x="149"/>
        <item x="199"/>
        <item x="216"/>
        <item x="147"/>
        <item x="197"/>
        <item x="54"/>
        <item x="140"/>
        <item x="124"/>
        <item x="74"/>
        <item x="130"/>
        <item x="181"/>
        <item x="183"/>
        <item x="169"/>
        <item x="173"/>
        <item x="121"/>
        <item x="143"/>
        <item x="184"/>
        <item x="228"/>
        <item x="103"/>
        <item x="0"/>
        <item x="32"/>
        <item x="83"/>
        <item x="45"/>
        <item x="9"/>
        <item x="40"/>
        <item x="87"/>
        <item x="52"/>
        <item x="129"/>
        <item x="110"/>
        <item x="190"/>
        <item x="71"/>
        <item x="49"/>
        <item x="186"/>
        <item x="29"/>
        <item x="224"/>
        <item x="194"/>
        <item x="201"/>
        <item x="88"/>
        <item x="60"/>
        <item x="166"/>
        <item x="215"/>
        <item x="38"/>
        <item x="211"/>
        <item x="135"/>
        <item x="31"/>
        <item x="47"/>
        <item x="66"/>
        <item x="93"/>
        <item x="188"/>
        <item x="182"/>
        <item x="69"/>
        <item x="232"/>
        <item x="13"/>
        <item x="75"/>
        <item x="179"/>
        <item x="33"/>
        <item x="77"/>
        <item x="8"/>
        <item x="41"/>
        <item x="96"/>
        <item x="209"/>
        <item x="229"/>
        <item x="53"/>
        <item x="10"/>
        <item x="123"/>
        <item x="99"/>
        <item x="227"/>
        <item x="168"/>
        <item x="125"/>
        <item x="219"/>
        <item x="120"/>
        <item x="28"/>
        <item x="4"/>
        <item x="118"/>
        <item x="231"/>
        <item x="30"/>
        <item x="5"/>
        <item x="46"/>
        <item x="150"/>
        <item x="158"/>
        <item t="default"/>
      </items>
    </pivotField>
    <pivotField showAll="0"/>
    <pivotField showAll="0"/>
    <pivotField numFmtId="14" showAll="0"/>
    <pivotField showAll="0"/>
    <pivotField showAll="0"/>
    <pivotField showAll="0"/>
    <pivotField dataField="1" showAll="0"/>
    <pivotField showAll="0"/>
    <pivotField dataField="1" showAll="0"/>
    <pivotField showAll="0"/>
  </pivotFields>
  <rowFields count="1">
    <field x="0"/>
  </rowFields>
  <rowItems count="23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t="grand">
      <x/>
    </i>
  </rowItems>
  <colFields count="1">
    <field x="-2"/>
  </colFields>
  <colItems count="2">
    <i>
      <x/>
    </i>
    <i i="1">
      <x v="1"/>
    </i>
  </colItems>
  <dataFields count="2">
    <dataField name="Sum of Recovered" fld="7" baseField="0" baseItem="0"/>
    <dataField name="Sum of Deaths" fld="9" baseField="0" baseItem="0"/>
  </dataField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5CBCC96-4420-4CA0-88BE-C376354B07D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Q6">
  <location ref="U12:V15" firstHeaderRow="1" firstDataRow="1" firstDataCol="1"/>
  <pivotFields count="11">
    <pivotField dataField="1" showAll="0"/>
    <pivotField showAll="0"/>
    <pivotField showAll="0"/>
    <pivotField numFmtId="14" showAll="0"/>
    <pivotField showAll="0"/>
    <pivotField axis="axisRow" showAll="0">
      <items count="3">
        <item x="0"/>
        <item x="1"/>
        <item t="default"/>
      </items>
    </pivotField>
    <pivotField showAll="0"/>
    <pivotField showAll="0"/>
    <pivotField showAll="0"/>
    <pivotField showAll="0"/>
    <pivotField showAll="0"/>
  </pivotFields>
  <rowFields count="1">
    <field x="5"/>
  </rowFields>
  <rowItems count="3">
    <i>
      <x/>
    </i>
    <i>
      <x v="1"/>
    </i>
    <i t="grand">
      <x/>
    </i>
  </rowItems>
  <colItems count="1">
    <i/>
  </colItems>
  <dataFields count="1">
    <dataField name="Count of country" fld="0" subtotal="count" baseField="5"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03A67F3-43C9-42E9-9C33-4254C8A10233}"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W4" firstHeaderRow="0" firstDataRow="0" firstDataCol="0" rowPageCount="1" colPageCount="1"/>
  <pivotFields count="11">
    <pivotField showAll="0"/>
    <pivotField showAll="0"/>
    <pivotField showAll="0"/>
    <pivotField numFmtId="14" showAll="0"/>
    <pivotField showAll="0"/>
    <pivotField showAll="0"/>
    <pivotField showAll="0"/>
    <pivotField showAll="0"/>
    <pivotField name="Q9 CLASSIFICATION" axis="axisPage" showAll="0">
      <items count="4">
        <item x="2"/>
        <item x="1"/>
        <item x="0"/>
        <item t="default"/>
      </items>
    </pivotField>
    <pivotField showAll="0"/>
    <pivotField showAll="0"/>
  </pivotFields>
  <pageFields count="1">
    <pageField fld="8"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961D849-2B4C-460F-824A-562259F35E7A}" name="PivotTable4" cacheId="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R9:S13" firstHeaderRow="1" firstDataRow="1" firstDataCol="1" rowPageCount="1" colPageCount="1"/>
  <pivotFields count="11">
    <pivotField showAll="0">
      <items count="239">
        <item x="159"/>
        <item x="217"/>
        <item x="153"/>
        <item x="156"/>
        <item x="218"/>
        <item x="73"/>
        <item x="107"/>
        <item x="55"/>
        <item x="48"/>
        <item x="233"/>
        <item x="145"/>
        <item x="63"/>
        <item x="213"/>
        <item x="230"/>
        <item x="172"/>
        <item x="131"/>
        <item x="62"/>
        <item x="132"/>
        <item x="193"/>
        <item x="106"/>
        <item x="117"/>
        <item x="177"/>
        <item x="116"/>
        <item x="84"/>
        <item x="22"/>
        <item x="68"/>
        <item x="208"/>
        <item x="146"/>
        <item x="154"/>
        <item x="223"/>
        <item x="50"/>
        <item x="152"/>
        <item x="202"/>
        <item x="35"/>
        <item x="70"/>
        <item x="65"/>
        <item x="102"/>
        <item x="104"/>
        <item x="176"/>
        <item x="44"/>
        <item x="21"/>
        <item x="58"/>
        <item x="27"/>
        <item x="90"/>
        <item x="174"/>
        <item x="7"/>
        <item x="170"/>
        <item x="25"/>
        <item x="59"/>
        <item x="51"/>
        <item x="207"/>
        <item x="203"/>
        <item x="210"/>
        <item x="56"/>
        <item x="133"/>
        <item x="180"/>
        <item x="185"/>
        <item x="3"/>
        <item x="14"/>
        <item x="43"/>
        <item x="134"/>
        <item x="164"/>
        <item x="108"/>
        <item x="122"/>
        <item x="119"/>
        <item x="95"/>
        <item x="18"/>
        <item x="16"/>
        <item x="139"/>
        <item x="114"/>
        <item x="142"/>
        <item x="214"/>
        <item x="81"/>
        <item x="1"/>
        <item x="92"/>
        <item x="198"/>
        <item x="221"/>
        <item x="89"/>
        <item x="113"/>
        <item x="72"/>
        <item x="23"/>
        <item x="195"/>
        <item x="222"/>
        <item x="100"/>
        <item x="37"/>
        <item x="171"/>
        <item x="15"/>
        <item x="24"/>
        <item x="94"/>
        <item x="204"/>
        <item x="78"/>
        <item x="26"/>
        <item x="115"/>
        <item x="80"/>
        <item x="144"/>
        <item x="187"/>
        <item x="192"/>
        <item x="163"/>
        <item x="220"/>
        <item x="237"/>
        <item x="236"/>
        <item x="191"/>
        <item x="196"/>
        <item x="57"/>
        <item x="178"/>
        <item x="226"/>
        <item x="111"/>
        <item x="101"/>
        <item x="225"/>
        <item x="165"/>
        <item x="167"/>
        <item x="151"/>
        <item x="34"/>
        <item x="136"/>
        <item x="91"/>
        <item x="162"/>
        <item x="128"/>
        <item x="206"/>
        <item x="79"/>
        <item x="19"/>
        <item x="141"/>
        <item x="36"/>
        <item x="200"/>
        <item x="148"/>
        <item x="85"/>
        <item x="64"/>
        <item x="109"/>
        <item x="175"/>
        <item x="97"/>
        <item x="82"/>
        <item x="105"/>
        <item x="42"/>
        <item x="161"/>
        <item x="67"/>
        <item x="76"/>
        <item x="61"/>
        <item x="235"/>
        <item x="86"/>
        <item x="138"/>
        <item x="39"/>
        <item x="126"/>
        <item x="155"/>
        <item x="2"/>
        <item x="205"/>
        <item x="160"/>
        <item x="6"/>
        <item x="137"/>
        <item x="98"/>
        <item x="20"/>
        <item x="127"/>
        <item x="234"/>
        <item x="112"/>
        <item x="189"/>
        <item x="12"/>
        <item x="17"/>
        <item x="157"/>
        <item x="11"/>
        <item x="212"/>
        <item x="149"/>
        <item x="199"/>
        <item x="216"/>
        <item x="147"/>
        <item x="197"/>
        <item x="54"/>
        <item x="140"/>
        <item x="124"/>
        <item x="74"/>
        <item x="130"/>
        <item x="181"/>
        <item x="183"/>
        <item x="169"/>
        <item x="173"/>
        <item x="121"/>
        <item x="143"/>
        <item x="184"/>
        <item x="228"/>
        <item x="103"/>
        <item x="0"/>
        <item x="32"/>
        <item x="83"/>
        <item x="45"/>
        <item x="9"/>
        <item x="40"/>
        <item x="87"/>
        <item x="52"/>
        <item x="129"/>
        <item x="110"/>
        <item x="190"/>
        <item x="71"/>
        <item x="49"/>
        <item x="186"/>
        <item x="29"/>
        <item x="224"/>
        <item x="194"/>
        <item x="201"/>
        <item x="88"/>
        <item x="60"/>
        <item x="166"/>
        <item x="215"/>
        <item x="38"/>
        <item x="211"/>
        <item x="135"/>
        <item x="31"/>
        <item x="47"/>
        <item x="66"/>
        <item x="93"/>
        <item x="188"/>
        <item x="182"/>
        <item x="69"/>
        <item x="232"/>
        <item x="13"/>
        <item x="75"/>
        <item x="179"/>
        <item x="33"/>
        <item x="77"/>
        <item x="8"/>
        <item x="41"/>
        <item x="96"/>
        <item x="209"/>
        <item x="229"/>
        <item x="53"/>
        <item x="10"/>
        <item x="123"/>
        <item x="99"/>
        <item x="227"/>
        <item x="168"/>
        <item x="125"/>
        <item x="219"/>
        <item x="120"/>
        <item x="28"/>
        <item x="4"/>
        <item x="118"/>
        <item x="231"/>
        <item x="30"/>
        <item x="5"/>
        <item x="46"/>
        <item x="150"/>
        <item x="158"/>
        <item t="default"/>
      </items>
    </pivotField>
    <pivotField axis="axisPage" multipleItemSelectionAllowed="1" showAll="0">
      <items count="9">
        <item x="0"/>
        <item x="7"/>
        <item x="5"/>
        <item x="4"/>
        <item x="2"/>
        <item x="6"/>
        <item x="1"/>
        <item x="3"/>
        <item t="default"/>
      </items>
    </pivotField>
    <pivotField showAll="0"/>
    <pivotField numFmtId="14" showAll="0"/>
    <pivotField showAll="0"/>
    <pivotField showAll="0"/>
    <pivotField dataField="1" showAll="0">
      <items count="239">
        <item x="6"/>
        <item x="5"/>
        <item x="4"/>
        <item x="8"/>
        <item x="3"/>
        <item x="11"/>
        <item x="2"/>
        <item x="1"/>
        <item x="0"/>
        <item x="10"/>
        <item x="9"/>
        <item x="30"/>
        <item x="55"/>
        <item x="34"/>
        <item x="20"/>
        <item x="31"/>
        <item x="54"/>
        <item x="32"/>
        <item x="53"/>
        <item x="52"/>
        <item x="51"/>
        <item x="50"/>
        <item x="27"/>
        <item x="49"/>
        <item x="19"/>
        <item x="48"/>
        <item x="25"/>
        <item x="26"/>
        <item x="47"/>
        <item x="17"/>
        <item x="16"/>
        <item x="29"/>
        <item x="21"/>
        <item x="46"/>
        <item x="15"/>
        <item x="28"/>
        <item x="45"/>
        <item x="23"/>
        <item x="44"/>
        <item x="14"/>
        <item x="43"/>
        <item x="42"/>
        <item x="41"/>
        <item x="40"/>
        <item x="39"/>
        <item x="18"/>
        <item x="13"/>
        <item x="12"/>
        <item x="38"/>
        <item x="22"/>
        <item x="24"/>
        <item x="37"/>
        <item x="36"/>
        <item x="35"/>
        <item x="33"/>
        <item x="59"/>
        <item x="88"/>
        <item x="87"/>
        <item x="86"/>
        <item x="60"/>
        <item x="85"/>
        <item x="84"/>
        <item x="83"/>
        <item x="58"/>
        <item x="82"/>
        <item x="81"/>
        <item x="80"/>
        <item x="79"/>
        <item x="57"/>
        <item x="62"/>
        <item x="78"/>
        <item x="77"/>
        <item x="61"/>
        <item x="76"/>
        <item x="75"/>
        <item x="63"/>
        <item x="56"/>
        <item x="74"/>
        <item x="73"/>
        <item x="72"/>
        <item x="71"/>
        <item x="70"/>
        <item x="69"/>
        <item x="68"/>
        <item x="67"/>
        <item x="66"/>
        <item x="65"/>
        <item x="64"/>
        <item x="92"/>
        <item x="116"/>
        <item x="115"/>
        <item x="114"/>
        <item x="113"/>
        <item x="112"/>
        <item x="93"/>
        <item x="111"/>
        <item x="110"/>
        <item x="109"/>
        <item x="89"/>
        <item x="108"/>
        <item x="90"/>
        <item x="107"/>
        <item x="106"/>
        <item x="105"/>
        <item x="104"/>
        <item x="103"/>
        <item x="102"/>
        <item x="101"/>
        <item x="100"/>
        <item x="99"/>
        <item x="98"/>
        <item x="97"/>
        <item x="96"/>
        <item x="95"/>
        <item x="94"/>
        <item x="91"/>
        <item x="163"/>
        <item x="162"/>
        <item x="161"/>
        <item x="160"/>
        <item x="159"/>
        <item x="120"/>
        <item x="158"/>
        <item x="157"/>
        <item x="156"/>
        <item x="155"/>
        <item x="154"/>
        <item x="153"/>
        <item x="152"/>
        <item x="151"/>
        <item x="150"/>
        <item x="149"/>
        <item x="148"/>
        <item x="147"/>
        <item x="146"/>
        <item x="145"/>
        <item x="144"/>
        <item x="143"/>
        <item x="142"/>
        <item x="7"/>
        <item x="141"/>
        <item x="121"/>
        <item x="119"/>
        <item x="118"/>
        <item x="140"/>
        <item x="139"/>
        <item x="138"/>
        <item x="137"/>
        <item x="136"/>
        <item x="135"/>
        <item x="134"/>
        <item x="133"/>
        <item x="132"/>
        <item x="131"/>
        <item x="130"/>
        <item x="129"/>
        <item x="128"/>
        <item x="117"/>
        <item x="127"/>
        <item x="126"/>
        <item x="125"/>
        <item x="124"/>
        <item x="123"/>
        <item x="122"/>
        <item x="210"/>
        <item x="209"/>
        <item x="208"/>
        <item x="207"/>
        <item x="206"/>
        <item x="205"/>
        <item x="204"/>
        <item x="203"/>
        <item x="202"/>
        <item x="201"/>
        <item x="200"/>
        <item x="167"/>
        <item x="199"/>
        <item x="198"/>
        <item x="197"/>
        <item x="196"/>
        <item x="165"/>
        <item x="195"/>
        <item x="194"/>
        <item x="193"/>
        <item x="192"/>
        <item x="191"/>
        <item x="190"/>
        <item x="189"/>
        <item x="188"/>
        <item x="187"/>
        <item x="186"/>
        <item x="185"/>
        <item x="184"/>
        <item x="166"/>
        <item x="183"/>
        <item x="182"/>
        <item x="181"/>
        <item x="180"/>
        <item x="179"/>
        <item x="164"/>
        <item x="178"/>
        <item x="177"/>
        <item x="176"/>
        <item x="175"/>
        <item x="174"/>
        <item x="168"/>
        <item x="173"/>
        <item x="172"/>
        <item x="171"/>
        <item x="170"/>
        <item x="169"/>
        <item x="237"/>
        <item x="236"/>
        <item x="235"/>
        <item x="234"/>
        <item x="233"/>
        <item x="232"/>
        <item x="231"/>
        <item x="230"/>
        <item x="217"/>
        <item x="211"/>
        <item x="216"/>
        <item x="229"/>
        <item x="228"/>
        <item x="227"/>
        <item x="226"/>
        <item x="225"/>
        <item x="224"/>
        <item x="223"/>
        <item x="222"/>
        <item x="221"/>
        <item x="220"/>
        <item x="215"/>
        <item x="219"/>
        <item x="212"/>
        <item x="213"/>
        <item x="214"/>
        <item x="218"/>
        <item t="default"/>
      </items>
    </pivotField>
    <pivotField dataField="1" showAll="0"/>
    <pivotField showAll="0"/>
    <pivotField dataField="1" showAll="0"/>
    <pivotField dataField="1" showAll="0"/>
  </pivotFields>
  <rowFields count="1">
    <field x="-2"/>
  </rowFields>
  <rowItems count="4">
    <i>
      <x/>
    </i>
    <i i="1">
      <x v="1"/>
    </i>
    <i i="2">
      <x v="2"/>
    </i>
    <i i="3">
      <x v="3"/>
    </i>
  </rowItems>
  <colItems count="1">
    <i/>
  </colItems>
  <pageFields count="1">
    <pageField fld="1" hier="-1"/>
  </pageFields>
  <dataFields count="4">
    <dataField name="Sum of Cases" fld="6" baseField="0" baseItem="0"/>
    <dataField name="Sum of Recovered" fld="7" baseField="0" baseItem="0"/>
    <dataField name="Sum of Deaths" fld="9" baseField="0" baseItem="0"/>
    <dataField name="Sum of Test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60C9AA0-2818-4DFA-8EDB-11283228CA5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X46:Z57" firstHeaderRow="0" firstDataRow="1" firstDataCol="1"/>
  <pivotFields count="11">
    <pivotField axis="axisRow" showAll="0" measureFilter="1">
      <items count="239">
        <item x="159"/>
        <item x="217"/>
        <item x="153"/>
        <item x="156"/>
        <item x="218"/>
        <item x="73"/>
        <item x="107"/>
        <item x="55"/>
        <item x="48"/>
        <item x="233"/>
        <item x="145"/>
        <item x="63"/>
        <item x="213"/>
        <item x="230"/>
        <item x="172"/>
        <item x="131"/>
        <item x="62"/>
        <item x="132"/>
        <item x="193"/>
        <item x="106"/>
        <item x="117"/>
        <item x="177"/>
        <item x="116"/>
        <item x="84"/>
        <item x="22"/>
        <item x="68"/>
        <item x="208"/>
        <item x="146"/>
        <item x="154"/>
        <item x="223"/>
        <item x="50"/>
        <item x="152"/>
        <item x="202"/>
        <item x="35"/>
        <item x="70"/>
        <item x="65"/>
        <item x="102"/>
        <item x="104"/>
        <item x="176"/>
        <item x="44"/>
        <item x="21"/>
        <item x="58"/>
        <item x="27"/>
        <item x="90"/>
        <item x="174"/>
        <item x="7"/>
        <item x="170"/>
        <item x="25"/>
        <item x="59"/>
        <item x="51"/>
        <item x="207"/>
        <item x="203"/>
        <item x="210"/>
        <item x="56"/>
        <item x="133"/>
        <item x="180"/>
        <item x="185"/>
        <item x="3"/>
        <item x="14"/>
        <item x="43"/>
        <item x="134"/>
        <item x="164"/>
        <item x="108"/>
        <item x="122"/>
        <item x="119"/>
        <item x="95"/>
        <item x="18"/>
        <item x="16"/>
        <item x="139"/>
        <item x="114"/>
        <item x="142"/>
        <item x="214"/>
        <item x="81"/>
        <item x="1"/>
        <item x="92"/>
        <item x="198"/>
        <item x="221"/>
        <item x="89"/>
        <item x="113"/>
        <item x="72"/>
        <item x="23"/>
        <item x="195"/>
        <item x="222"/>
        <item x="100"/>
        <item x="37"/>
        <item x="171"/>
        <item x="15"/>
        <item x="24"/>
        <item x="94"/>
        <item x="204"/>
        <item x="78"/>
        <item x="26"/>
        <item x="115"/>
        <item x="80"/>
        <item x="144"/>
        <item x="187"/>
        <item x="192"/>
        <item x="163"/>
        <item x="220"/>
        <item x="237"/>
        <item x="236"/>
        <item x="191"/>
        <item x="196"/>
        <item x="57"/>
        <item x="178"/>
        <item x="226"/>
        <item x="111"/>
        <item x="101"/>
        <item x="225"/>
        <item x="165"/>
        <item x="167"/>
        <item x="151"/>
        <item x="34"/>
        <item x="136"/>
        <item x="91"/>
        <item x="162"/>
        <item x="128"/>
        <item x="206"/>
        <item x="79"/>
        <item x="19"/>
        <item x="141"/>
        <item x="36"/>
        <item x="200"/>
        <item x="148"/>
        <item x="85"/>
        <item x="64"/>
        <item x="109"/>
        <item x="175"/>
        <item x="97"/>
        <item x="82"/>
        <item x="105"/>
        <item x="42"/>
        <item x="161"/>
        <item x="67"/>
        <item x="76"/>
        <item x="61"/>
        <item x="235"/>
        <item x="86"/>
        <item x="138"/>
        <item x="39"/>
        <item x="126"/>
        <item x="155"/>
        <item x="2"/>
        <item x="205"/>
        <item x="160"/>
        <item x="6"/>
        <item x="137"/>
        <item x="98"/>
        <item x="20"/>
        <item x="127"/>
        <item x="234"/>
        <item x="112"/>
        <item x="189"/>
        <item x="12"/>
        <item x="17"/>
        <item x="157"/>
        <item x="11"/>
        <item x="212"/>
        <item x="149"/>
        <item x="199"/>
        <item x="216"/>
        <item x="147"/>
        <item x="197"/>
        <item x="54"/>
        <item x="140"/>
        <item x="124"/>
        <item x="74"/>
        <item x="130"/>
        <item x="181"/>
        <item x="183"/>
        <item x="169"/>
        <item x="173"/>
        <item x="121"/>
        <item x="143"/>
        <item x="184"/>
        <item x="228"/>
        <item x="103"/>
        <item x="0"/>
        <item x="32"/>
        <item x="83"/>
        <item x="45"/>
        <item x="9"/>
        <item x="40"/>
        <item x="87"/>
        <item x="52"/>
        <item x="129"/>
        <item x="110"/>
        <item x="190"/>
        <item x="71"/>
        <item x="49"/>
        <item x="186"/>
        <item x="29"/>
        <item x="224"/>
        <item x="194"/>
        <item x="201"/>
        <item x="88"/>
        <item x="60"/>
        <item x="166"/>
        <item x="215"/>
        <item x="38"/>
        <item x="211"/>
        <item x="135"/>
        <item x="31"/>
        <item x="47"/>
        <item x="66"/>
        <item x="93"/>
        <item x="188"/>
        <item x="182"/>
        <item x="69"/>
        <item x="232"/>
        <item x="13"/>
        <item x="75"/>
        <item x="179"/>
        <item x="33"/>
        <item x="77"/>
        <item x="8"/>
        <item x="41"/>
        <item x="96"/>
        <item x="209"/>
        <item x="229"/>
        <item x="53"/>
        <item x="10"/>
        <item x="123"/>
        <item x="99"/>
        <item x="227"/>
        <item x="168"/>
        <item x="125"/>
        <item x="219"/>
        <item x="120"/>
        <item x="28"/>
        <item x="4"/>
        <item x="118"/>
        <item x="231"/>
        <item x="30"/>
        <item x="5"/>
        <item x="46"/>
        <item x="150"/>
        <item x="158"/>
        <item t="default"/>
      </items>
    </pivotField>
    <pivotField showAll="0">
      <items count="9">
        <item x="0"/>
        <item x="7"/>
        <item x="5"/>
        <item x="4"/>
        <item x="2"/>
        <item x="6"/>
        <item x="1"/>
        <item x="3"/>
        <item t="default"/>
      </items>
    </pivotField>
    <pivotField showAll="0"/>
    <pivotField numFmtId="14" showAll="0"/>
    <pivotField showAll="0"/>
    <pivotField showAll="0"/>
    <pivotField dataField="1" showAll="0"/>
    <pivotField dataField="1" showAll="0"/>
    <pivotField showAll="0"/>
    <pivotField showAll="0"/>
    <pivotField showAll="0"/>
  </pivotFields>
  <rowFields count="1">
    <field x="0"/>
  </rowFields>
  <rowItems count="11">
    <i>
      <x v="4"/>
    </i>
    <i>
      <x v="12"/>
    </i>
    <i>
      <x v="29"/>
    </i>
    <i>
      <x v="71"/>
    </i>
    <i>
      <x v="76"/>
    </i>
    <i>
      <x v="82"/>
    </i>
    <i>
      <x v="98"/>
    </i>
    <i>
      <x v="157"/>
    </i>
    <i>
      <x v="198"/>
    </i>
    <i>
      <x v="227"/>
    </i>
    <i t="grand">
      <x/>
    </i>
  </rowItems>
  <colFields count="1">
    <field x="-2"/>
  </colFields>
  <colItems count="2">
    <i>
      <x/>
    </i>
    <i i="1">
      <x v="1"/>
    </i>
  </colItems>
  <dataFields count="2">
    <dataField name="Sum of Cases" fld="6" baseField="0" baseItem="0"/>
    <dataField name="Sum of Recovered" fld="7" baseField="0" baseItem="0"/>
  </dataFields>
  <formats count="10">
    <format dxfId="89">
      <pivotArea dataOnly="0" fieldPosition="0">
        <references count="1">
          <reference field="0" count="1">
            <x v="4"/>
          </reference>
        </references>
      </pivotArea>
    </format>
    <format dxfId="88">
      <pivotArea dataOnly="0" fieldPosition="0">
        <references count="1">
          <reference field="0" count="1">
            <x v="4"/>
          </reference>
        </references>
      </pivotArea>
    </format>
    <format dxfId="87">
      <pivotArea field="0" type="button" dataOnly="0" labelOnly="1" outline="0" axis="axisRow" fieldPosition="0"/>
    </format>
    <format dxfId="86">
      <pivotArea dataOnly="0" labelOnly="1" outline="0" fieldPosition="0">
        <references count="1">
          <reference field="4294967294" count="2">
            <x v="0"/>
            <x v="1"/>
          </reference>
        </references>
      </pivotArea>
    </format>
    <format dxfId="85">
      <pivotArea field="0" type="button" dataOnly="0" labelOnly="1" outline="0" axis="axisRow" fieldPosition="0"/>
    </format>
    <format dxfId="84">
      <pivotArea dataOnly="0" labelOnly="1" outline="0" fieldPosition="0">
        <references count="1">
          <reference field="4294967294" count="2">
            <x v="0"/>
            <x v="1"/>
          </reference>
        </references>
      </pivotArea>
    </format>
    <format dxfId="83">
      <pivotArea grandRow="1" outline="0" collapsedLevelsAreSubtotals="1" fieldPosition="0"/>
    </format>
    <format dxfId="82">
      <pivotArea dataOnly="0" labelOnly="1" grandRow="1" outline="0" fieldPosition="0"/>
    </format>
    <format dxfId="81">
      <pivotArea grandRow="1" outline="0" collapsedLevelsAreSubtotals="1" fieldPosition="0"/>
    </format>
    <format dxfId="80">
      <pivotArea dataOnly="0" labelOnly="1" grandRow="1" outline="0" fieldPosition="0"/>
    </format>
  </formats>
  <chartFormats count="4">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08DE72A-DF96-4F98-947E-2D0F5D8F32E2}"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U4" firstHeaderRow="0" firstDataRow="0" firstDataCol="0" rowPageCount="1" colPageCount="1"/>
  <pivotFields count="11">
    <pivotField showAll="0"/>
    <pivotField showAll="0"/>
    <pivotField showAll="0"/>
    <pivotField numFmtId="14" showAll="0"/>
    <pivotField showAll="0"/>
    <pivotField name="Q6 CLASSIFICATION" axis="axisPage" multipleItemSelectionAllowed="1" showAll="0">
      <items count="3">
        <item x="0"/>
        <item x="1"/>
        <item t="default"/>
      </items>
    </pivotField>
    <pivotField showAll="0"/>
    <pivotField showAll="0"/>
    <pivotField showAll="0"/>
    <pivotField showAll="0"/>
    <pivotField showAll="0"/>
  </pivotFields>
  <pageFields count="1">
    <pageField fld="5"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ACC5070-03BF-4E30-8D39-858C99ADEB9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L33:M44" firstHeaderRow="1" firstDataRow="1" firstDataCol="1"/>
  <pivotFields count="11">
    <pivotField axis="axisRow" showAll="0" measureFilter="1">
      <items count="239">
        <item x="159"/>
        <item x="217"/>
        <item x="153"/>
        <item x="156"/>
        <item x="218"/>
        <item x="73"/>
        <item x="107"/>
        <item x="55"/>
        <item x="48"/>
        <item x="233"/>
        <item x="145"/>
        <item x="63"/>
        <item x="213"/>
        <item x="230"/>
        <item x="172"/>
        <item x="131"/>
        <item x="62"/>
        <item x="132"/>
        <item x="193"/>
        <item x="106"/>
        <item x="117"/>
        <item x="177"/>
        <item x="116"/>
        <item x="84"/>
        <item x="22"/>
        <item x="68"/>
        <item x="208"/>
        <item x="146"/>
        <item x="154"/>
        <item x="223"/>
        <item x="50"/>
        <item x="152"/>
        <item x="202"/>
        <item x="35"/>
        <item x="70"/>
        <item x="65"/>
        <item x="102"/>
        <item x="104"/>
        <item x="176"/>
        <item x="44"/>
        <item x="21"/>
        <item x="58"/>
        <item x="27"/>
        <item x="90"/>
        <item x="174"/>
        <item x="7"/>
        <item x="170"/>
        <item x="25"/>
        <item x="59"/>
        <item x="51"/>
        <item x="207"/>
        <item x="203"/>
        <item x="210"/>
        <item x="56"/>
        <item x="133"/>
        <item x="180"/>
        <item x="185"/>
        <item x="3"/>
        <item x="14"/>
        <item x="43"/>
        <item x="134"/>
        <item x="164"/>
        <item x="108"/>
        <item x="122"/>
        <item x="119"/>
        <item x="95"/>
        <item x="18"/>
        <item x="16"/>
        <item x="139"/>
        <item x="114"/>
        <item x="142"/>
        <item x="214"/>
        <item x="81"/>
        <item x="1"/>
        <item x="92"/>
        <item x="198"/>
        <item x="221"/>
        <item x="89"/>
        <item x="113"/>
        <item x="72"/>
        <item x="23"/>
        <item x="195"/>
        <item x="222"/>
        <item x="100"/>
        <item x="37"/>
        <item x="171"/>
        <item x="15"/>
        <item x="24"/>
        <item x="94"/>
        <item x="204"/>
        <item x="78"/>
        <item x="26"/>
        <item x="115"/>
        <item x="80"/>
        <item x="144"/>
        <item x="187"/>
        <item x="192"/>
        <item x="163"/>
        <item x="220"/>
        <item x="237"/>
        <item x="236"/>
        <item x="191"/>
        <item x="196"/>
        <item x="57"/>
        <item x="178"/>
        <item x="226"/>
        <item x="111"/>
        <item x="101"/>
        <item x="225"/>
        <item x="165"/>
        <item x="167"/>
        <item x="151"/>
        <item x="34"/>
        <item x="136"/>
        <item x="91"/>
        <item x="162"/>
        <item x="128"/>
        <item x="206"/>
        <item x="79"/>
        <item x="19"/>
        <item x="141"/>
        <item x="36"/>
        <item x="200"/>
        <item x="148"/>
        <item x="85"/>
        <item x="64"/>
        <item x="109"/>
        <item x="175"/>
        <item x="97"/>
        <item x="82"/>
        <item x="105"/>
        <item x="42"/>
        <item x="161"/>
        <item x="67"/>
        <item x="76"/>
        <item x="61"/>
        <item x="235"/>
        <item x="86"/>
        <item x="138"/>
        <item x="39"/>
        <item x="126"/>
        <item x="155"/>
        <item x="2"/>
        <item x="205"/>
        <item x="160"/>
        <item x="6"/>
        <item x="137"/>
        <item x="98"/>
        <item x="20"/>
        <item x="127"/>
        <item x="234"/>
        <item x="112"/>
        <item x="189"/>
        <item x="12"/>
        <item x="17"/>
        <item x="157"/>
        <item x="11"/>
        <item x="212"/>
        <item x="149"/>
        <item x="199"/>
        <item x="216"/>
        <item x="147"/>
        <item x="197"/>
        <item x="54"/>
        <item x="140"/>
        <item x="124"/>
        <item x="74"/>
        <item x="130"/>
        <item x="181"/>
        <item x="183"/>
        <item x="169"/>
        <item x="173"/>
        <item x="121"/>
        <item x="143"/>
        <item x="184"/>
        <item x="228"/>
        <item x="103"/>
        <item x="0"/>
        <item x="32"/>
        <item x="83"/>
        <item x="45"/>
        <item x="9"/>
        <item x="40"/>
        <item x="87"/>
        <item x="52"/>
        <item x="129"/>
        <item x="110"/>
        <item x="190"/>
        <item x="71"/>
        <item x="49"/>
        <item x="186"/>
        <item x="29"/>
        <item x="224"/>
        <item x="194"/>
        <item x="201"/>
        <item x="88"/>
        <item x="60"/>
        <item x="166"/>
        <item x="215"/>
        <item x="38"/>
        <item x="211"/>
        <item x="135"/>
        <item x="31"/>
        <item x="47"/>
        <item x="66"/>
        <item x="93"/>
        <item x="188"/>
        <item x="182"/>
        <item x="69"/>
        <item x="232"/>
        <item x="13"/>
        <item x="75"/>
        <item x="179"/>
        <item x="33"/>
        <item x="77"/>
        <item x="8"/>
        <item x="41"/>
        <item x="96"/>
        <item x="209"/>
        <item x="229"/>
        <item x="53"/>
        <item x="10"/>
        <item x="123"/>
        <item x="99"/>
        <item x="227"/>
        <item x="168"/>
        <item x="125"/>
        <item x="219"/>
        <item x="120"/>
        <item x="28"/>
        <item x="4"/>
        <item x="118"/>
        <item x="231"/>
        <item x="30"/>
        <item x="5"/>
        <item x="46"/>
        <item x="150"/>
        <item x="158"/>
        <item t="default"/>
      </items>
    </pivotField>
    <pivotField showAll="0">
      <items count="9">
        <item x="0"/>
        <item x="7"/>
        <item x="5"/>
        <item x="4"/>
        <item x="2"/>
        <item x="6"/>
        <item x="1"/>
        <item x="3"/>
        <item t="default"/>
      </items>
    </pivotField>
    <pivotField showAll="0"/>
    <pivotField numFmtId="14" showAll="0"/>
    <pivotField showAll="0"/>
    <pivotField showAll="0"/>
    <pivotField showAll="0"/>
    <pivotField showAll="0"/>
    <pivotField showAll="0"/>
    <pivotField dataField="1" showAll="0"/>
    <pivotField showAll="0"/>
  </pivotFields>
  <rowFields count="1">
    <field x="0"/>
  </rowFields>
  <rowItems count="11">
    <i>
      <x v="4"/>
    </i>
    <i>
      <x v="12"/>
    </i>
    <i>
      <x v="29"/>
    </i>
    <i>
      <x v="71"/>
    </i>
    <i>
      <x v="98"/>
    </i>
    <i>
      <x v="136"/>
    </i>
    <i>
      <x v="157"/>
    </i>
    <i>
      <x v="175"/>
    </i>
    <i>
      <x v="198"/>
    </i>
    <i>
      <x v="227"/>
    </i>
    <i t="grand">
      <x/>
    </i>
  </rowItems>
  <colItems count="1">
    <i/>
  </colItems>
  <dataFields count="1">
    <dataField name="Sum of Deaths" fld="9" baseField="0" baseItem="0"/>
  </dataFields>
  <formats count="12">
    <format dxfId="42">
      <pivotArea dataOnly="0" fieldPosition="0">
        <references count="1">
          <reference field="0" count="10">
            <x v="12"/>
            <x v="98"/>
            <x v="99"/>
            <x v="100"/>
            <x v="108"/>
            <x v="127"/>
            <x v="169"/>
            <x v="192"/>
            <x v="219"/>
            <x v="232"/>
          </reference>
        </references>
      </pivotArea>
    </format>
    <format dxfId="41">
      <pivotArea dataOnly="0" fieldPosition="0">
        <references count="1">
          <reference field="0" count="10">
            <x v="12"/>
            <x v="98"/>
            <x v="99"/>
            <x v="100"/>
            <x v="108"/>
            <x v="127"/>
            <x v="169"/>
            <x v="192"/>
            <x v="219"/>
            <x v="232"/>
          </reference>
        </references>
      </pivotArea>
    </format>
    <format dxfId="40">
      <pivotArea field="0" type="button" dataOnly="0" labelOnly="1" outline="0" axis="axisRow" fieldPosition="0"/>
    </format>
    <format dxfId="39">
      <pivotArea dataOnly="0" labelOnly="1" outline="0" axis="axisValues" fieldPosition="0"/>
    </format>
    <format dxfId="38">
      <pivotArea field="0" type="button" dataOnly="0" labelOnly="1" outline="0" axis="axisRow" fieldPosition="0"/>
    </format>
    <format dxfId="37">
      <pivotArea dataOnly="0" labelOnly="1" outline="0" axis="axisValues" fieldPosition="0"/>
    </format>
    <format dxfId="36">
      <pivotArea field="0" dataOnly="0" grandRow="1" axis="axisRow" fieldPosition="0">
        <references count="1">
          <reference field="0" count="1">
            <x v="232"/>
          </reference>
        </references>
      </pivotArea>
    </format>
    <format dxfId="35">
      <pivotArea field="0" dataOnly="0" grandRow="1" axis="axisRow" fieldPosition="0">
        <references count="1">
          <reference field="0" count="0"/>
        </references>
      </pivotArea>
    </format>
    <format dxfId="34">
      <pivotArea collapsedLevelsAreSubtotals="1" fieldPosition="0">
        <references count="1">
          <reference field="0" count="10">
            <x v="4"/>
            <x v="12"/>
            <x v="29"/>
            <x v="71"/>
            <x v="98"/>
            <x v="136"/>
            <x v="157"/>
            <x v="175"/>
            <x v="198"/>
            <x v="227"/>
          </reference>
        </references>
      </pivotArea>
    </format>
    <format dxfId="33">
      <pivotArea dataOnly="0" labelOnly="1" fieldPosition="0">
        <references count="1">
          <reference field="0" count="10">
            <x v="4"/>
            <x v="12"/>
            <x v="29"/>
            <x v="71"/>
            <x v="98"/>
            <x v="136"/>
            <x v="157"/>
            <x v="175"/>
            <x v="198"/>
            <x v="227"/>
          </reference>
        </references>
      </pivotArea>
    </format>
    <format dxfId="32">
      <pivotArea collapsedLevelsAreSubtotals="1" fieldPosition="0">
        <references count="1">
          <reference field="0" count="10">
            <x v="4"/>
            <x v="12"/>
            <x v="29"/>
            <x v="71"/>
            <x v="98"/>
            <x v="136"/>
            <x v="157"/>
            <x v="175"/>
            <x v="198"/>
            <x v="227"/>
          </reference>
        </references>
      </pivotArea>
    </format>
    <format dxfId="31">
      <pivotArea dataOnly="0" labelOnly="1" fieldPosition="0">
        <references count="1">
          <reference field="0" count="10">
            <x v="4"/>
            <x v="12"/>
            <x v="29"/>
            <x v="71"/>
            <x v="98"/>
            <x v="136"/>
            <x v="157"/>
            <x v="175"/>
            <x v="198"/>
            <x v="227"/>
          </reference>
        </references>
      </pivotArea>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2FF7B35-1BD0-4753-BA35-2AC6884A51C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G33:H44" firstHeaderRow="1" firstDataRow="1" firstDataCol="1"/>
  <pivotFields count="11">
    <pivotField axis="axisRow" showAll="0" measureFilter="1">
      <items count="239">
        <item x="159"/>
        <item x="217"/>
        <item x="153"/>
        <item x="156"/>
        <item x="218"/>
        <item x="73"/>
        <item x="107"/>
        <item x="55"/>
        <item x="48"/>
        <item x="233"/>
        <item x="145"/>
        <item x="63"/>
        <item x="213"/>
        <item x="230"/>
        <item x="172"/>
        <item x="131"/>
        <item x="62"/>
        <item x="132"/>
        <item x="193"/>
        <item x="106"/>
        <item x="117"/>
        <item x="177"/>
        <item x="116"/>
        <item x="84"/>
        <item x="22"/>
        <item x="68"/>
        <item x="208"/>
        <item x="146"/>
        <item x="154"/>
        <item x="223"/>
        <item x="50"/>
        <item x="152"/>
        <item x="202"/>
        <item x="35"/>
        <item x="70"/>
        <item x="65"/>
        <item x="102"/>
        <item x="104"/>
        <item x="176"/>
        <item x="44"/>
        <item x="21"/>
        <item x="58"/>
        <item x="27"/>
        <item x="90"/>
        <item x="174"/>
        <item x="7"/>
        <item x="170"/>
        <item x="25"/>
        <item x="59"/>
        <item x="51"/>
        <item x="207"/>
        <item x="203"/>
        <item x="210"/>
        <item x="56"/>
        <item x="133"/>
        <item x="180"/>
        <item x="185"/>
        <item x="3"/>
        <item x="14"/>
        <item x="43"/>
        <item x="134"/>
        <item x="164"/>
        <item x="108"/>
        <item x="122"/>
        <item x="119"/>
        <item x="95"/>
        <item x="18"/>
        <item x="16"/>
        <item x="139"/>
        <item x="114"/>
        <item x="142"/>
        <item x="214"/>
        <item x="81"/>
        <item x="1"/>
        <item x="92"/>
        <item x="198"/>
        <item x="221"/>
        <item x="89"/>
        <item x="113"/>
        <item x="72"/>
        <item x="23"/>
        <item x="195"/>
        <item x="222"/>
        <item x="100"/>
        <item x="37"/>
        <item x="171"/>
        <item x="15"/>
        <item x="24"/>
        <item x="94"/>
        <item x="204"/>
        <item x="78"/>
        <item x="26"/>
        <item x="115"/>
        <item x="80"/>
        <item x="144"/>
        <item x="187"/>
        <item x="192"/>
        <item x="163"/>
        <item x="220"/>
        <item x="237"/>
        <item x="236"/>
        <item x="191"/>
        <item x="196"/>
        <item x="57"/>
        <item x="178"/>
        <item x="226"/>
        <item x="111"/>
        <item x="101"/>
        <item x="225"/>
        <item x="165"/>
        <item x="167"/>
        <item x="151"/>
        <item x="34"/>
        <item x="136"/>
        <item x="91"/>
        <item x="162"/>
        <item x="128"/>
        <item x="206"/>
        <item x="79"/>
        <item x="19"/>
        <item x="141"/>
        <item x="36"/>
        <item x="200"/>
        <item x="148"/>
        <item x="85"/>
        <item x="64"/>
        <item x="109"/>
        <item x="175"/>
        <item x="97"/>
        <item x="82"/>
        <item x="105"/>
        <item x="42"/>
        <item x="161"/>
        <item x="67"/>
        <item x="76"/>
        <item x="61"/>
        <item x="235"/>
        <item x="86"/>
        <item x="138"/>
        <item x="39"/>
        <item x="126"/>
        <item x="155"/>
        <item x="2"/>
        <item x="205"/>
        <item x="160"/>
        <item x="6"/>
        <item x="137"/>
        <item x="98"/>
        <item x="20"/>
        <item x="127"/>
        <item x="234"/>
        <item x="112"/>
        <item x="189"/>
        <item x="12"/>
        <item x="17"/>
        <item x="157"/>
        <item x="11"/>
        <item x="212"/>
        <item x="149"/>
        <item x="199"/>
        <item x="216"/>
        <item x="147"/>
        <item x="197"/>
        <item x="54"/>
        <item x="140"/>
        <item x="124"/>
        <item x="74"/>
        <item x="130"/>
        <item x="181"/>
        <item x="183"/>
        <item x="169"/>
        <item x="173"/>
        <item x="121"/>
        <item x="143"/>
        <item x="184"/>
        <item x="228"/>
        <item x="103"/>
        <item x="0"/>
        <item x="32"/>
        <item x="83"/>
        <item x="45"/>
        <item x="9"/>
        <item x="40"/>
        <item x="87"/>
        <item x="52"/>
        <item x="129"/>
        <item x="110"/>
        <item x="190"/>
        <item x="71"/>
        <item x="49"/>
        <item x="186"/>
        <item x="29"/>
        <item x="224"/>
        <item x="194"/>
        <item x="201"/>
        <item x="88"/>
        <item x="60"/>
        <item x="166"/>
        <item x="215"/>
        <item x="38"/>
        <item x="211"/>
        <item x="135"/>
        <item x="31"/>
        <item x="47"/>
        <item x="66"/>
        <item x="93"/>
        <item x="188"/>
        <item x="182"/>
        <item x="69"/>
        <item x="232"/>
        <item x="13"/>
        <item x="75"/>
        <item x="179"/>
        <item x="33"/>
        <item x="77"/>
        <item x="8"/>
        <item x="41"/>
        <item x="96"/>
        <item x="209"/>
        <item x="229"/>
        <item x="53"/>
        <item x="10"/>
        <item x="123"/>
        <item x="99"/>
        <item x="227"/>
        <item x="168"/>
        <item x="125"/>
        <item x="219"/>
        <item x="120"/>
        <item x="28"/>
        <item x="4"/>
        <item x="118"/>
        <item x="231"/>
        <item x="30"/>
        <item x="5"/>
        <item x="46"/>
        <item x="150"/>
        <item x="158"/>
        <item t="default"/>
      </items>
    </pivotField>
    <pivotField showAll="0">
      <items count="9">
        <item x="0"/>
        <item x="7"/>
        <item x="5"/>
        <item x="4"/>
        <item x="2"/>
        <item x="6"/>
        <item x="1"/>
        <item x="3"/>
        <item t="default"/>
      </items>
    </pivotField>
    <pivotField showAll="0"/>
    <pivotField numFmtId="14" showAll="0"/>
    <pivotField showAll="0"/>
    <pivotField showAll="0"/>
    <pivotField dataField="1" showAll="0"/>
    <pivotField showAll="0"/>
    <pivotField showAll="0"/>
    <pivotField showAll="0"/>
    <pivotField showAll="0"/>
  </pivotFields>
  <rowFields count="1">
    <field x="0"/>
  </rowFields>
  <rowItems count="11">
    <i>
      <x v="4"/>
    </i>
    <i>
      <x v="12"/>
    </i>
    <i>
      <x v="29"/>
    </i>
    <i>
      <x v="71"/>
    </i>
    <i>
      <x v="76"/>
    </i>
    <i>
      <x v="82"/>
    </i>
    <i>
      <x v="98"/>
    </i>
    <i>
      <x v="157"/>
    </i>
    <i>
      <x v="198"/>
    </i>
    <i>
      <x v="227"/>
    </i>
    <i t="grand">
      <x/>
    </i>
  </rowItems>
  <colItems count="1">
    <i/>
  </colItems>
  <dataFields count="1">
    <dataField name="Sum of Cases" fld="6" baseField="0" baseItem="0"/>
  </dataFields>
  <formats count="13">
    <format dxfId="55">
      <pivotArea dataOnly="0" fieldPosition="0">
        <references count="1">
          <reference field="0" count="10">
            <x v="12"/>
            <x v="98"/>
            <x v="99"/>
            <x v="100"/>
            <x v="108"/>
            <x v="127"/>
            <x v="192"/>
            <x v="209"/>
            <x v="219"/>
            <x v="232"/>
          </reference>
        </references>
      </pivotArea>
    </format>
    <format dxfId="54">
      <pivotArea dataOnly="0" fieldPosition="0">
        <references count="1">
          <reference field="0" count="10">
            <x v="12"/>
            <x v="98"/>
            <x v="99"/>
            <x v="100"/>
            <x v="108"/>
            <x v="127"/>
            <x v="192"/>
            <x v="209"/>
            <x v="219"/>
            <x v="232"/>
          </reference>
        </references>
      </pivotArea>
    </format>
    <format dxfId="53">
      <pivotArea field="0" type="button" dataOnly="0" labelOnly="1" outline="0" axis="axisRow" fieldPosition="0"/>
    </format>
    <format dxfId="52">
      <pivotArea dataOnly="0" labelOnly="1" outline="0" axis="axisValues" fieldPosition="0"/>
    </format>
    <format dxfId="51">
      <pivotArea field="0" type="button" dataOnly="0" labelOnly="1" outline="0" axis="axisRow" fieldPosition="0"/>
    </format>
    <format dxfId="50">
      <pivotArea dataOnly="0" labelOnly="1" outline="0" axis="axisValues" fieldPosition="0"/>
    </format>
    <format dxfId="49">
      <pivotArea field="0" dataOnly="0" grandRow="1" axis="axisRow" fieldPosition="0">
        <references count="1">
          <reference field="0" count="1">
            <x v="232"/>
          </reference>
        </references>
      </pivotArea>
    </format>
    <format dxfId="48">
      <pivotArea field="0" dataOnly="0" grandRow="1" axis="axisRow" fieldPosition="0">
        <references count="1">
          <reference field="0" count="1">
            <x v="232"/>
          </reference>
        </references>
      </pivotArea>
    </format>
    <format dxfId="47">
      <pivotArea field="0" dataOnly="0" grandRow="1" axis="axisRow" fieldPosition="0">
        <references count="1">
          <reference field="0" count="1">
            <x v="232"/>
          </reference>
        </references>
      </pivotArea>
    </format>
    <format dxfId="46">
      <pivotArea collapsedLevelsAreSubtotals="1" fieldPosition="0">
        <references count="1">
          <reference field="0" count="10">
            <x v="4"/>
            <x v="12"/>
            <x v="29"/>
            <x v="71"/>
            <x v="76"/>
            <x v="82"/>
            <x v="98"/>
            <x v="157"/>
            <x v="198"/>
            <x v="227"/>
          </reference>
        </references>
      </pivotArea>
    </format>
    <format dxfId="45">
      <pivotArea dataOnly="0" labelOnly="1" fieldPosition="0">
        <references count="1">
          <reference field="0" count="10">
            <x v="4"/>
            <x v="12"/>
            <x v="29"/>
            <x v="71"/>
            <x v="76"/>
            <x v="82"/>
            <x v="98"/>
            <x v="157"/>
            <x v="198"/>
            <x v="227"/>
          </reference>
        </references>
      </pivotArea>
    </format>
    <format dxfId="44">
      <pivotArea collapsedLevelsAreSubtotals="1" fieldPosition="0">
        <references count="1">
          <reference field="0" count="10">
            <x v="4"/>
            <x v="12"/>
            <x v="29"/>
            <x v="71"/>
            <x v="76"/>
            <x v="82"/>
            <x v="98"/>
            <x v="157"/>
            <x v="198"/>
            <x v="227"/>
          </reference>
        </references>
      </pivotArea>
    </format>
    <format dxfId="43">
      <pivotArea dataOnly="0" labelOnly="1" fieldPosition="0">
        <references count="1">
          <reference field="0" count="10">
            <x v="4"/>
            <x v="12"/>
            <x v="29"/>
            <x v="71"/>
            <x v="76"/>
            <x v="82"/>
            <x v="98"/>
            <x v="157"/>
            <x v="198"/>
            <x v="227"/>
          </reference>
        </references>
      </pivotArea>
    </format>
  </formats>
  <chartFormats count="4">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39E16EF-7D65-4A56-AE50-944949139954}" autoFormatId="16" applyNumberFormats="0" applyBorderFormats="0" applyFontFormats="0" applyPatternFormats="0" applyAlignmentFormats="0" applyWidthHeightFormats="0">
  <queryTableRefresh nextId="13">
    <queryTableFields count="11">
      <queryTableField id="1" name="country" tableColumnId="1"/>
      <queryTableField id="2" name="continent" tableColumnId="2"/>
      <queryTableField id="3" name="population" tableColumnId="3"/>
      <queryTableField id="4" name="day" tableColumnId="4"/>
      <queryTableField id="5" name="time" tableColumnId="5"/>
      <queryTableField id="11" dataBound="0" tableColumnId="12"/>
      <queryTableField id="6" name="Cases" tableColumnId="6"/>
      <queryTableField id="7" name="Recovered" tableColumnId="7"/>
      <queryTableField id="12" dataBound="0" tableColumnId="13"/>
      <queryTableField id="8" name="Deaths" tableColumnId="8"/>
      <queryTableField id="9" name="Tests"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inent" xr10:uid="{381468C4-7F1F-4B2B-82B5-51656DCB1B73}" sourceName="continent">
  <pivotTables>
    <pivotTable tabId="2" name="PivotTable4"/>
  </pivotTables>
  <data>
    <tabular pivotCacheId="719049279">
      <items count="8">
        <i x="0" s="1"/>
        <i x="7" s="1"/>
        <i x="5" s="1"/>
        <i x="4" s="1"/>
        <i x="2" s="1"/>
        <i x="6"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6" xr10:uid="{AAA124CA-D3AC-476A-A6B0-1088A27C3D10}" sourceName="Q6">
  <pivotTables>
    <pivotTable tabId="2" name="PivotTable5"/>
  </pivotTables>
  <data>
    <tabular pivotCacheId="719049279">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9" xr10:uid="{BFC29495-4C5B-48F9-B76B-D59F6218699F}" sourceName="Q9">
  <pivotTables>
    <pivotTable tabId="2" name="PivotTable6"/>
  </pivotTables>
  <data>
    <tabular pivotCacheId="719049279">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inent1" xr10:uid="{3702872E-4883-49DB-8B06-588070D969B1}" sourceName="continent">
  <pivotTables>
    <pivotTable tabId="2" name="PivotTable2"/>
    <pivotTable tabId="6" name="PivotTable1"/>
  </pivotTables>
  <data>
    <tabular pivotCacheId="719049279">
      <items count="8">
        <i x="0" s="1"/>
        <i x="7" s="1"/>
        <i x="5" s="1"/>
        <i x="4" s="1"/>
        <i x="2" s="1"/>
        <i x="6" s="1"/>
        <i x="1"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inent2" xr10:uid="{84A85976-D990-4CB4-AF03-547B594CDF20}" sourceName="continent">
  <pivotTables>
    <pivotTable tabId="2" name="PivotTable3"/>
    <pivotTable tabId="6" name="PivotTable2"/>
  </pivotTables>
  <data>
    <tabular pivotCacheId="719049279">
      <items count="8">
        <i x="0" s="1"/>
        <i x="7" s="1"/>
        <i x="5" s="1"/>
        <i x="4" s="1"/>
        <i x="2" s="1"/>
        <i x="6" s="1"/>
        <i x="1"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inent3" xr10:uid="{CEF32B46-1900-4EB8-B6B4-CC7FA1A75809}" sourceName="continent">
  <pivotTables>
    <pivotTable tabId="2" name="PivotTable9"/>
  </pivotTables>
  <data>
    <tabular pivotCacheId="719049279">
      <items count="8">
        <i x="0" s="1"/>
        <i x="7" s="1"/>
        <i x="5" s="1"/>
        <i x="4" s="1"/>
        <i x="2" s="1"/>
        <i x="6" s="1"/>
        <i x="1" s="1"/>
        <i x="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8E4497EB-F5B2-4564-A31B-D512AA70DF99}" sourceName="country">
  <pivotTables>
    <pivotTable tabId="2" name="PivotTable10"/>
  </pivotTables>
  <data>
    <tabular pivotCacheId="719049279">
      <items count="238">
        <i x="159" s="1"/>
        <i x="217" s="1"/>
        <i x="153" s="1"/>
        <i x="156" s="1"/>
        <i x="73" s="1"/>
        <i x="107" s="1"/>
        <i x="55" s="1"/>
        <i x="48" s="1"/>
        <i x="233" s="1"/>
        <i x="145" s="1"/>
        <i x="63" s="1"/>
        <i x="213" s="1"/>
        <i x="230" s="1"/>
        <i x="172" s="1"/>
        <i x="131" s="1"/>
        <i x="62" s="1"/>
        <i x="132" s="1"/>
        <i x="193" s="1"/>
        <i x="106" s="1"/>
        <i x="117" s="1"/>
        <i x="177" s="1"/>
        <i x="116" s="1"/>
        <i x="84" s="1"/>
        <i x="22" s="1"/>
        <i x="68" s="1"/>
        <i x="208" s="1"/>
        <i x="146" s="1"/>
        <i x="154" s="1"/>
        <i x="223" s="1"/>
        <i x="50" s="1"/>
        <i x="152" s="1"/>
        <i x="202" s="1"/>
        <i x="35" s="1"/>
        <i x="70" s="1"/>
        <i x="65" s="1"/>
        <i x="102" s="1"/>
        <i x="104" s="1"/>
        <i x="176" s="1"/>
        <i x="44" s="1"/>
        <i x="21" s="1"/>
        <i x="58" s="1"/>
        <i x="27" s="1"/>
        <i x="90" s="1"/>
        <i x="174" s="1"/>
        <i x="7" s="1"/>
        <i x="170" s="1"/>
        <i x="25" s="1"/>
        <i x="59" s="1"/>
        <i x="51" s="1"/>
        <i x="207" s="1"/>
        <i x="203" s="1"/>
        <i x="210" s="1"/>
        <i x="56" s="1"/>
        <i x="133" s="1"/>
        <i x="180" s="1"/>
        <i x="185" s="1"/>
        <i x="14" s="1"/>
        <i x="43" s="1"/>
        <i x="134" s="1"/>
        <i x="164" s="1"/>
        <i x="108" s="1"/>
        <i x="122" s="1"/>
        <i x="119" s="1"/>
        <i x="95" s="1"/>
        <i x="18" s="1"/>
        <i x="16" s="1"/>
        <i x="139" s="1"/>
        <i x="114" s="1"/>
        <i x="142" s="1"/>
        <i x="214" s="1"/>
        <i x="81" s="1"/>
        <i x="1" s="1"/>
        <i x="92" s="1"/>
        <i x="198" s="1"/>
        <i x="221" s="1"/>
        <i x="89" s="1"/>
        <i x="113" s="1"/>
        <i x="72" s="1"/>
        <i x="23" s="1"/>
        <i x="195" s="1"/>
        <i x="222" s="1"/>
        <i x="100" s="1"/>
        <i x="37" s="1"/>
        <i x="171" s="1"/>
        <i x="15" s="1"/>
        <i x="24" s="1"/>
        <i x="94" s="1"/>
        <i x="204" s="1"/>
        <i x="78" s="1"/>
        <i x="26" s="1"/>
        <i x="115" s="1"/>
        <i x="80" s="1"/>
        <i x="144" s="1"/>
        <i x="187" s="1"/>
        <i x="192" s="1"/>
        <i x="163" s="1"/>
        <i x="220" s="1"/>
        <i x="237" s="1"/>
        <i x="236" s="1"/>
        <i x="191" s="1"/>
        <i x="196" s="1"/>
        <i x="57" s="1"/>
        <i x="178" s="1"/>
        <i x="226" s="1"/>
        <i x="111" s="1"/>
        <i x="101" s="1"/>
        <i x="225" s="1"/>
        <i x="165" s="1"/>
        <i x="167" s="1"/>
        <i x="151" s="1"/>
        <i x="34" s="1"/>
        <i x="136" s="1"/>
        <i x="91" s="1"/>
        <i x="162" s="1"/>
        <i x="128" s="1"/>
        <i x="206" s="1"/>
        <i x="79" s="1"/>
        <i x="19" s="1"/>
        <i x="141" s="1"/>
        <i x="36" s="1"/>
        <i x="200" s="1"/>
        <i x="148" s="1"/>
        <i x="85" s="1"/>
        <i x="64" s="1"/>
        <i x="109" s="1"/>
        <i x="175" s="1"/>
        <i x="97" s="1"/>
        <i x="82" s="1"/>
        <i x="105" s="1"/>
        <i x="42" s="1"/>
        <i x="161" s="1"/>
        <i x="67" s="1"/>
        <i x="76" s="1"/>
        <i x="61" s="1"/>
        <i x="235" s="1"/>
        <i x="86" s="1"/>
        <i x="138" s="1"/>
        <i x="39" s="1"/>
        <i x="126" s="1"/>
        <i x="155" s="1"/>
        <i x="2" s="1"/>
        <i x="205" s="1"/>
        <i x="160" s="1"/>
        <i x="137" s="1"/>
        <i x="98" s="1"/>
        <i x="20" s="1"/>
        <i x="127" s="1"/>
        <i x="234" s="1"/>
        <i x="112" s="1"/>
        <i x="189" s="1"/>
        <i x="12" s="1"/>
        <i x="17" s="1"/>
        <i x="157" s="1"/>
        <i x="11" s="1"/>
        <i x="212" s="1"/>
        <i x="149" s="1"/>
        <i x="199" s="1"/>
        <i x="216" s="1"/>
        <i x="147" s="1"/>
        <i x="197" s="1"/>
        <i x="54" s="1"/>
        <i x="140" s="1"/>
        <i x="124" s="1"/>
        <i x="74" s="1"/>
        <i x="130" s="1"/>
        <i x="181" s="1"/>
        <i x="183" s="1"/>
        <i x="169" s="1"/>
        <i x="173" s="1"/>
        <i x="121" s="1"/>
        <i x="143" s="1"/>
        <i x="184" s="1"/>
        <i x="228" s="1"/>
        <i x="103" s="1"/>
        <i x="0" s="1"/>
        <i x="32" s="1"/>
        <i x="83" s="1"/>
        <i x="45" s="1"/>
        <i x="9" s="1"/>
        <i x="40" s="1"/>
        <i x="87" s="1"/>
        <i x="52" s="1"/>
        <i x="129" s="1"/>
        <i x="110" s="1"/>
        <i x="190" s="1"/>
        <i x="71" s="1"/>
        <i x="49" s="1"/>
        <i x="186" s="1"/>
        <i x="29" s="1"/>
        <i x="224" s="1"/>
        <i x="194" s="1"/>
        <i x="201" s="1"/>
        <i x="88" s="1"/>
        <i x="60" s="1"/>
        <i x="166" s="1"/>
        <i x="215" s="1"/>
        <i x="38" s="1"/>
        <i x="211" s="1"/>
        <i x="135" s="1"/>
        <i x="31" s="1"/>
        <i x="47" s="1"/>
        <i x="66" s="1"/>
        <i x="93" s="1"/>
        <i x="188" s="1"/>
        <i x="182" s="1"/>
        <i x="69" s="1"/>
        <i x="232" s="1"/>
        <i x="13" s="1"/>
        <i x="75" s="1"/>
        <i x="179" s="1"/>
        <i x="33" s="1"/>
        <i x="77" s="1"/>
        <i x="8" s="1"/>
        <i x="41" s="1"/>
        <i x="96" s="1"/>
        <i x="209" s="1"/>
        <i x="229" s="1"/>
        <i x="53" s="1"/>
        <i x="10" s="1"/>
        <i x="123" s="1"/>
        <i x="99" s="1"/>
        <i x="227" s="1"/>
        <i x="168" s="1"/>
        <i x="125" s="1"/>
        <i x="219" s="1"/>
        <i x="120" s="1"/>
        <i x="28" s="1"/>
        <i x="4" s="1"/>
        <i x="118" s="1"/>
        <i x="231" s="1"/>
        <i x="30" s="1"/>
        <i x="5" s="1"/>
        <i x="46" s="1"/>
        <i x="150" s="1"/>
        <i x="158" s="1"/>
        <i x="218" s="1" nd="1"/>
        <i x="3" s="1" nd="1"/>
        <i x="6"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61" xr10:uid="{46FB41C5-790B-4C0F-9EF2-11C7E87AC660}" sourceName="Q6">
  <pivotTables>
    <pivotTable tabId="2" name="PivotTable11"/>
  </pivotTables>
  <data>
    <tabular pivotCacheId="719049279">
      <items count="2">
        <i x="0" s="1"/>
        <i x="1"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91" xr10:uid="{83728E0D-20D8-41E3-9206-5C81BE6831A8}" sourceName="Q9">
  <pivotTables>
    <pivotTable tabId="2" name="PivotTable12"/>
  </pivotTables>
  <data>
    <tabular pivotCacheId="719049279">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inent 1" xr10:uid="{B56667DF-93AD-40D8-939F-65517C0A30C7}" cache="Slicer_continent" caption="continent" style="Slicer Style 6" rowHeight="260350"/>
  <slicer name="Q6 1" xr10:uid="{196350AE-4882-4AB4-86A2-9D8B124BFE3C}" cache="Slicer_Q6" caption="Q6" style="Slicer Style 6" rowHeight="260350"/>
  <slicer name="Q9 1" xr10:uid="{67947831-C550-4DF8-82F3-2299B2460E27}" cache="Slicer_Q9" caption="Q9" style="Slicer Style 6"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inent" xr10:uid="{4E498A93-25F8-4840-A1A6-169DE6218271}" cache="Slicer_continent" caption="continent" style="Slicer Style 6" rowHeight="260350"/>
  <slicer name="Q6" xr10:uid="{B239D45D-2F5F-4644-A63D-B6EBE4C8D329}" cache="Slicer_Q6" caption="Q6" style="SlicerStyleLight1" rowHeight="260350"/>
  <slicer name="Q9" xr10:uid="{A2895DD9-AA47-432D-AF4B-5EBF303E0EED}" cache="Slicer_Q9" caption="Q9" style="SlicerStyleLight1" rowHeight="260350"/>
  <slicer name="continent 2" xr10:uid="{9EEF112A-B821-4D43-BAE1-E0744397097E}" cache="Slicer_continent1" caption="continent" rowHeight="260350"/>
  <slicer name="continent 3" xr10:uid="{C89A379D-14B4-444C-BBE8-A9312230AAEE}" cache="Slicer_continent2" caption="continent" rowHeight="260350"/>
  <slicer name="continent 4" xr10:uid="{8BBA9974-A071-468E-A2C6-352628C3E27B}" cache="Slicer_continent3" caption="continent" rowHeight="260350"/>
  <slicer name="country" xr10:uid="{DA3297B4-D4AF-4103-B821-6BE2C44344AC}" cache="Slicer_country" caption="country" rowHeight="260350"/>
  <slicer name="Q6 2" xr10:uid="{A8DEE480-3D6A-41A1-AE28-CE8F3F4C66E1}" cache="Slicer_Q61" caption="Q6" rowHeight="260350"/>
  <slicer name="Q9 2" xr10:uid="{06ED98BD-888B-4174-8D1C-686ADD9C8958}" cache="Slicer_Q91" caption="Q9"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0D8E4819-DF28-4A1E-9960-8EC0AC4A25FA}" cache="Slicer_country" caption="country" startItem="11" style="Slicer Style 6" rowHeight="260350"/>
  <slicer name="Q6 3" xr10:uid="{151FCAE0-1D24-4E59-A9D0-3F9A3BCC95D9}" cache="Slicer_Q61" caption="Q6" style="Slicer Style 6" rowHeight="260350"/>
  <slicer name="Q9 3" xr10:uid="{A480C220-1BAD-4662-AA93-78F1C3327E80}" cache="Slicer_Q91" caption="Q9" style="Slicer Style 6"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inent 5" xr10:uid="{CBEC61E2-9582-4609-B5D4-1C0F96ACD95A}" cache="Slicer_continent1" caption="continent" style="Slicer Style 7" rowHeight="260350"/>
  <slicer name="continent 6" xr10:uid="{E0097B23-0EE9-4DD6-9207-200A69253206}" cache="Slicer_continent2" caption="continent" style="Slicer Style 7" rowHeight="260350"/>
  <slicer name="continent 7" xr10:uid="{90986201-402D-44A6-8EEC-23B0E8937897}" cache="Slicer_continent3" caption="continent" style="Slicer Style 7" rowHeight="2603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E6563A1-91C4-4A3E-9D96-2E46DFD7A3F6}" name="Table1_1" displayName="Table1_1" ref="A1:K239" tableType="queryTable" totalsRowShown="0">
  <autoFilter ref="A1:K239" xr:uid="{2E6563A1-91C4-4A3E-9D96-2E46DFD7A3F6}"/>
  <sortState xmlns:xlrd2="http://schemas.microsoft.com/office/spreadsheetml/2017/richdata2" ref="A2:K239">
    <sortCondition descending="1" ref="G1:G239"/>
  </sortState>
  <tableColumns count="11">
    <tableColumn id="1" xr3:uid="{362422C8-2EA9-4095-BFC7-1677F03AA92E}" uniqueName="1" name="country" queryTableFieldId="1" dataDxfId="62"/>
    <tableColumn id="2" xr3:uid="{73AA7A4B-E42F-44D2-9CFA-CA55BDC89817}" uniqueName="2" name="continent" queryTableFieldId="2" dataDxfId="61"/>
    <tableColumn id="3" xr3:uid="{8ACA4FEA-C06C-4B14-B3F3-8C36D201455A}" uniqueName="3" name="population" queryTableFieldId="3"/>
    <tableColumn id="4" xr3:uid="{76510CB3-D420-4A89-B4B2-31307302A1EB}" uniqueName="4" name="day" queryTableFieldId="4" dataDxfId="60"/>
    <tableColumn id="5" xr3:uid="{176CE9D1-F71F-4EA9-BDC0-DB07DF0E98BA}" uniqueName="5" name="time" queryTableFieldId="5" dataDxfId="59"/>
    <tableColumn id="12" xr3:uid="{E825FE7A-35EC-4C4F-BB20-290935B2110A}" uniqueName="12" name="Q6" queryTableFieldId="11" dataDxfId="58">
      <calculatedColumnFormula>IF(Table1_1[[#This Row],[Cases]]&gt;1000,"HIGH CASES","LOW CASES")</calculatedColumnFormula>
    </tableColumn>
    <tableColumn id="6" xr3:uid="{45ADC83D-60C5-4AFC-B1D7-DF637324FFDD}" uniqueName="6" name="Cases" queryTableFieldId="6"/>
    <tableColumn id="7" xr3:uid="{FDB46D63-79E7-4F97-A425-22F60A249202}" uniqueName="7" name="Recovered" queryTableFieldId="7"/>
    <tableColumn id="13" xr3:uid="{99049369-940E-4876-AF55-0923DBD216E4}" uniqueName="13" name="Q9" queryTableFieldId="12" dataDxfId="57">
      <calculatedColumnFormula>IF(AND(Table1_1[[#This Row],[Deaths]]&gt;100,Table1_1[[#This Row],[Cases]]&gt;10000),"CRITICAL",IF(OR(Table1_1[[#This Row],[Deaths]]&gt;10,Table1_1[[#This Row],[Cases]]&gt;5000),"MODERATE","SAFE"))</calculatedColumnFormula>
    </tableColumn>
    <tableColumn id="8" xr3:uid="{EED94810-9EB1-4BE6-B10E-367F53178CCC}" uniqueName="8" name="Deaths" queryTableFieldId="8"/>
    <tableColumn id="9" xr3:uid="{7AA3AD0F-965B-4F99-8D97-E24BED1F389F}" uniqueName="9" name="Tests" queryTableFieldId="9"/>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B91A5CB-D998-4CAC-A207-4668BD4EF8AC}" name="Table3" displayName="Table3" ref="N2:O9" totalsRowShown="0">
  <autoFilter ref="N2:O9" xr:uid="{FB91A5CB-D998-4CAC-A207-4668BD4EF8AC}"/>
  <tableColumns count="2">
    <tableColumn id="1" xr3:uid="{89FAD1AA-07FE-48E1-9633-F00DA1138D36}" name="Column1"/>
    <tableColumn id="2" xr3:uid="{7455C9F8-E621-4DF2-AF35-9E554D38732B}" name="Column2"/>
  </tableColumns>
  <tableStyleInfo name="TableStyleDark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956B3BA-862B-47F3-8E43-4BFA15AE94C4}" name="Table4" displayName="Table4" ref="R2:S5" totalsRowShown="0">
  <autoFilter ref="R2:S5" xr:uid="{C956B3BA-862B-47F3-8E43-4BFA15AE94C4}"/>
  <tableColumns count="2">
    <tableColumn id="1" xr3:uid="{A79DACD5-DCE5-4F66-9C1F-39D82CA8247A}" name="Column1"/>
    <tableColumn id="2" xr3:uid="{191A0166-E160-4C07-9056-C0D1CF77B09D}" name="Column2"/>
  </tableColumns>
  <tableStyleInfo name="TableStyleMedium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3EF50D-8DFB-4F25-8013-C99F2DFDAA96}" name="Table1" displayName="Table1" ref="A1:I239" totalsRowShown="0">
  <autoFilter ref="A1:I239" xr:uid="{773EF50D-8DFB-4F25-8013-C99F2DFDAA96}"/>
  <tableColumns count="9">
    <tableColumn id="1" xr3:uid="{0140E8C1-6DA5-4E6F-AC34-FFA11500B0CF}" name="country"/>
    <tableColumn id="2" xr3:uid="{13C5B27A-56F5-4D83-BD96-2C6442AB1A48}" name="continent"/>
    <tableColumn id="3" xr3:uid="{9BE9C5A8-B805-4DFF-8E9E-C2C056EDA949}" name="population"/>
    <tableColumn id="4" xr3:uid="{B49B0E07-26D5-41A2-8D20-CD31D2B45174}" name="day" dataDxfId="56"/>
    <tableColumn id="5" xr3:uid="{810537B2-04A8-4EE5-BD19-5778B6260785}" name="time"/>
    <tableColumn id="6" xr3:uid="{231C64FA-3DC1-4F6F-9989-0376A1244DBD}" name="Cases"/>
    <tableColumn id="7" xr3:uid="{BCAAC3E8-07A0-46DF-9F00-ECA277DE7D78}" name="Recovered"/>
    <tableColumn id="8" xr3:uid="{60980CB7-46C6-451F-8FAB-ECBAFB71361F}" name="Deaths"/>
    <tableColumn id="9" xr3:uid="{D9FA1019-B300-4067-8741-42B1CCB946D9}" name="Test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Century Gothic-Palatino Linotype">
      <a:majorFont>
        <a:latin typeface="Century Gothic" panose="020B0502020202020204"/>
        <a:ea typeface=""/>
        <a:cs typeface=""/>
        <a:font script="Jpan" typeface="HGｺﾞｼｯｸM"/>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Palatino Linotype" panose="02040502050505030304"/>
        <a:ea typeface=""/>
        <a:cs typeface=""/>
        <a:font script="Grek" typeface="Cambria"/>
        <a:font script="Cyrl" typeface="Cambria"/>
        <a:font script="Jpan" typeface="HG創英ﾌﾟﾚｾﾞﾝｽEB"/>
        <a:font script="Hang" typeface="맑은 고딕"/>
        <a:font script="Hans" typeface="宋体"/>
        <a:font script="Hant" typeface="新細明體"/>
        <a:font script="Arab" typeface="Times New Roman"/>
        <a:font script="Hebr" typeface="Aharoni"/>
        <a:font script="Thai" typeface="Eucrosia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10.xml"/><Relationship Id="rId13" Type="http://schemas.openxmlformats.org/officeDocument/2006/relationships/drawing" Target="../drawings/drawing2.xml"/><Relationship Id="rId3" Type="http://schemas.openxmlformats.org/officeDocument/2006/relationships/pivotTable" Target="../pivotTables/pivotTable5.xml"/><Relationship Id="rId7" Type="http://schemas.openxmlformats.org/officeDocument/2006/relationships/pivotTable" Target="../pivotTables/pivotTable9.xml"/><Relationship Id="rId12" Type="http://schemas.openxmlformats.org/officeDocument/2006/relationships/pivotTable" Target="../pivotTables/pivotTable14.xml"/><Relationship Id="rId17" Type="http://schemas.microsoft.com/office/2007/relationships/slicer" Target="../slicers/slicer2.xml"/><Relationship Id="rId2" Type="http://schemas.openxmlformats.org/officeDocument/2006/relationships/pivotTable" Target="../pivotTables/pivotTable4.xml"/><Relationship Id="rId16" Type="http://schemas.openxmlformats.org/officeDocument/2006/relationships/table" Target="../tables/table3.xml"/><Relationship Id="rId1" Type="http://schemas.openxmlformats.org/officeDocument/2006/relationships/pivotTable" Target="../pivotTables/pivotTable3.xml"/><Relationship Id="rId6" Type="http://schemas.openxmlformats.org/officeDocument/2006/relationships/pivotTable" Target="../pivotTables/pivotTable8.xml"/><Relationship Id="rId11" Type="http://schemas.openxmlformats.org/officeDocument/2006/relationships/pivotTable" Target="../pivotTables/pivotTable13.xml"/><Relationship Id="rId5" Type="http://schemas.openxmlformats.org/officeDocument/2006/relationships/pivotTable" Target="../pivotTables/pivotTable7.xml"/><Relationship Id="rId15" Type="http://schemas.openxmlformats.org/officeDocument/2006/relationships/table" Target="../tables/table2.xml"/><Relationship Id="rId10" Type="http://schemas.openxmlformats.org/officeDocument/2006/relationships/pivotTable" Target="../pivotTables/pivotTable12.xml"/><Relationship Id="rId4" Type="http://schemas.openxmlformats.org/officeDocument/2006/relationships/pivotTable" Target="../pivotTables/pivotTable6.xml"/><Relationship Id="rId9" Type="http://schemas.openxmlformats.org/officeDocument/2006/relationships/pivotTable" Target="../pivotTables/pivotTable11.xml"/><Relationship Id="rId1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16.xml"/><Relationship Id="rId1" Type="http://schemas.openxmlformats.org/officeDocument/2006/relationships/pivotTable" Target="../pivotTables/pivotTable15.xml"/><Relationship Id="rId4" Type="http://schemas.microsoft.com/office/2007/relationships/slicer" Target="../slicers/slicer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83D6B-4D0A-4550-AD0C-A04C9FBC6E57}">
  <dimension ref="A1:R42"/>
  <sheetViews>
    <sheetView showGridLines="0" zoomScale="50" zoomScaleNormal="50" workbookViewId="0">
      <selection activeCell="N71" sqref="N71"/>
    </sheetView>
  </sheetViews>
  <sheetFormatPr defaultRowHeight="15.6" x14ac:dyDescent="0.35"/>
  <cols>
    <col min="5" max="5" width="25.6640625" customWidth="1"/>
    <col min="6" max="6" width="28.77734375" customWidth="1"/>
    <col min="7" max="7" width="76" customWidth="1"/>
    <col min="8" max="8" width="3.44140625" customWidth="1"/>
    <col min="9" max="9" width="8.88671875" hidden="1" customWidth="1"/>
    <col min="10" max="10" width="7.88671875" hidden="1" customWidth="1"/>
    <col min="11" max="11" width="9.77734375" hidden="1" customWidth="1"/>
    <col min="12" max="12" width="7.44140625" customWidth="1"/>
    <col min="13" max="13" width="49.77734375" customWidth="1"/>
    <col min="14" max="14" width="44.88671875" customWidth="1"/>
    <col min="15" max="15" width="8.21875" customWidth="1"/>
    <col min="16" max="16" width="19.77734375" customWidth="1"/>
    <col min="17" max="17" width="72.21875" customWidth="1"/>
    <col min="18" max="18" width="9.88671875" customWidth="1"/>
    <col min="19" max="19" width="36.21875" customWidth="1"/>
  </cols>
  <sheetData>
    <row r="1" spans="1:18" x14ac:dyDescent="0.35">
      <c r="A1" s="5"/>
      <c r="B1" s="5"/>
      <c r="C1" s="5"/>
      <c r="D1" s="5"/>
      <c r="E1" s="5"/>
      <c r="F1" s="5"/>
      <c r="G1" s="5"/>
      <c r="H1" s="5"/>
      <c r="I1" s="5"/>
      <c r="J1" s="5"/>
      <c r="K1" s="5"/>
      <c r="L1" s="5"/>
      <c r="M1" s="5"/>
      <c r="N1" s="5"/>
      <c r="O1" s="5"/>
      <c r="P1" s="5"/>
      <c r="Q1" s="5"/>
      <c r="R1" s="5"/>
    </row>
    <row r="2" spans="1:18" x14ac:dyDescent="0.35">
      <c r="A2" s="5"/>
      <c r="B2" s="5"/>
      <c r="C2" s="5"/>
      <c r="D2" s="5"/>
      <c r="E2" s="5"/>
      <c r="F2" s="5"/>
      <c r="G2" s="5"/>
      <c r="H2" s="5"/>
      <c r="I2" s="5"/>
      <c r="J2" s="5"/>
      <c r="K2" s="5"/>
      <c r="L2" s="5"/>
      <c r="M2" s="5"/>
      <c r="N2" s="5"/>
      <c r="O2" s="5"/>
      <c r="P2" s="5"/>
      <c r="Q2" s="5"/>
      <c r="R2" s="5"/>
    </row>
    <row r="3" spans="1:18" x14ac:dyDescent="0.35">
      <c r="A3" s="5"/>
      <c r="B3" s="5"/>
      <c r="C3" s="5"/>
      <c r="D3" s="5"/>
      <c r="E3" s="5"/>
      <c r="F3" s="5"/>
      <c r="G3" s="5"/>
      <c r="H3" s="5"/>
      <c r="I3" s="5"/>
      <c r="J3" s="5"/>
      <c r="K3" s="5"/>
      <c r="L3" s="5"/>
      <c r="M3" s="5"/>
      <c r="N3" s="19"/>
      <c r="O3" s="5"/>
      <c r="P3" s="5"/>
      <c r="Q3" s="5"/>
      <c r="R3" s="5"/>
    </row>
    <row r="4" spans="1:18" x14ac:dyDescent="0.35">
      <c r="A4" s="5"/>
      <c r="B4" s="5"/>
      <c r="C4" s="5"/>
      <c r="D4" s="5"/>
      <c r="E4" s="5"/>
      <c r="F4" s="5"/>
      <c r="G4" s="5"/>
      <c r="H4" s="5"/>
      <c r="I4" s="5"/>
      <c r="J4" s="5"/>
      <c r="K4" s="5"/>
      <c r="L4" s="5"/>
      <c r="M4" s="5"/>
      <c r="N4" s="5"/>
      <c r="O4" s="5"/>
      <c r="P4" s="5"/>
      <c r="Q4" s="5"/>
      <c r="R4" s="5"/>
    </row>
    <row r="5" spans="1:18" x14ac:dyDescent="0.35">
      <c r="A5" s="5"/>
      <c r="B5" s="5"/>
      <c r="C5" s="5"/>
      <c r="D5" s="5"/>
      <c r="E5" s="5"/>
      <c r="F5" s="5"/>
      <c r="G5" s="5"/>
      <c r="H5" s="5"/>
      <c r="I5" s="5"/>
      <c r="J5" s="5"/>
      <c r="K5" s="5"/>
      <c r="L5" s="5"/>
      <c r="M5" s="5"/>
      <c r="N5" s="5"/>
      <c r="O5" s="5"/>
      <c r="P5" s="5"/>
      <c r="Q5" s="5"/>
      <c r="R5" s="5"/>
    </row>
    <row r="6" spans="1:18" x14ac:dyDescent="0.35">
      <c r="A6" s="5"/>
      <c r="B6" s="5"/>
      <c r="C6" s="5"/>
      <c r="D6" s="5"/>
      <c r="E6" s="5"/>
      <c r="F6" s="5"/>
      <c r="G6" s="5"/>
      <c r="H6" s="5"/>
      <c r="I6" s="5"/>
      <c r="J6" s="5"/>
      <c r="K6" s="5"/>
      <c r="L6" s="5"/>
      <c r="M6" s="5"/>
      <c r="N6" s="5"/>
      <c r="O6" s="5"/>
      <c r="P6" s="5"/>
      <c r="Q6" s="5"/>
      <c r="R6" s="5"/>
    </row>
    <row r="7" spans="1:18" x14ac:dyDescent="0.35">
      <c r="A7" s="5"/>
      <c r="B7" s="5"/>
      <c r="C7" s="5"/>
      <c r="D7" s="5"/>
      <c r="E7" s="5"/>
      <c r="F7" s="5"/>
      <c r="G7" s="5"/>
      <c r="H7" s="5"/>
      <c r="I7" s="5"/>
      <c r="J7" s="5"/>
      <c r="K7" s="5"/>
      <c r="L7" s="9"/>
      <c r="M7" s="5"/>
      <c r="N7" s="5"/>
      <c r="O7" s="5"/>
      <c r="P7" s="5"/>
      <c r="Q7" s="5"/>
      <c r="R7" s="5"/>
    </row>
    <row r="8" spans="1:18" x14ac:dyDescent="0.35">
      <c r="A8" s="5"/>
      <c r="B8" s="5"/>
      <c r="C8" s="5"/>
      <c r="D8" s="5"/>
      <c r="E8" s="5"/>
      <c r="F8" s="5"/>
      <c r="G8" s="5"/>
      <c r="H8" s="5"/>
      <c r="I8" s="5"/>
      <c r="J8" s="5"/>
      <c r="K8" s="5"/>
      <c r="L8" s="10"/>
      <c r="M8" s="5"/>
      <c r="N8" s="5"/>
      <c r="O8" s="5"/>
      <c r="P8" s="5"/>
      <c r="Q8" s="5"/>
      <c r="R8" s="5"/>
    </row>
    <row r="9" spans="1:18" x14ac:dyDescent="0.35">
      <c r="A9" s="5"/>
      <c r="B9" s="5"/>
      <c r="C9" s="5"/>
      <c r="D9" s="5"/>
      <c r="E9" s="5"/>
      <c r="F9" s="5"/>
      <c r="G9" s="5"/>
      <c r="H9" s="5"/>
      <c r="I9" s="5"/>
      <c r="J9" s="5"/>
      <c r="K9" s="5"/>
      <c r="L9" s="10"/>
      <c r="M9" s="5"/>
      <c r="N9" s="5"/>
      <c r="O9" s="5"/>
      <c r="P9" s="5"/>
      <c r="Q9" s="5"/>
      <c r="R9" s="5"/>
    </row>
    <row r="10" spans="1:18" x14ac:dyDescent="0.35">
      <c r="A10" s="5"/>
      <c r="B10" s="5"/>
      <c r="C10" s="5"/>
      <c r="D10" s="5"/>
      <c r="E10" s="5"/>
      <c r="F10" s="5"/>
      <c r="G10" s="5"/>
      <c r="H10" s="5"/>
      <c r="I10" s="5"/>
      <c r="J10" s="5"/>
      <c r="K10" s="5"/>
      <c r="L10" s="10"/>
      <c r="M10" s="5"/>
      <c r="N10" s="5"/>
      <c r="O10" s="5"/>
      <c r="P10" s="5"/>
      <c r="Q10" s="5"/>
      <c r="R10" s="5"/>
    </row>
    <row r="11" spans="1:18" x14ac:dyDescent="0.35">
      <c r="A11" s="5"/>
      <c r="B11" s="5"/>
      <c r="C11" s="5"/>
      <c r="D11" s="5"/>
      <c r="E11" s="5"/>
      <c r="F11" s="5"/>
      <c r="G11" s="5"/>
      <c r="H11" s="5"/>
      <c r="I11" s="5"/>
      <c r="J11" s="5"/>
      <c r="K11" s="5"/>
      <c r="L11" s="5"/>
      <c r="M11" s="5"/>
      <c r="N11" s="5"/>
      <c r="O11" s="19"/>
      <c r="P11" s="19"/>
      <c r="Q11" s="19"/>
      <c r="R11" s="5"/>
    </row>
    <row r="12" spans="1:18" ht="19.8" x14ac:dyDescent="0.45">
      <c r="A12" s="5"/>
      <c r="B12" s="5"/>
      <c r="C12" s="5"/>
      <c r="D12" s="5"/>
      <c r="E12" s="5"/>
      <c r="F12" s="8" t="s">
        <v>515</v>
      </c>
      <c r="G12" s="8"/>
      <c r="H12" s="5"/>
      <c r="I12" s="5"/>
      <c r="J12" s="5"/>
      <c r="K12" s="5"/>
      <c r="L12" s="19"/>
      <c r="M12" s="11" t="s">
        <v>487</v>
      </c>
      <c r="N12" s="11" t="s">
        <v>498</v>
      </c>
      <c r="O12" s="19"/>
      <c r="P12" s="16" t="s">
        <v>503</v>
      </c>
      <c r="Q12" s="16" t="s">
        <v>498</v>
      </c>
      <c r="R12" s="5"/>
    </row>
    <row r="13" spans="1:18" ht="19.8" x14ac:dyDescent="0.45">
      <c r="A13" s="5"/>
      <c r="B13" s="5"/>
      <c r="C13" s="5"/>
      <c r="D13" s="5"/>
      <c r="E13" s="5"/>
      <c r="F13" s="6" t="s">
        <v>513</v>
      </c>
      <c r="G13" s="7">
        <v>2114260949</v>
      </c>
      <c r="H13" s="5"/>
      <c r="I13" s="5"/>
      <c r="J13" s="5"/>
      <c r="K13" s="5"/>
      <c r="L13" s="19"/>
      <c r="M13" s="12" t="s">
        <v>496</v>
      </c>
      <c r="N13" s="13">
        <v>233</v>
      </c>
      <c r="O13" s="19"/>
      <c r="P13" s="6" t="s">
        <v>500</v>
      </c>
      <c r="Q13" s="7">
        <v>191</v>
      </c>
      <c r="R13" s="5"/>
    </row>
    <row r="14" spans="1:18" ht="19.8" x14ac:dyDescent="0.45">
      <c r="A14" s="5"/>
      <c r="B14" s="5"/>
      <c r="C14" s="5"/>
      <c r="D14" s="5"/>
      <c r="E14" s="5"/>
      <c r="F14" s="6" t="s">
        <v>493</v>
      </c>
      <c r="G14" s="7">
        <v>1911806582</v>
      </c>
      <c r="H14" s="5"/>
      <c r="I14" s="5"/>
      <c r="J14" s="5"/>
      <c r="K14" s="5"/>
      <c r="L14" s="19"/>
      <c r="M14" s="12" t="s">
        <v>497</v>
      </c>
      <c r="N14" s="13">
        <v>5</v>
      </c>
      <c r="O14" s="19"/>
      <c r="P14" s="6" t="s">
        <v>501</v>
      </c>
      <c r="Q14" s="7">
        <v>36</v>
      </c>
      <c r="R14" s="5"/>
    </row>
    <row r="15" spans="1:18" ht="19.8" x14ac:dyDescent="0.45">
      <c r="A15" s="5"/>
      <c r="B15" s="5"/>
      <c r="C15" s="5"/>
      <c r="D15" s="5"/>
      <c r="E15" s="5"/>
      <c r="F15" s="6" t="s">
        <v>494</v>
      </c>
      <c r="G15" s="7">
        <v>21032028</v>
      </c>
      <c r="H15" s="5"/>
      <c r="I15" s="5"/>
      <c r="J15" s="5"/>
      <c r="K15" s="18"/>
      <c r="L15" s="19"/>
      <c r="M15" s="14" t="s">
        <v>492</v>
      </c>
      <c r="N15" s="15">
        <v>238</v>
      </c>
      <c r="O15" s="19"/>
      <c r="P15" s="6" t="s">
        <v>502</v>
      </c>
      <c r="Q15" s="7">
        <v>11</v>
      </c>
      <c r="R15" s="5"/>
    </row>
    <row r="16" spans="1:18" ht="19.8" x14ac:dyDescent="0.45">
      <c r="A16" s="5"/>
      <c r="B16" s="5"/>
      <c r="C16" s="5"/>
      <c r="D16" s="5"/>
      <c r="E16" s="5"/>
      <c r="F16" s="6" t="s">
        <v>514</v>
      </c>
      <c r="G16" s="7">
        <v>7026505313</v>
      </c>
      <c r="H16" s="5"/>
      <c r="I16" s="5"/>
      <c r="J16" s="5"/>
      <c r="K16" s="5"/>
      <c r="L16" s="5"/>
      <c r="M16" s="5"/>
      <c r="N16" s="5"/>
      <c r="O16" s="5"/>
      <c r="P16" s="17" t="s">
        <v>492</v>
      </c>
      <c r="Q16" s="16">
        <v>238</v>
      </c>
      <c r="R16" s="5"/>
    </row>
    <row r="17" spans="1:18" x14ac:dyDescent="0.35">
      <c r="A17" s="5"/>
      <c r="B17" s="5"/>
      <c r="C17" s="5"/>
      <c r="D17" s="5"/>
      <c r="E17" s="5"/>
      <c r="F17" s="5"/>
      <c r="G17" s="5"/>
      <c r="H17" s="5"/>
      <c r="I17" s="5"/>
      <c r="J17" s="5"/>
      <c r="K17" s="5"/>
      <c r="L17" s="5"/>
      <c r="M17" s="5"/>
      <c r="N17" s="5"/>
      <c r="O17" s="5"/>
      <c r="P17" s="5"/>
      <c r="Q17" s="5"/>
      <c r="R17" s="5"/>
    </row>
    <row r="18" spans="1:18" x14ac:dyDescent="0.35">
      <c r="A18" s="5"/>
      <c r="B18" s="5"/>
      <c r="C18" s="5"/>
      <c r="D18" s="5"/>
      <c r="E18" s="5"/>
      <c r="F18" s="5"/>
      <c r="G18" s="5"/>
      <c r="H18" s="5"/>
      <c r="I18" s="5"/>
      <c r="J18" s="5"/>
      <c r="K18" s="5"/>
      <c r="L18" s="5"/>
      <c r="M18" s="5"/>
      <c r="N18" s="5"/>
      <c r="O18" s="5"/>
      <c r="P18" s="5"/>
      <c r="Q18" s="5"/>
      <c r="R18" s="5"/>
    </row>
    <row r="19" spans="1:18" x14ac:dyDescent="0.35">
      <c r="A19" s="5"/>
      <c r="B19" s="5"/>
      <c r="C19" s="5"/>
      <c r="D19" s="5"/>
      <c r="E19" s="5"/>
      <c r="F19" s="5"/>
      <c r="G19" s="5"/>
      <c r="H19" s="5"/>
      <c r="I19" s="5"/>
      <c r="J19" s="5"/>
      <c r="K19" s="5"/>
      <c r="L19" s="5"/>
      <c r="M19" s="5"/>
      <c r="N19" s="5"/>
      <c r="O19" s="5"/>
      <c r="P19" s="5"/>
      <c r="Q19" s="5"/>
      <c r="R19" s="5"/>
    </row>
    <row r="20" spans="1:18" x14ac:dyDescent="0.35">
      <c r="A20" s="5"/>
      <c r="B20" s="5"/>
      <c r="C20" s="5"/>
      <c r="D20" s="5"/>
      <c r="E20" s="5"/>
      <c r="F20" s="5"/>
      <c r="G20" s="5"/>
      <c r="H20" s="5"/>
      <c r="I20" s="5"/>
      <c r="J20" s="5"/>
      <c r="K20" s="5"/>
      <c r="L20" s="5"/>
      <c r="M20" s="5"/>
      <c r="N20" s="5"/>
      <c r="O20" s="5"/>
      <c r="P20" s="5"/>
      <c r="Q20" s="5"/>
      <c r="R20" s="5"/>
    </row>
    <row r="21" spans="1:18" x14ac:dyDescent="0.35">
      <c r="A21" s="5"/>
      <c r="B21" s="5"/>
      <c r="C21" s="5"/>
      <c r="D21" s="5"/>
      <c r="E21" s="5"/>
      <c r="F21" s="5"/>
      <c r="G21" s="5"/>
      <c r="H21" s="5"/>
      <c r="I21" s="5"/>
      <c r="J21" s="5"/>
      <c r="K21" s="5"/>
      <c r="L21" s="5"/>
      <c r="M21" s="5"/>
      <c r="N21" s="5"/>
      <c r="O21" s="5"/>
      <c r="P21" s="5"/>
      <c r="Q21" s="5"/>
      <c r="R21" s="5"/>
    </row>
    <row r="22" spans="1:18" x14ac:dyDescent="0.35">
      <c r="A22" s="5"/>
      <c r="B22" s="5"/>
      <c r="C22" s="5"/>
      <c r="D22" s="5"/>
      <c r="E22" s="5"/>
      <c r="F22" s="5"/>
      <c r="G22" s="5"/>
      <c r="H22" s="5"/>
      <c r="I22" s="5"/>
      <c r="J22" s="5"/>
      <c r="K22" s="5"/>
      <c r="L22" s="5"/>
      <c r="M22" s="5"/>
      <c r="N22" s="5"/>
      <c r="O22" s="5"/>
      <c r="P22" s="5"/>
      <c r="Q22" s="5"/>
      <c r="R22" s="5"/>
    </row>
    <row r="23" spans="1:18" x14ac:dyDescent="0.35">
      <c r="A23" s="5"/>
      <c r="B23" s="5"/>
      <c r="C23" s="5"/>
      <c r="D23" s="5"/>
      <c r="E23" s="5"/>
      <c r="F23" s="5"/>
      <c r="G23" s="5"/>
      <c r="H23" s="5"/>
      <c r="I23" s="5"/>
      <c r="J23" s="5"/>
      <c r="K23" s="5"/>
      <c r="L23" s="5"/>
      <c r="M23" s="5"/>
      <c r="N23" s="5"/>
      <c r="O23" s="5"/>
      <c r="P23" s="5"/>
      <c r="Q23" s="5"/>
      <c r="R23" s="5"/>
    </row>
    <row r="24" spans="1:18" x14ac:dyDescent="0.35">
      <c r="A24" s="5"/>
      <c r="B24" s="5"/>
      <c r="C24" s="5"/>
      <c r="D24" s="5"/>
      <c r="E24" s="5"/>
      <c r="F24" s="5"/>
      <c r="G24" s="5"/>
      <c r="H24" s="5"/>
      <c r="I24" s="5"/>
      <c r="J24" s="5"/>
      <c r="K24" s="5"/>
      <c r="L24" s="5"/>
      <c r="M24" s="5"/>
      <c r="N24" s="5"/>
      <c r="O24" s="5"/>
      <c r="P24" s="5"/>
      <c r="Q24" s="5"/>
      <c r="R24" s="5"/>
    </row>
    <row r="25" spans="1:18" x14ac:dyDescent="0.35">
      <c r="A25" s="5"/>
      <c r="B25" s="5"/>
      <c r="C25" s="5"/>
      <c r="D25" s="5"/>
      <c r="E25" s="5"/>
      <c r="F25" s="5"/>
      <c r="G25" s="5"/>
      <c r="H25" s="5"/>
      <c r="I25" s="5"/>
      <c r="J25" s="5"/>
      <c r="K25" s="5"/>
      <c r="L25" s="5"/>
      <c r="M25" s="5"/>
      <c r="N25" s="5"/>
      <c r="O25" s="5"/>
      <c r="P25" s="5"/>
      <c r="Q25" s="5"/>
      <c r="R25" s="5"/>
    </row>
    <row r="26" spans="1:18" x14ac:dyDescent="0.35">
      <c r="A26" s="5"/>
      <c r="B26" s="5"/>
      <c r="C26" s="5"/>
      <c r="D26" s="5"/>
      <c r="E26" s="5"/>
      <c r="F26" s="5"/>
      <c r="G26" s="5"/>
      <c r="H26" s="5"/>
      <c r="I26" s="5"/>
      <c r="J26" s="5"/>
      <c r="K26" s="5"/>
      <c r="L26" s="5"/>
      <c r="M26" s="5"/>
      <c r="N26" s="5"/>
      <c r="O26" s="5"/>
      <c r="P26" s="5"/>
      <c r="Q26" s="5"/>
      <c r="R26" s="5"/>
    </row>
    <row r="27" spans="1:18" x14ac:dyDescent="0.35">
      <c r="A27" s="5"/>
      <c r="B27" s="5"/>
      <c r="C27" s="5"/>
      <c r="D27" s="5"/>
      <c r="E27" s="5"/>
      <c r="F27" s="5"/>
      <c r="G27" s="5"/>
      <c r="H27" s="5"/>
      <c r="I27" s="5"/>
      <c r="J27" s="5"/>
      <c r="K27" s="5"/>
      <c r="L27" s="5"/>
      <c r="M27" s="5"/>
      <c r="N27" s="5"/>
      <c r="O27" s="5"/>
      <c r="P27" s="5"/>
      <c r="Q27" s="5"/>
      <c r="R27" s="5"/>
    </row>
    <row r="28" spans="1:18" x14ac:dyDescent="0.35">
      <c r="A28" s="5"/>
      <c r="B28" s="5"/>
      <c r="C28" s="5"/>
      <c r="D28" s="5"/>
      <c r="E28" s="5"/>
      <c r="F28" s="5"/>
      <c r="G28" s="5"/>
      <c r="H28" s="5"/>
      <c r="I28" s="5"/>
      <c r="J28" s="5"/>
      <c r="K28" s="5"/>
      <c r="L28" s="5"/>
      <c r="M28" s="5"/>
      <c r="N28" s="5"/>
      <c r="O28" s="5"/>
      <c r="P28" s="5"/>
      <c r="Q28" s="5"/>
      <c r="R28" s="5"/>
    </row>
    <row r="29" spans="1:18" x14ac:dyDescent="0.35">
      <c r="A29" s="5"/>
      <c r="B29" s="5"/>
      <c r="C29" s="5"/>
      <c r="D29" s="5"/>
      <c r="E29" s="5"/>
      <c r="F29" s="5"/>
      <c r="G29" s="5"/>
      <c r="H29" s="5"/>
      <c r="I29" s="5"/>
      <c r="J29" s="5"/>
      <c r="K29" s="5"/>
      <c r="L29" s="5"/>
      <c r="M29" s="5"/>
      <c r="N29" s="5"/>
      <c r="O29" s="5"/>
      <c r="P29" s="5"/>
      <c r="Q29" s="5"/>
      <c r="R29" s="5"/>
    </row>
    <row r="30" spans="1:18" x14ac:dyDescent="0.35">
      <c r="A30" s="5"/>
      <c r="B30" s="5"/>
      <c r="C30" s="5"/>
      <c r="D30" s="5"/>
      <c r="E30" s="5"/>
      <c r="F30" s="5"/>
      <c r="G30" s="5"/>
      <c r="H30" s="5"/>
      <c r="I30" s="5"/>
      <c r="J30" s="5"/>
      <c r="K30" s="5"/>
      <c r="L30" s="5"/>
      <c r="M30" s="5"/>
      <c r="N30" s="5"/>
      <c r="O30" s="5"/>
      <c r="P30" s="5"/>
      <c r="Q30" s="5"/>
      <c r="R30" s="5"/>
    </row>
    <row r="31" spans="1:18" x14ac:dyDescent="0.35">
      <c r="A31" s="5"/>
      <c r="B31" s="5"/>
      <c r="C31" s="5"/>
      <c r="D31" s="5"/>
      <c r="E31" s="5"/>
      <c r="F31" s="5"/>
      <c r="G31" s="5"/>
      <c r="H31" s="5"/>
      <c r="I31" s="5"/>
      <c r="J31" s="5"/>
      <c r="K31" s="5"/>
      <c r="L31" s="5"/>
      <c r="M31" s="5"/>
      <c r="N31" s="5"/>
      <c r="O31" s="5"/>
      <c r="P31" s="5"/>
      <c r="Q31" s="5"/>
      <c r="R31" s="5"/>
    </row>
    <row r="32" spans="1:18" x14ac:dyDescent="0.35">
      <c r="A32" s="5"/>
      <c r="B32" s="5"/>
      <c r="C32" s="5"/>
      <c r="D32" s="5"/>
      <c r="E32" s="5"/>
      <c r="F32" s="5"/>
      <c r="G32" s="5"/>
      <c r="H32" s="5"/>
      <c r="I32" s="5"/>
      <c r="J32" s="5"/>
      <c r="K32" s="5"/>
      <c r="L32" s="5"/>
      <c r="M32" s="5"/>
      <c r="N32" s="5"/>
      <c r="O32" s="5"/>
      <c r="P32" s="5"/>
      <c r="Q32" s="5"/>
      <c r="R32" s="5"/>
    </row>
    <row r="33" spans="1:18" x14ac:dyDescent="0.35">
      <c r="A33" s="5"/>
      <c r="B33" s="5"/>
      <c r="C33" s="5"/>
      <c r="D33" s="5"/>
      <c r="E33" s="5"/>
      <c r="F33" s="5"/>
      <c r="G33" s="5"/>
      <c r="H33" s="5"/>
      <c r="I33" s="5"/>
      <c r="J33" s="5"/>
      <c r="K33" s="5"/>
      <c r="L33" s="5"/>
      <c r="M33" s="5"/>
      <c r="N33" s="5"/>
      <c r="O33" s="5"/>
      <c r="P33" s="5"/>
      <c r="Q33" s="5"/>
      <c r="R33" s="5"/>
    </row>
    <row r="34" spans="1:18" x14ac:dyDescent="0.35">
      <c r="A34" s="5"/>
      <c r="B34" s="5"/>
      <c r="C34" s="5"/>
      <c r="D34" s="5"/>
      <c r="E34" s="5"/>
      <c r="F34" s="5"/>
      <c r="G34" s="5"/>
      <c r="H34" s="5"/>
      <c r="I34" s="5"/>
      <c r="J34" s="5"/>
      <c r="K34" s="5"/>
      <c r="L34" s="5"/>
      <c r="M34" s="5"/>
      <c r="N34" s="5"/>
      <c r="O34" s="5"/>
      <c r="P34" s="5"/>
      <c r="Q34" s="5"/>
      <c r="R34" s="5"/>
    </row>
    <row r="35" spans="1:18" x14ac:dyDescent="0.35">
      <c r="A35" s="5"/>
      <c r="B35" s="5"/>
      <c r="C35" s="5"/>
      <c r="D35" s="5"/>
      <c r="E35" s="5"/>
      <c r="F35" s="5"/>
      <c r="G35" s="5"/>
      <c r="H35" s="5"/>
      <c r="I35" s="5"/>
      <c r="J35" s="5"/>
      <c r="K35" s="5"/>
      <c r="L35" s="5"/>
      <c r="M35" s="5"/>
      <c r="N35" s="5"/>
      <c r="O35" s="5"/>
      <c r="P35" s="5"/>
      <c r="Q35" s="5"/>
      <c r="R35" s="5"/>
    </row>
    <row r="36" spans="1:18" x14ac:dyDescent="0.35">
      <c r="A36" s="5"/>
      <c r="B36" s="5"/>
      <c r="C36" s="5"/>
      <c r="D36" s="5"/>
      <c r="E36" s="5"/>
      <c r="F36" s="5"/>
      <c r="G36" s="5"/>
      <c r="H36" s="5"/>
      <c r="I36" s="5"/>
      <c r="J36" s="5"/>
      <c r="K36" s="5"/>
      <c r="L36" s="5"/>
      <c r="M36" s="5"/>
      <c r="N36" s="5"/>
      <c r="O36" s="5"/>
      <c r="P36" s="5"/>
      <c r="Q36" s="5"/>
      <c r="R36" s="5"/>
    </row>
    <row r="37" spans="1:18" x14ac:dyDescent="0.35">
      <c r="A37" s="19"/>
      <c r="B37" s="19"/>
      <c r="C37" s="19"/>
      <c r="D37" s="19"/>
      <c r="E37" s="19"/>
      <c r="F37" s="19"/>
      <c r="G37" s="19"/>
      <c r="H37" s="19"/>
      <c r="I37" s="19"/>
      <c r="J37" s="19"/>
      <c r="K37" s="19"/>
      <c r="L37" s="19"/>
      <c r="M37" s="19"/>
      <c r="N37" s="19"/>
      <c r="O37" s="19"/>
      <c r="P37" s="19"/>
      <c r="Q37" s="19"/>
      <c r="R37" s="19"/>
    </row>
    <row r="38" spans="1:18" x14ac:dyDescent="0.35">
      <c r="A38" s="19"/>
      <c r="B38" s="19"/>
      <c r="C38" s="19"/>
      <c r="D38" s="19"/>
      <c r="E38" s="19"/>
      <c r="F38" s="19"/>
      <c r="G38" s="19"/>
      <c r="H38" s="19"/>
      <c r="I38" s="19"/>
      <c r="J38" s="19"/>
      <c r="K38" s="19"/>
      <c r="L38" s="19"/>
      <c r="M38" s="19"/>
      <c r="N38" s="19"/>
      <c r="O38" s="19"/>
      <c r="P38" s="19"/>
      <c r="Q38" s="19"/>
      <c r="R38" s="19"/>
    </row>
    <row r="39" spans="1:18" x14ac:dyDescent="0.35">
      <c r="A39" s="19"/>
      <c r="B39" s="19"/>
      <c r="C39" s="19"/>
      <c r="D39" s="19"/>
      <c r="E39" s="19"/>
      <c r="F39" s="19"/>
      <c r="G39" s="19"/>
      <c r="H39" s="19"/>
      <c r="I39" s="19"/>
      <c r="J39" s="19"/>
      <c r="K39" s="19"/>
      <c r="L39" s="19"/>
      <c r="M39" s="19"/>
      <c r="N39" s="19"/>
      <c r="O39" s="19"/>
      <c r="P39" s="19"/>
      <c r="Q39" s="19"/>
      <c r="R39" s="19"/>
    </row>
    <row r="40" spans="1:18" x14ac:dyDescent="0.35">
      <c r="A40" s="19"/>
      <c r="B40" s="19"/>
      <c r="C40" s="19"/>
      <c r="D40" s="19"/>
      <c r="E40" s="19"/>
      <c r="F40" s="19"/>
      <c r="G40" s="19"/>
      <c r="H40" s="19"/>
      <c r="I40" s="19"/>
      <c r="J40" s="19"/>
      <c r="K40" s="19"/>
      <c r="L40" s="19"/>
      <c r="M40" s="19"/>
      <c r="N40" s="19"/>
      <c r="O40" s="19"/>
      <c r="P40" s="19"/>
      <c r="Q40" s="19"/>
      <c r="R40" s="19"/>
    </row>
    <row r="41" spans="1:18" x14ac:dyDescent="0.35">
      <c r="A41" s="19"/>
      <c r="B41" s="19"/>
      <c r="C41" s="19"/>
      <c r="D41" s="19"/>
      <c r="E41" s="19"/>
      <c r="F41" s="19"/>
      <c r="G41" s="19"/>
      <c r="H41" s="19"/>
      <c r="I41" s="19"/>
      <c r="J41" s="19"/>
      <c r="K41" s="19"/>
      <c r="L41" s="19"/>
      <c r="M41" s="19"/>
      <c r="N41" s="19"/>
      <c r="O41" s="19"/>
      <c r="P41" s="19"/>
      <c r="Q41" s="19"/>
      <c r="R41" s="19"/>
    </row>
    <row r="42" spans="1:18" x14ac:dyDescent="0.35">
      <c r="A42" s="19"/>
      <c r="B42" s="19"/>
      <c r="C42" s="19"/>
      <c r="D42" s="19"/>
      <c r="E42" s="19"/>
      <c r="F42" s="19"/>
      <c r="G42" s="19"/>
      <c r="H42" s="19"/>
      <c r="I42" s="19"/>
      <c r="J42" s="19"/>
      <c r="K42" s="19"/>
      <c r="L42" s="19"/>
      <c r="M42" s="19"/>
      <c r="N42" s="19"/>
      <c r="O42" s="19"/>
      <c r="P42" s="19"/>
      <c r="Q42" s="19"/>
      <c r="R42" s="19"/>
    </row>
  </sheetData>
  <phoneticPr fontId="18" type="noConversion"/>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46C13-7C9F-4CA2-A0F1-119FA60D038A}">
  <dimension ref="A1:AZ251"/>
  <sheetViews>
    <sheetView topLeftCell="AI1" zoomScale="50" zoomScaleNormal="55" workbookViewId="0">
      <selection activeCell="AX10" sqref="AV3:AX10"/>
    </sheetView>
  </sheetViews>
  <sheetFormatPr defaultRowHeight="15.6" x14ac:dyDescent="0.35"/>
  <cols>
    <col min="1" max="1" width="24.6640625" customWidth="1"/>
    <col min="2" max="2" width="15.21875" customWidth="1"/>
    <col min="3" max="3" width="12.21875" customWidth="1"/>
    <col min="4" max="4" width="19.109375" customWidth="1"/>
    <col min="5" max="5" width="17.6640625" customWidth="1"/>
    <col min="6" max="6" width="13.5546875" customWidth="1"/>
    <col min="7" max="7" width="13.44140625" customWidth="1"/>
    <col min="8" max="8" width="23.109375" customWidth="1"/>
    <col min="9" max="9" width="12.77734375" customWidth="1"/>
    <col min="10" max="10" width="9" customWidth="1"/>
    <col min="11" max="11" width="19.5546875" customWidth="1"/>
    <col min="14" max="14" width="25.33203125" customWidth="1"/>
    <col min="15" max="15" width="16.21875" customWidth="1"/>
    <col min="16" max="16" width="13.109375" customWidth="1"/>
    <col min="17" max="17" width="10.21875" customWidth="1"/>
    <col min="18" max="18" width="20" bestFit="1" customWidth="1"/>
    <col min="19" max="19" width="14.21875" bestFit="1" customWidth="1"/>
    <col min="20" max="20" width="12.21875" bestFit="1" customWidth="1"/>
    <col min="21" max="21" width="20" bestFit="1" customWidth="1"/>
    <col min="22" max="22" width="15.77734375" bestFit="1" customWidth="1"/>
    <col min="23" max="23" width="11.109375" bestFit="1" customWidth="1"/>
    <col min="24" max="24" width="20.109375" bestFit="1" customWidth="1"/>
    <col min="25" max="25" width="17.88671875" bestFit="1" customWidth="1"/>
    <col min="26" max="26" width="23.21875" bestFit="1" customWidth="1"/>
    <col min="27" max="27" width="29.21875" bestFit="1" customWidth="1"/>
    <col min="28" max="28" width="30.6640625" customWidth="1"/>
    <col min="29" max="29" width="11.5546875" bestFit="1" customWidth="1"/>
    <col min="30" max="30" width="8.77734375" bestFit="1" customWidth="1"/>
    <col min="31" max="31" width="11.109375" bestFit="1" customWidth="1"/>
    <col min="32" max="32" width="13.5546875" bestFit="1" customWidth="1"/>
    <col min="33" max="33" width="11.109375" bestFit="1" customWidth="1"/>
    <col min="34" max="34" width="14.6640625" bestFit="1" customWidth="1"/>
    <col min="35" max="35" width="12.33203125" bestFit="1" customWidth="1"/>
    <col min="36" max="36" width="11.33203125" bestFit="1" customWidth="1"/>
    <col min="37" max="37" width="20.109375" bestFit="1" customWidth="1"/>
    <col min="38" max="38" width="17.88671875" bestFit="1" customWidth="1"/>
    <col min="39" max="39" width="23.21875" bestFit="1" customWidth="1"/>
    <col min="40" max="40" width="18.77734375" bestFit="1" customWidth="1"/>
    <col min="41" max="41" width="17.21875" bestFit="1" customWidth="1"/>
    <col min="42" max="42" width="7.88671875" bestFit="1" customWidth="1"/>
    <col min="43" max="43" width="20.109375" bestFit="1" customWidth="1"/>
    <col min="44" max="44" width="17.88671875" bestFit="1" customWidth="1"/>
    <col min="45" max="45" width="23.21875" bestFit="1" customWidth="1"/>
    <col min="46" max="46" width="18.77734375" bestFit="1" customWidth="1"/>
    <col min="47" max="47" width="13.77734375" bestFit="1" customWidth="1"/>
    <col min="48" max="48" width="21.44140625" bestFit="1" customWidth="1"/>
    <col min="49" max="49" width="23.21875" bestFit="1" customWidth="1"/>
    <col min="50" max="50" width="16.109375" bestFit="1" customWidth="1"/>
    <col min="51" max="51" width="8.33203125" bestFit="1" customWidth="1"/>
    <col min="52" max="52" width="15.44140625" bestFit="1" customWidth="1"/>
    <col min="53" max="53" width="11.33203125" bestFit="1" customWidth="1"/>
    <col min="54" max="54" width="15.44140625" bestFit="1" customWidth="1"/>
    <col min="55" max="55" width="13.44140625" bestFit="1" customWidth="1"/>
    <col min="56" max="56" width="14.21875" bestFit="1" customWidth="1"/>
    <col min="57" max="57" width="10.88671875" bestFit="1" customWidth="1"/>
    <col min="58" max="58" width="6.6640625" bestFit="1" customWidth="1"/>
    <col min="59" max="59" width="31.21875" bestFit="1" customWidth="1"/>
    <col min="60" max="60" width="21.44140625" bestFit="1" customWidth="1"/>
    <col min="61" max="61" width="7.77734375" bestFit="1" customWidth="1"/>
    <col min="62" max="62" width="22.33203125" bestFit="1" customWidth="1"/>
    <col min="63" max="63" width="10" bestFit="1" customWidth="1"/>
    <col min="64" max="64" width="11.109375" bestFit="1" customWidth="1"/>
    <col min="65" max="65" width="13.109375" bestFit="1" customWidth="1"/>
    <col min="66" max="66" width="12.5546875" bestFit="1" customWidth="1"/>
    <col min="67" max="67" width="9.44140625" bestFit="1" customWidth="1"/>
    <col min="68" max="68" width="18" bestFit="1" customWidth="1"/>
    <col min="69" max="69" width="14.6640625" bestFit="1" customWidth="1"/>
    <col min="70" max="70" width="11.109375" bestFit="1" customWidth="1"/>
    <col min="71" max="71" width="10" bestFit="1" customWidth="1"/>
    <col min="72" max="72" width="21" bestFit="1" customWidth="1"/>
    <col min="73" max="73" width="9.44140625" bestFit="1" customWidth="1"/>
    <col min="74" max="74" width="10.77734375" bestFit="1" customWidth="1"/>
    <col min="75" max="75" width="12.5546875" bestFit="1" customWidth="1"/>
    <col min="76" max="76" width="23.88671875" bestFit="1" customWidth="1"/>
    <col min="77" max="77" width="11.109375" bestFit="1" customWidth="1"/>
    <col min="78" max="78" width="13" bestFit="1" customWidth="1"/>
    <col min="79" max="79" width="26.109375" bestFit="1" customWidth="1"/>
    <col min="80" max="80" width="8.88671875" bestFit="1" customWidth="1"/>
    <col min="81" max="81" width="7.77734375" bestFit="1" customWidth="1"/>
    <col min="82" max="82" width="12" bestFit="1" customWidth="1"/>
    <col min="83" max="83" width="8.88671875" bestFit="1" customWidth="1"/>
    <col min="84" max="84" width="16.6640625" bestFit="1" customWidth="1"/>
    <col min="85" max="85" width="25.21875" bestFit="1" customWidth="1"/>
    <col min="86" max="86" width="10.21875" bestFit="1" customWidth="1"/>
    <col min="87" max="87" width="10.77734375" bestFit="1" customWidth="1"/>
    <col min="88" max="88" width="11.88671875" bestFit="1" customWidth="1"/>
    <col min="89" max="89" width="11.44140625" bestFit="1" customWidth="1"/>
    <col min="90" max="90" width="11.109375" bestFit="1" customWidth="1"/>
    <col min="91" max="91" width="20" bestFit="1" customWidth="1"/>
    <col min="92" max="92" width="23.44140625" bestFit="1" customWidth="1"/>
    <col min="93" max="93" width="7.77734375" bestFit="1" customWidth="1"/>
    <col min="94" max="94" width="11" bestFit="1" customWidth="1"/>
    <col min="95" max="95" width="11.109375" bestFit="1" customWidth="1"/>
    <col min="96" max="96" width="19.88671875" bestFit="1" customWidth="1"/>
    <col min="97" max="97" width="23" bestFit="1" customWidth="1"/>
    <col min="98" max="98" width="9.21875" bestFit="1" customWidth="1"/>
    <col min="99" max="99" width="10.21875" bestFit="1" customWidth="1"/>
    <col min="100" max="100" width="11.33203125" bestFit="1" customWidth="1"/>
    <col min="101" max="101" width="12.33203125" bestFit="1" customWidth="1"/>
    <col min="102" max="102" width="9.44140625" bestFit="1" customWidth="1"/>
    <col min="103" max="103" width="13.6640625" bestFit="1" customWidth="1"/>
    <col min="104" max="104" width="11.109375" bestFit="1" customWidth="1"/>
    <col min="105" max="105" width="14.88671875" bestFit="1" customWidth="1"/>
    <col min="106" max="106" width="12.21875" bestFit="1" customWidth="1"/>
    <col min="107" max="107" width="16.109375" bestFit="1" customWidth="1"/>
    <col min="108" max="108" width="15.33203125" bestFit="1" customWidth="1"/>
    <col min="109" max="109" width="9.77734375" bestFit="1" customWidth="1"/>
    <col min="110" max="110" width="18.33203125" bestFit="1" customWidth="1"/>
    <col min="111" max="111" width="10.77734375" bestFit="1" customWidth="1"/>
    <col min="112" max="112" width="7.77734375" bestFit="1" customWidth="1"/>
    <col min="113" max="113" width="13.88671875" bestFit="1" customWidth="1"/>
    <col min="114" max="114" width="15.6640625" bestFit="1" customWidth="1"/>
    <col min="115" max="115" width="12.33203125" bestFit="1" customWidth="1"/>
    <col min="116" max="116" width="10.88671875" bestFit="1" customWidth="1"/>
    <col min="117" max="117" width="11.109375" bestFit="1" customWidth="1"/>
    <col min="118" max="118" width="13.5546875" bestFit="1" customWidth="1"/>
    <col min="119" max="120" width="10" bestFit="1" customWidth="1"/>
    <col min="121" max="121" width="10.88671875" bestFit="1" customWidth="1"/>
    <col min="122" max="122" width="15.44140625" bestFit="1" customWidth="1"/>
    <col min="123" max="123" width="10" bestFit="1" customWidth="1"/>
    <col min="124" max="124" width="11.109375" bestFit="1" customWidth="1"/>
    <col min="125" max="125" width="16.33203125" bestFit="1" customWidth="1"/>
    <col min="126" max="126" width="11" bestFit="1" customWidth="1"/>
    <col min="127" max="127" width="11.109375" bestFit="1" customWidth="1"/>
    <col min="128" max="128" width="10.109375" bestFit="1" customWidth="1"/>
    <col min="129" max="129" width="16.6640625" bestFit="1" customWidth="1"/>
    <col min="130" max="130" width="8.88671875" bestFit="1" customWidth="1"/>
    <col min="131" max="131" width="10.77734375" bestFit="1" customWidth="1"/>
    <col min="132" max="132" width="10.109375" bestFit="1" customWidth="1"/>
    <col min="133" max="133" width="16" bestFit="1" customWidth="1"/>
    <col min="134" max="134" width="8.88671875" bestFit="1" customWidth="1"/>
    <col min="135" max="135" width="9.21875" bestFit="1" customWidth="1"/>
    <col min="136" max="136" width="11.6640625" bestFit="1" customWidth="1"/>
    <col min="137" max="137" width="11.33203125" bestFit="1" customWidth="1"/>
    <col min="138" max="138" width="9.44140625" bestFit="1" customWidth="1"/>
    <col min="139" max="139" width="8.88671875" bestFit="1" customWidth="1"/>
    <col min="140" max="140" width="18.21875" bestFit="1" customWidth="1"/>
    <col min="141" max="141" width="13.44140625" bestFit="1" customWidth="1"/>
    <col min="142" max="142" width="16.6640625" bestFit="1" customWidth="1"/>
    <col min="143" max="143" width="9.6640625" bestFit="1" customWidth="1"/>
    <col min="144" max="144" width="17.44140625" bestFit="1" customWidth="1"/>
    <col min="145" max="145" width="10.44140625" bestFit="1" customWidth="1"/>
    <col min="146" max="147" width="12.5546875" bestFit="1" customWidth="1"/>
    <col min="148" max="148" width="7.77734375" bestFit="1" customWidth="1"/>
    <col min="149" max="149" width="9" bestFit="1" customWidth="1"/>
    <col min="150" max="150" width="23.88671875" bestFit="1" customWidth="1"/>
    <col min="151" max="151" width="15.5546875" bestFit="1" customWidth="1"/>
    <col min="152" max="152" width="15.77734375" bestFit="1" customWidth="1"/>
    <col min="153" max="153" width="13.5546875" bestFit="1" customWidth="1"/>
    <col min="154" max="154" width="11.88671875" bestFit="1" customWidth="1"/>
    <col min="155" max="155" width="10" bestFit="1" customWidth="1"/>
    <col min="156" max="156" width="15.33203125" bestFit="1" customWidth="1"/>
    <col min="157" max="157" width="12.77734375" bestFit="1" customWidth="1"/>
    <col min="158" max="158" width="11.44140625" bestFit="1" customWidth="1"/>
    <col min="159" max="159" width="13.6640625" bestFit="1" customWidth="1"/>
    <col min="160" max="160" width="17.21875" bestFit="1" customWidth="1"/>
    <col min="161" max="161" width="16.5546875" bestFit="1" customWidth="1"/>
    <col min="162" max="162" width="12.77734375" bestFit="1" customWidth="1"/>
    <col min="163" max="163" width="16.77734375" bestFit="1" customWidth="1"/>
    <col min="164" max="164" width="17" bestFit="1" customWidth="1"/>
    <col min="165" max="165" width="13.109375" bestFit="1" customWidth="1"/>
    <col min="166" max="166" width="11" bestFit="1" customWidth="1"/>
    <col min="167" max="167" width="9.109375" bestFit="1" customWidth="1"/>
    <col min="168" max="168" width="8.88671875" bestFit="1" customWidth="1"/>
    <col min="169" max="169" width="17.5546875" bestFit="1" customWidth="1"/>
    <col min="170" max="170" width="20.21875" bestFit="1" customWidth="1"/>
    <col min="171" max="171" width="17.5546875" bestFit="1" customWidth="1"/>
    <col min="172" max="172" width="14.77734375" bestFit="1" customWidth="1"/>
    <col min="173" max="173" width="8" bestFit="1" customWidth="1"/>
    <col min="174" max="174" width="10.33203125" bestFit="1" customWidth="1"/>
    <col min="175" max="175" width="6.44140625" bestFit="1" customWidth="1"/>
    <col min="176" max="176" width="20.33203125" bestFit="1" customWidth="1"/>
    <col min="177" max="177" width="24.21875" bestFit="1" customWidth="1"/>
    <col min="178" max="178" width="11.109375" bestFit="1" customWidth="1"/>
    <col min="179" max="179" width="11.21875" bestFit="1" customWidth="1"/>
    <col min="180" max="180" width="10" bestFit="1" customWidth="1"/>
    <col min="181" max="181" width="12.21875" bestFit="1" customWidth="1"/>
    <col min="182" max="182" width="8.33203125" bestFit="1" customWidth="1"/>
    <col min="183" max="183" width="12.6640625" bestFit="1" customWidth="1"/>
    <col min="184" max="184" width="11" bestFit="1" customWidth="1"/>
    <col min="185" max="185" width="23.88671875" bestFit="1" customWidth="1"/>
    <col min="186" max="186" width="13.33203125" bestFit="1" customWidth="1"/>
    <col min="187" max="187" width="10" bestFit="1" customWidth="1"/>
    <col min="188" max="188" width="14.21875" bestFit="1" customWidth="1"/>
    <col min="189" max="189" width="10.33203125" bestFit="1" customWidth="1"/>
    <col min="190" max="190" width="13.109375" bestFit="1" customWidth="1"/>
    <col min="191" max="191" width="8.88671875" bestFit="1" customWidth="1"/>
    <col min="192" max="192" width="21.109375" bestFit="1" customWidth="1"/>
    <col min="193" max="193" width="12.109375" bestFit="1" customWidth="1"/>
    <col min="194" max="194" width="11.109375" bestFit="1" customWidth="1"/>
    <col min="195" max="195" width="11.33203125" bestFit="1" customWidth="1"/>
    <col min="196" max="196" width="17.44140625" bestFit="1" customWidth="1"/>
    <col min="197" max="197" width="28.33203125" bestFit="1" customWidth="1"/>
    <col min="198" max="198" width="15.33203125" bestFit="1" customWidth="1"/>
    <col min="199" max="199" width="17.6640625" bestFit="1" customWidth="1"/>
    <col min="200" max="200" width="29.21875" bestFit="1" customWidth="1"/>
    <col min="201" max="201" width="9.33203125" bestFit="1" customWidth="1"/>
    <col min="202" max="202" width="15.88671875" bestFit="1" customWidth="1"/>
    <col min="203" max="203" width="29.77734375" bestFit="1" customWidth="1"/>
    <col min="204" max="204" width="17.21875" bestFit="1" customWidth="1"/>
    <col min="205" max="205" width="11.109375" bestFit="1" customWidth="1"/>
    <col min="206" max="206" width="10" bestFit="1" customWidth="1"/>
    <col min="207" max="207" width="14.33203125" bestFit="1" customWidth="1"/>
    <col min="208" max="208" width="16.88671875" bestFit="1" customWidth="1"/>
    <col min="209" max="209" width="13.77734375" bestFit="1" customWidth="1"/>
    <col min="210" max="210" width="18.109375" bestFit="1" customWidth="1"/>
    <col min="211" max="211" width="10.77734375" bestFit="1" customWidth="1"/>
    <col min="212" max="212" width="12.44140625" bestFit="1" customWidth="1"/>
    <col min="213" max="213" width="12.21875" bestFit="1" customWidth="1"/>
    <col min="214" max="214" width="23.109375" bestFit="1" customWidth="1"/>
    <col min="215" max="215" width="11.33203125" bestFit="1" customWidth="1"/>
    <col min="216" max="216" width="17.6640625" bestFit="1" customWidth="1"/>
    <col min="217" max="217" width="20" bestFit="1" customWidth="1"/>
    <col min="218" max="218" width="17.5546875" bestFit="1" customWidth="1"/>
    <col min="219" max="219" width="11.109375" bestFit="1" customWidth="1"/>
    <col min="220" max="220" width="13.109375" bestFit="1" customWidth="1"/>
    <col min="221" max="221" width="12" bestFit="1" customWidth="1"/>
    <col min="222" max="222" width="30" bestFit="1" customWidth="1"/>
    <col min="223" max="223" width="9" bestFit="1" customWidth="1"/>
    <col min="224" max="224" width="12.77734375" bestFit="1" customWidth="1"/>
    <col min="225" max="225" width="10.33203125" bestFit="1" customWidth="1"/>
    <col min="226" max="226" width="17" bestFit="1" customWidth="1"/>
    <col min="227" max="227" width="7.77734375" bestFit="1" customWidth="1"/>
    <col min="228" max="228" width="10.21875" bestFit="1" customWidth="1"/>
    <col min="229" max="229" width="13.77734375" bestFit="1" customWidth="1"/>
    <col min="230" max="231" width="12.77734375" bestFit="1" customWidth="1"/>
    <col min="232" max="232" width="15.6640625" bestFit="1" customWidth="1"/>
    <col min="233" max="233" width="7.77734375" bestFit="1" customWidth="1"/>
    <col min="234" max="234" width="11.44140625" bestFit="1" customWidth="1"/>
    <col min="235" max="235" width="9.21875" bestFit="1" customWidth="1"/>
    <col min="236" max="236" width="28.77734375" bestFit="1" customWidth="1"/>
    <col min="237" max="237" width="10.109375" bestFit="1" customWidth="1"/>
    <col min="238" max="238" width="11.109375" bestFit="1" customWidth="1"/>
    <col min="239" max="239" width="23.44140625" bestFit="1" customWidth="1"/>
    <col min="240" max="240" width="10.109375" bestFit="1" customWidth="1"/>
    <col min="241" max="244" width="11.109375" bestFit="1" customWidth="1"/>
    <col min="245" max="245" width="12.109375" bestFit="1" customWidth="1"/>
    <col min="246" max="246" width="12.21875" bestFit="1" customWidth="1"/>
    <col min="247" max="247" width="15" bestFit="1" customWidth="1"/>
    <col min="248" max="248" width="12.21875" bestFit="1" customWidth="1"/>
    <col min="249" max="249" width="17" bestFit="1" customWidth="1"/>
    <col min="250" max="250" width="13.88671875" bestFit="1" customWidth="1"/>
    <col min="251" max="251" width="11.44140625" bestFit="1" customWidth="1"/>
    <col min="252" max="252" width="25.21875" bestFit="1" customWidth="1"/>
    <col min="253" max="253" width="21.6640625" bestFit="1" customWidth="1"/>
    <col min="254" max="254" width="8.77734375" bestFit="1" customWidth="1"/>
    <col min="255" max="255" width="9.88671875" bestFit="1" customWidth="1"/>
    <col min="256" max="256" width="13" bestFit="1" customWidth="1"/>
    <col min="257" max="257" width="12.6640625" bestFit="1" customWidth="1"/>
    <col min="258" max="969" width="32.77734375" bestFit="1" customWidth="1"/>
    <col min="970" max="970" width="19.44140625" bestFit="1" customWidth="1"/>
    <col min="971" max="971" width="23.77734375" bestFit="1" customWidth="1"/>
    <col min="972" max="972" width="20.77734375" bestFit="1" customWidth="1"/>
    <col min="973" max="973" width="18.88671875" bestFit="1" customWidth="1"/>
  </cols>
  <sheetData>
    <row r="1" spans="1:52" x14ac:dyDescent="0.35">
      <c r="A1" t="s">
        <v>0</v>
      </c>
      <c r="B1" t="s">
        <v>1</v>
      </c>
      <c r="C1" t="s">
        <v>2</v>
      </c>
      <c r="D1" t="s">
        <v>3</v>
      </c>
      <c r="E1" t="s">
        <v>4</v>
      </c>
      <c r="F1" t="s">
        <v>487</v>
      </c>
      <c r="G1" t="s">
        <v>5</v>
      </c>
      <c r="H1" t="s">
        <v>6</v>
      </c>
      <c r="I1" t="s">
        <v>489</v>
      </c>
      <c r="J1" t="s">
        <v>7</v>
      </c>
      <c r="K1" t="s">
        <v>8</v>
      </c>
      <c r="AA1" t="s">
        <v>507</v>
      </c>
      <c r="AK1" s="3" t="s">
        <v>0</v>
      </c>
      <c r="AL1" t="s">
        <v>512</v>
      </c>
      <c r="AQ1" s="3" t="s">
        <v>0</v>
      </c>
      <c r="AR1" t="s">
        <v>512</v>
      </c>
      <c r="AV1" s="3" t="s">
        <v>0</v>
      </c>
      <c r="AW1" t="s">
        <v>512</v>
      </c>
    </row>
    <row r="2" spans="1:52" x14ac:dyDescent="0.35">
      <c r="A2" t="s">
        <v>468</v>
      </c>
      <c r="B2" t="s">
        <v>468</v>
      </c>
      <c r="C2">
        <v>0</v>
      </c>
      <c r="D2" s="1">
        <v>45473</v>
      </c>
      <c r="E2" s="2">
        <v>0.90636574074074072</v>
      </c>
      <c r="F2" s="2" t="str">
        <f>IF(Table1_1[[#This Row],[Cases]]&gt;1000,"HIGH CASES","LOW CASES")</f>
        <v>HIGH CASES</v>
      </c>
      <c r="G2">
        <v>704753890</v>
      </c>
      <c r="H2">
        <v>675619811</v>
      </c>
      <c r="I2" t="str">
        <f>IF(AND(Table1_1[[#This Row],[Deaths]]&gt;100,Table1_1[[#This Row],[Cases]]&gt;10000),"CRITICAL",IF(OR(Table1_1[[#This Row],[Deaths]]&gt;10,Table1_1[[#This Row],[Cases]]&gt;5000),"MODERATE","SAFE"))</f>
        <v>CRITICAL</v>
      </c>
      <c r="J2">
        <v>7010681</v>
      </c>
      <c r="K2">
        <v>0</v>
      </c>
      <c r="N2" t="s">
        <v>486</v>
      </c>
      <c r="O2" t="s">
        <v>490</v>
      </c>
      <c r="R2" t="s">
        <v>486</v>
      </c>
      <c r="S2" t="s">
        <v>490</v>
      </c>
      <c r="U2" s="3" t="s">
        <v>516</v>
      </c>
      <c r="V2" t="s">
        <v>512</v>
      </c>
      <c r="W2" s="3" t="s">
        <v>517</v>
      </c>
      <c r="X2" t="s">
        <v>512</v>
      </c>
    </row>
    <row r="3" spans="1:52" x14ac:dyDescent="0.35">
      <c r="A3" t="s">
        <v>262</v>
      </c>
      <c r="B3" t="s">
        <v>262</v>
      </c>
      <c r="C3">
        <v>0</v>
      </c>
      <c r="D3" s="1">
        <v>45473</v>
      </c>
      <c r="E3" s="2">
        <v>0.90636574074074072</v>
      </c>
      <c r="F3" s="2" t="str">
        <f>IF(Table1_1[[#This Row],[Cases]]&gt;1000,"HIGH CASES","LOW CASES")</f>
        <v>HIGH CASES</v>
      </c>
      <c r="G3">
        <v>253406198</v>
      </c>
      <c r="H3">
        <v>248754104</v>
      </c>
      <c r="I3" t="str">
        <f>IF(AND(Table1_1[[#This Row],[Deaths]]&gt;100,Table1_1[[#This Row],[Cases]]&gt;10000),"CRITICAL",IF(OR(Table1_1[[#This Row],[Deaths]]&gt;10,Table1_1[[#This Row],[Cases]]&gt;5000),"MODERATE","SAFE"))</f>
        <v>CRITICAL</v>
      </c>
      <c r="J3">
        <v>2101824</v>
      </c>
      <c r="K3">
        <v>0</v>
      </c>
      <c r="N3">
        <v>2</v>
      </c>
      <c r="O3">
        <f>SUM(Table1_1[Cases])</f>
        <v>2114260949</v>
      </c>
      <c r="R3" t="s">
        <v>5</v>
      </c>
      <c r="S3">
        <v>704753890</v>
      </c>
      <c r="AK3" s="3" t="s">
        <v>491</v>
      </c>
      <c r="AL3" t="s">
        <v>513</v>
      </c>
      <c r="AM3" t="s">
        <v>493</v>
      </c>
      <c r="AN3" t="s">
        <v>494</v>
      </c>
      <c r="AO3" t="s">
        <v>514</v>
      </c>
      <c r="AQ3" s="3" t="s">
        <v>491</v>
      </c>
      <c r="AR3" t="s">
        <v>513</v>
      </c>
      <c r="AS3" t="s">
        <v>493</v>
      </c>
      <c r="AT3" t="s">
        <v>494</v>
      </c>
      <c r="AV3" s="3" t="s">
        <v>498</v>
      </c>
      <c r="AW3" s="3" t="s">
        <v>522</v>
      </c>
    </row>
    <row r="4" spans="1:52" x14ac:dyDescent="0.35">
      <c r="A4" t="s">
        <v>266</v>
      </c>
      <c r="B4" t="s">
        <v>266</v>
      </c>
      <c r="C4">
        <v>0</v>
      </c>
      <c r="D4" s="1">
        <v>45473</v>
      </c>
      <c r="E4" s="2">
        <v>0.90636574074074072</v>
      </c>
      <c r="F4" s="2" t="str">
        <f>IF(Table1_1[[#This Row],[Cases]]&gt;1000,"HIGH CASES","LOW CASES")</f>
        <v>HIGH CASES</v>
      </c>
      <c r="G4">
        <v>221500265</v>
      </c>
      <c r="H4">
        <v>205673091</v>
      </c>
      <c r="I4" t="str">
        <f>IF(AND(Table1_1[[#This Row],[Deaths]]&gt;100,Table1_1[[#This Row],[Cases]]&gt;10000),"CRITICAL",IF(OR(Table1_1[[#This Row],[Deaths]]&gt;10,Table1_1[[#This Row],[Cases]]&gt;5000),"MODERATE","SAFE"))</f>
        <v>CRITICAL</v>
      </c>
      <c r="J4">
        <v>1553662</v>
      </c>
      <c r="K4">
        <v>0</v>
      </c>
      <c r="R4" t="s">
        <v>7</v>
      </c>
      <c r="S4">
        <v>7010681</v>
      </c>
      <c r="AK4" s="4" t="s">
        <v>255</v>
      </c>
      <c r="AL4" s="31">
        <v>25721848</v>
      </c>
      <c r="AM4" s="31">
        <v>21302322</v>
      </c>
      <c r="AN4" s="31">
        <v>517784</v>
      </c>
      <c r="AO4" s="31">
        <v>111032578</v>
      </c>
      <c r="AQ4" s="4" t="s">
        <v>255</v>
      </c>
      <c r="AR4" s="31">
        <v>25721848</v>
      </c>
      <c r="AS4" s="31">
        <v>21302322</v>
      </c>
      <c r="AT4" s="31">
        <v>517784</v>
      </c>
      <c r="AV4" s="3" t="s">
        <v>491</v>
      </c>
      <c r="AW4" t="s">
        <v>500</v>
      </c>
      <c r="AX4" t="s">
        <v>501</v>
      </c>
      <c r="AY4" t="s">
        <v>502</v>
      </c>
      <c r="AZ4" t="s">
        <v>492</v>
      </c>
    </row>
    <row r="5" spans="1:52" x14ac:dyDescent="0.35">
      <c r="A5" t="s">
        <v>259</v>
      </c>
      <c r="B5" t="s">
        <v>259</v>
      </c>
      <c r="C5">
        <v>0</v>
      </c>
      <c r="D5" s="1">
        <v>45473</v>
      </c>
      <c r="E5" s="2">
        <v>0.90636574074074072</v>
      </c>
      <c r="F5" s="2" t="str">
        <f>IF(Table1_1[[#This Row],[Cases]]&gt;1000,"HIGH CASES","LOW CASES")</f>
        <v>HIGH CASES</v>
      </c>
      <c r="G5">
        <v>131889132</v>
      </c>
      <c r="H5">
        <v>127665129</v>
      </c>
      <c r="I5" t="str">
        <f>IF(AND(Table1_1[[#This Row],[Deaths]]&gt;100,Table1_1[[#This Row],[Cases]]&gt;10000),"CRITICAL",IF(OR(Table1_1[[#This Row],[Deaths]]&gt;10,Table1_1[[#This Row],[Cases]]&gt;5000),"MODERATE","SAFE"))</f>
        <v>CRITICAL</v>
      </c>
      <c r="J5">
        <v>1695941</v>
      </c>
      <c r="K5">
        <v>0</v>
      </c>
      <c r="N5">
        <v>4</v>
      </c>
      <c r="O5">
        <f>MAX(Table1_1[Cases])</f>
        <v>704753890</v>
      </c>
      <c r="R5" t="s">
        <v>495</v>
      </c>
      <c r="S5">
        <f>S3-S4</f>
        <v>697743209</v>
      </c>
      <c r="AK5" s="4" t="s">
        <v>266</v>
      </c>
      <c r="AL5" s="31">
        <v>443000530</v>
      </c>
      <c r="AM5" s="31">
        <v>314197120</v>
      </c>
      <c r="AN5" s="31">
        <v>3107324</v>
      </c>
      <c r="AO5" s="31">
        <v>2404652039</v>
      </c>
      <c r="AQ5" s="4" t="s">
        <v>266</v>
      </c>
      <c r="AR5" s="31">
        <v>443000530</v>
      </c>
      <c r="AS5" s="31">
        <v>314197120</v>
      </c>
      <c r="AT5" s="31">
        <v>3107324</v>
      </c>
      <c r="AV5" s="4" t="s">
        <v>255</v>
      </c>
      <c r="AW5" s="31">
        <v>49</v>
      </c>
      <c r="AX5" s="31">
        <v>8</v>
      </c>
      <c r="AY5" s="31">
        <v>2</v>
      </c>
      <c r="AZ5" s="31">
        <v>59</v>
      </c>
    </row>
    <row r="6" spans="1:52" x14ac:dyDescent="0.35">
      <c r="A6" t="s">
        <v>235</v>
      </c>
      <c r="B6" t="s">
        <v>259</v>
      </c>
      <c r="C6">
        <v>334805269</v>
      </c>
      <c r="D6" s="1">
        <v>45473</v>
      </c>
      <c r="E6" s="2">
        <v>0.90636574074074072</v>
      </c>
      <c r="F6" s="2" t="str">
        <f>IF(Table1_1[[#This Row],[Cases]]&gt;1000,"HIGH CASES","LOW CASES")</f>
        <v>HIGH CASES</v>
      </c>
      <c r="G6">
        <v>111820082</v>
      </c>
      <c r="H6">
        <v>109814428</v>
      </c>
      <c r="I6" t="str">
        <f>IF(AND(Table1_1[[#This Row],[Deaths]]&gt;100,Table1_1[[#This Row],[Cases]]&gt;10000),"CRITICAL",IF(OR(Table1_1[[#This Row],[Deaths]]&gt;10,Table1_1[[#This Row],[Cases]]&gt;5000),"MODERATE","SAFE"))</f>
        <v>CRITICAL</v>
      </c>
      <c r="J6">
        <v>1219487</v>
      </c>
      <c r="K6">
        <v>1186851502</v>
      </c>
      <c r="O6">
        <f>MIN(Table1_1[Cases])</f>
        <v>9</v>
      </c>
      <c r="AK6" s="4" t="s">
        <v>262</v>
      </c>
      <c r="AL6" s="31">
        <v>506812396</v>
      </c>
      <c r="AM6" s="31">
        <v>484551278</v>
      </c>
      <c r="AN6" s="31">
        <v>4203648</v>
      </c>
      <c r="AO6" s="31">
        <v>2848046702</v>
      </c>
      <c r="AQ6" s="4" t="s">
        <v>262</v>
      </c>
      <c r="AR6" s="31">
        <v>506812396</v>
      </c>
      <c r="AS6" s="31">
        <v>484551278</v>
      </c>
      <c r="AT6" s="31">
        <v>4203648</v>
      </c>
      <c r="AV6" s="4" t="s">
        <v>266</v>
      </c>
      <c r="AW6" s="31">
        <v>49</v>
      </c>
      <c r="AX6" s="31">
        <v>2</v>
      </c>
      <c r="AY6" s="31"/>
      <c r="AZ6" s="31">
        <v>51</v>
      </c>
    </row>
    <row r="7" spans="1:52" x14ac:dyDescent="0.35">
      <c r="A7" t="s">
        <v>257</v>
      </c>
      <c r="B7" t="s">
        <v>257</v>
      </c>
      <c r="C7">
        <v>0</v>
      </c>
      <c r="D7" s="1">
        <v>45473</v>
      </c>
      <c r="E7" s="2">
        <v>0.90636574074074072</v>
      </c>
      <c r="F7" s="2" t="str">
        <f>IF(Table1_1[[#This Row],[Cases]]&gt;1000,"HIGH CASES","LOW CASES")</f>
        <v>HIGH CASES</v>
      </c>
      <c r="G7">
        <v>70200879</v>
      </c>
      <c r="H7">
        <v>66683585</v>
      </c>
      <c r="I7" t="str">
        <f>IF(AND(Table1_1[[#This Row],[Deaths]]&gt;100,Table1_1[[#This Row],[Cases]]&gt;10000),"CRITICAL",IF(OR(Table1_1[[#This Row],[Deaths]]&gt;10,Table1_1[[#This Row],[Cases]]&gt;5000),"MODERATE","SAFE"))</f>
        <v>CRITICAL</v>
      </c>
      <c r="J7">
        <v>1367332</v>
      </c>
      <c r="K7">
        <v>0</v>
      </c>
      <c r="N7">
        <v>5</v>
      </c>
      <c r="O7">
        <f>COUNTA(Table1_1[country])</f>
        <v>238</v>
      </c>
      <c r="R7" s="3" t="s">
        <v>1</v>
      </c>
      <c r="S7" t="s">
        <v>512</v>
      </c>
      <c r="AK7" s="4" t="s">
        <v>259</v>
      </c>
      <c r="AL7" s="31">
        <v>263778264</v>
      </c>
      <c r="AM7" s="31">
        <v>254148368</v>
      </c>
      <c r="AN7" s="31">
        <v>3391882</v>
      </c>
      <c r="AO7" s="31">
        <v>1325710449</v>
      </c>
      <c r="AQ7" s="4" t="s">
        <v>259</v>
      </c>
      <c r="AR7" s="31">
        <v>263778264</v>
      </c>
      <c r="AS7" s="31">
        <v>254148368</v>
      </c>
      <c r="AT7" s="31">
        <v>3391882</v>
      </c>
      <c r="AV7" s="4" t="s">
        <v>262</v>
      </c>
      <c r="AW7" s="31">
        <v>45</v>
      </c>
      <c r="AX7" s="31">
        <v>3</v>
      </c>
      <c r="AY7" s="31">
        <v>1</v>
      </c>
      <c r="AZ7" s="31">
        <v>49</v>
      </c>
    </row>
    <row r="8" spans="1:52" x14ac:dyDescent="0.35">
      <c r="A8" t="s">
        <v>469</v>
      </c>
      <c r="B8" t="s">
        <v>266</v>
      </c>
      <c r="C8">
        <v>1406631776</v>
      </c>
      <c r="D8" s="1">
        <v>45473</v>
      </c>
      <c r="E8" s="2">
        <v>0.90636574074074072</v>
      </c>
      <c r="F8" s="2" t="str">
        <f>IF(Table1_1[[#This Row],[Cases]]&gt;1000,"HIGH CASES","LOW CASES")</f>
        <v>HIGH CASES</v>
      </c>
      <c r="G8">
        <v>45035393</v>
      </c>
      <c r="H8">
        <v>0</v>
      </c>
      <c r="I8" t="str">
        <f>IF(AND(Table1_1[[#This Row],[Deaths]]&gt;100,Table1_1[[#This Row],[Cases]]&gt;10000),"CRITICAL",IF(OR(Table1_1[[#This Row],[Deaths]]&gt;10,Table1_1[[#This Row],[Cases]]&gt;5000),"MODERATE","SAFE"))</f>
        <v>CRITICAL</v>
      </c>
      <c r="J8">
        <v>533570</v>
      </c>
      <c r="K8">
        <v>935879495</v>
      </c>
      <c r="N8">
        <v>7</v>
      </c>
      <c r="O8">
        <f>AVERAGEIF(Table1_1[continent],"ASIA",Table1_1[Deaths])</f>
        <v>60927.921568627447</v>
      </c>
      <c r="AK8" s="4" t="s">
        <v>268</v>
      </c>
      <c r="AL8" s="31">
        <v>29791542</v>
      </c>
      <c r="AM8" s="31">
        <v>29367897</v>
      </c>
      <c r="AN8" s="31">
        <v>66030</v>
      </c>
      <c r="AO8" s="31">
        <v>91668192</v>
      </c>
      <c r="AQ8" s="4" t="s">
        <v>268</v>
      </c>
      <c r="AR8" s="31">
        <v>29791542</v>
      </c>
      <c r="AS8" s="31">
        <v>29367897</v>
      </c>
      <c r="AT8" s="31">
        <v>66030</v>
      </c>
      <c r="AV8" s="4" t="s">
        <v>259</v>
      </c>
      <c r="AW8" s="31">
        <v>25</v>
      </c>
      <c r="AX8" s="31">
        <v>13</v>
      </c>
      <c r="AY8" s="31">
        <v>2</v>
      </c>
      <c r="AZ8" s="31">
        <v>40</v>
      </c>
    </row>
    <row r="9" spans="1:52" x14ac:dyDescent="0.35">
      <c r="A9" t="s">
        <v>470</v>
      </c>
      <c r="B9" t="s">
        <v>262</v>
      </c>
      <c r="C9">
        <v>65584518</v>
      </c>
      <c r="D9" s="1">
        <v>45473</v>
      </c>
      <c r="E9" s="2">
        <v>0.90636574074074072</v>
      </c>
      <c r="F9" s="2" t="str">
        <f>IF(Table1_1[[#This Row],[Cases]]&gt;1000,"HIGH CASES","LOW CASES")</f>
        <v>HIGH CASES</v>
      </c>
      <c r="G9">
        <v>40138560</v>
      </c>
      <c r="H9">
        <v>39970918</v>
      </c>
      <c r="I9" t="str">
        <f>IF(AND(Table1_1[[#This Row],[Deaths]]&gt;100,Table1_1[[#This Row],[Cases]]&gt;10000),"CRITICAL",IF(OR(Table1_1[[#This Row],[Deaths]]&gt;10,Table1_1[[#This Row],[Cases]]&gt;5000),"MODERATE","SAFE"))</f>
        <v>CRITICAL</v>
      </c>
      <c r="J9">
        <v>167642</v>
      </c>
      <c r="K9">
        <v>271490188</v>
      </c>
      <c r="N9">
        <v>8</v>
      </c>
      <c r="O9">
        <f>SUMIF(Table1_1[continent],"EUROPE",Table1_1[Recovered])</f>
        <v>484551278</v>
      </c>
      <c r="R9" s="3" t="s">
        <v>515</v>
      </c>
      <c r="AK9" s="4" t="s">
        <v>257</v>
      </c>
      <c r="AL9" s="31">
        <v>140401758</v>
      </c>
      <c r="AM9" s="31">
        <v>132619080</v>
      </c>
      <c r="AN9" s="31">
        <v>2734664</v>
      </c>
      <c r="AO9" s="31">
        <v>245395353</v>
      </c>
      <c r="AQ9" s="4" t="s">
        <v>257</v>
      </c>
      <c r="AR9" s="31">
        <v>140401758</v>
      </c>
      <c r="AS9" s="31">
        <v>132619080</v>
      </c>
      <c r="AT9" s="31">
        <v>2734664</v>
      </c>
      <c r="AV9" s="4" t="s">
        <v>268</v>
      </c>
      <c r="AW9" s="31">
        <v>8</v>
      </c>
      <c r="AX9" s="31">
        <v>9</v>
      </c>
      <c r="AY9" s="31">
        <v>4</v>
      </c>
      <c r="AZ9" s="31">
        <v>21</v>
      </c>
    </row>
    <row r="10" spans="1:52" x14ac:dyDescent="0.35">
      <c r="A10" t="s">
        <v>471</v>
      </c>
      <c r="B10" t="s">
        <v>262</v>
      </c>
      <c r="C10">
        <v>83883596</v>
      </c>
      <c r="D10" s="1">
        <v>45473</v>
      </c>
      <c r="E10" s="2">
        <v>0.90636574074074072</v>
      </c>
      <c r="F10" s="2" t="str">
        <f>IF(Table1_1[[#This Row],[Cases]]&gt;1000,"HIGH CASES","LOW CASES")</f>
        <v>HIGH CASES</v>
      </c>
      <c r="G10">
        <v>38828995</v>
      </c>
      <c r="H10">
        <v>38240600</v>
      </c>
      <c r="I10" t="str">
        <f>IF(AND(Table1_1[[#This Row],[Deaths]]&gt;100,Table1_1[[#This Row],[Cases]]&gt;10000),"CRITICAL",IF(OR(Table1_1[[#This Row],[Deaths]]&gt;10,Table1_1[[#This Row],[Cases]]&gt;5000),"MODERATE","SAFE"))</f>
        <v>CRITICAL</v>
      </c>
      <c r="J10">
        <v>183027</v>
      </c>
      <c r="K10">
        <v>122332384</v>
      </c>
      <c r="R10" s="4" t="s">
        <v>513</v>
      </c>
      <c r="S10">
        <v>2114260949</v>
      </c>
      <c r="AK10" s="4" t="s">
        <v>492</v>
      </c>
      <c r="AL10" s="31">
        <v>1409506338</v>
      </c>
      <c r="AM10" s="31">
        <v>1236186065</v>
      </c>
      <c r="AN10" s="31">
        <v>14021332</v>
      </c>
      <c r="AO10" s="31">
        <v>7026505313</v>
      </c>
      <c r="AQ10" s="4" t="s">
        <v>492</v>
      </c>
      <c r="AR10" s="31">
        <v>1409506338</v>
      </c>
      <c r="AS10" s="31">
        <v>1236186065</v>
      </c>
      <c r="AT10" s="31">
        <v>14021332</v>
      </c>
      <c r="AV10" s="4" t="s">
        <v>257</v>
      </c>
      <c r="AW10" s="31">
        <v>14</v>
      </c>
      <c r="AX10" s="31"/>
      <c r="AY10" s="31">
        <v>1</v>
      </c>
      <c r="AZ10" s="31">
        <v>15</v>
      </c>
    </row>
    <row r="11" spans="1:52" x14ac:dyDescent="0.35">
      <c r="A11" t="s">
        <v>472</v>
      </c>
      <c r="B11" t="s">
        <v>257</v>
      </c>
      <c r="C11">
        <v>215353593</v>
      </c>
      <c r="D11" s="1">
        <v>45473</v>
      </c>
      <c r="E11" s="2">
        <v>0.90636574074074072</v>
      </c>
      <c r="F11" s="2" t="str">
        <f>IF(Table1_1[[#This Row],[Cases]]&gt;1000,"HIGH CASES","LOW CASES")</f>
        <v>HIGH CASES</v>
      </c>
      <c r="G11">
        <v>38743918</v>
      </c>
      <c r="H11">
        <v>36249161</v>
      </c>
      <c r="I11" t="str">
        <f>IF(AND(Table1_1[[#This Row],[Deaths]]&gt;100,Table1_1[[#This Row],[Cases]]&gt;10000),"CRITICAL",IF(OR(Table1_1[[#This Row],[Deaths]]&gt;10,Table1_1[[#This Row],[Cases]]&gt;5000),"MODERATE","SAFE"))</f>
        <v>CRITICAL</v>
      </c>
      <c r="J11">
        <v>711380</v>
      </c>
      <c r="K11">
        <v>63776166</v>
      </c>
      <c r="R11" s="4" t="s">
        <v>493</v>
      </c>
      <c r="S11">
        <v>1911806582</v>
      </c>
      <c r="U11" t="s">
        <v>499</v>
      </c>
      <c r="X11" t="s">
        <v>504</v>
      </c>
      <c r="AV11" s="4" t="s">
        <v>492</v>
      </c>
      <c r="AW11" s="31">
        <v>190</v>
      </c>
      <c r="AX11" s="31">
        <v>35</v>
      </c>
      <c r="AY11" s="31">
        <v>10</v>
      </c>
      <c r="AZ11" s="31">
        <v>235</v>
      </c>
    </row>
    <row r="12" spans="1:52" x14ac:dyDescent="0.35">
      <c r="A12" t="s">
        <v>473</v>
      </c>
      <c r="B12" t="s">
        <v>266</v>
      </c>
      <c r="C12">
        <v>51329899</v>
      </c>
      <c r="D12" s="1">
        <v>45473</v>
      </c>
      <c r="E12" s="2">
        <v>0.90636574074074072</v>
      </c>
      <c r="F12" s="2" t="str">
        <f>IF(Table1_1[[#This Row],[Cases]]&gt;1000,"HIGH CASES","LOW CASES")</f>
        <v>HIGH CASES</v>
      </c>
      <c r="G12">
        <v>34571873</v>
      </c>
      <c r="H12">
        <v>34535939</v>
      </c>
      <c r="I12" t="str">
        <f>IF(AND(Table1_1[[#This Row],[Deaths]]&gt;100,Table1_1[[#This Row],[Cases]]&gt;10000),"CRITICAL",IF(OR(Table1_1[[#This Row],[Deaths]]&gt;10,Table1_1[[#This Row],[Cases]]&gt;5000),"MODERATE","SAFE"))</f>
        <v>CRITICAL</v>
      </c>
      <c r="J12">
        <v>35934</v>
      </c>
      <c r="K12">
        <v>15804065</v>
      </c>
      <c r="N12" s="3" t="s">
        <v>491</v>
      </c>
      <c r="O12" t="s">
        <v>493</v>
      </c>
      <c r="P12" t="s">
        <v>494</v>
      </c>
      <c r="R12" s="4" t="s">
        <v>494</v>
      </c>
      <c r="S12">
        <v>21032028</v>
      </c>
      <c r="U12" s="3" t="s">
        <v>487</v>
      </c>
      <c r="V12" t="s">
        <v>498</v>
      </c>
      <c r="X12" s="3" t="s">
        <v>503</v>
      </c>
      <c r="Y12" t="s">
        <v>498</v>
      </c>
    </row>
    <row r="13" spans="1:52" x14ac:dyDescent="0.35">
      <c r="A13" t="s">
        <v>474</v>
      </c>
      <c r="B13" t="s">
        <v>266</v>
      </c>
      <c r="C13">
        <v>125584838</v>
      </c>
      <c r="D13" s="1">
        <v>45473</v>
      </c>
      <c r="E13" s="2">
        <v>0.90636574074074072</v>
      </c>
      <c r="F13" s="2" t="str">
        <f>IF(Table1_1[[#This Row],[Cases]]&gt;1000,"HIGH CASES","LOW CASES")</f>
        <v>HIGH CASES</v>
      </c>
      <c r="G13">
        <v>33803572</v>
      </c>
      <c r="H13">
        <v>0</v>
      </c>
      <c r="I13" t="str">
        <f>IF(AND(Table1_1[[#This Row],[Deaths]]&gt;100,Table1_1[[#This Row],[Cases]]&gt;10000),"CRITICAL",IF(OR(Table1_1[[#This Row],[Deaths]]&gt;10,Table1_1[[#This Row],[Cases]]&gt;5000),"MODERATE","SAFE"))</f>
        <v>CRITICAL</v>
      </c>
      <c r="J13">
        <v>74694</v>
      </c>
      <c r="K13">
        <v>100414883</v>
      </c>
      <c r="N13" s="4" t="s">
        <v>416</v>
      </c>
      <c r="O13">
        <v>211080</v>
      </c>
      <c r="P13">
        <v>7996</v>
      </c>
      <c r="R13" s="4" t="s">
        <v>514</v>
      </c>
      <c r="S13">
        <v>7026505313</v>
      </c>
      <c r="U13" s="4" t="s">
        <v>496</v>
      </c>
      <c r="V13">
        <v>233</v>
      </c>
      <c r="X13" s="4" t="s">
        <v>500</v>
      </c>
      <c r="Y13">
        <v>191</v>
      </c>
    </row>
    <row r="14" spans="1:52" x14ac:dyDescent="0.35">
      <c r="A14" t="s">
        <v>475</v>
      </c>
      <c r="B14" t="s">
        <v>262</v>
      </c>
      <c r="C14">
        <v>60262770</v>
      </c>
      <c r="D14" s="1">
        <v>45473</v>
      </c>
      <c r="E14" s="2">
        <v>0.90636574074074072</v>
      </c>
      <c r="F14" s="2" t="str">
        <f>IF(Table1_1[[#This Row],[Cases]]&gt;1000,"HIGH CASES","LOW CASES")</f>
        <v>HIGH CASES</v>
      </c>
      <c r="G14">
        <v>26723249</v>
      </c>
      <c r="H14">
        <v>26361218</v>
      </c>
      <c r="I14" t="str">
        <f>IF(AND(Table1_1[[#This Row],[Deaths]]&gt;100,Table1_1[[#This Row],[Cases]]&gt;10000),"CRITICAL",IF(OR(Table1_1[[#This Row],[Deaths]]&gt;10,Table1_1[[#This Row],[Cases]]&gt;5000),"MODERATE","SAFE"))</f>
        <v>CRITICAL</v>
      </c>
      <c r="J14">
        <v>196487</v>
      </c>
      <c r="K14">
        <v>281126449</v>
      </c>
      <c r="N14" s="4" t="s">
        <v>255</v>
      </c>
      <c r="O14">
        <v>12090808</v>
      </c>
      <c r="P14">
        <v>258892</v>
      </c>
      <c r="U14" s="4" t="s">
        <v>497</v>
      </c>
      <c r="V14">
        <v>5</v>
      </c>
      <c r="X14" s="4" t="s">
        <v>501</v>
      </c>
      <c r="Y14">
        <v>36</v>
      </c>
    </row>
    <row r="15" spans="1:52" x14ac:dyDescent="0.35">
      <c r="A15" t="s">
        <v>243</v>
      </c>
      <c r="B15" t="s">
        <v>262</v>
      </c>
      <c r="C15">
        <v>68497907</v>
      </c>
      <c r="D15" s="1">
        <v>45473</v>
      </c>
      <c r="E15" s="2">
        <v>0.90636574074074072</v>
      </c>
      <c r="F15" s="2" t="str">
        <f>IF(Table1_1[[#This Row],[Cases]]&gt;1000,"HIGH CASES","LOW CASES")</f>
        <v>HIGH CASES</v>
      </c>
      <c r="G15">
        <v>24910387</v>
      </c>
      <c r="H15">
        <v>24678275</v>
      </c>
      <c r="I15" t="str">
        <f>IF(AND(Table1_1[[#This Row],[Deaths]]&gt;100,Table1_1[[#This Row],[Cases]]&gt;10000),"CRITICAL",IF(OR(Table1_1[[#This Row],[Deaths]]&gt;10,Table1_1[[#This Row],[Cases]]&gt;5000),"MODERATE","SAFE"))</f>
        <v>CRITICAL</v>
      </c>
      <c r="J15">
        <v>232112</v>
      </c>
      <c r="K15">
        <v>522526476</v>
      </c>
      <c r="N15" s="4" t="s">
        <v>410</v>
      </c>
      <c r="O15">
        <v>330233</v>
      </c>
      <c r="P15">
        <v>3605</v>
      </c>
      <c r="U15" s="4" t="s">
        <v>492</v>
      </c>
      <c r="V15">
        <v>238</v>
      </c>
      <c r="X15" s="4" t="s">
        <v>502</v>
      </c>
      <c r="Y15">
        <v>11</v>
      </c>
    </row>
    <row r="16" spans="1:52" x14ac:dyDescent="0.35">
      <c r="A16" t="s">
        <v>476</v>
      </c>
      <c r="B16" t="s">
        <v>262</v>
      </c>
      <c r="C16">
        <v>145805947</v>
      </c>
      <c r="D16" s="1">
        <v>45473</v>
      </c>
      <c r="E16" s="2">
        <v>0.90636574074074072</v>
      </c>
      <c r="F16" s="2" t="str">
        <f>IF(Table1_1[[#This Row],[Cases]]&gt;1000,"HIGH CASES","LOW CASES")</f>
        <v>HIGH CASES</v>
      </c>
      <c r="G16">
        <v>24124215</v>
      </c>
      <c r="H16">
        <v>23545818</v>
      </c>
      <c r="I16" t="str">
        <f>IF(AND(Table1_1[[#This Row],[Deaths]]&gt;100,Table1_1[[#This Row],[Cases]]&gt;10000),"CRITICAL",IF(OR(Table1_1[[#This Row],[Deaths]]&gt;10,Table1_1[[#This Row],[Cases]]&gt;5000),"MODERATE","SAFE"))</f>
        <v>CRITICAL</v>
      </c>
      <c r="J16">
        <v>402756</v>
      </c>
      <c r="K16">
        <v>273400000</v>
      </c>
      <c r="N16" s="4" t="s">
        <v>413</v>
      </c>
      <c r="O16">
        <v>183061</v>
      </c>
      <c r="P16">
        <v>6881</v>
      </c>
      <c r="X16" s="4" t="s">
        <v>492</v>
      </c>
      <c r="Y16">
        <v>238</v>
      </c>
    </row>
    <row r="17" spans="1:24" x14ac:dyDescent="0.35">
      <c r="A17" t="s">
        <v>477</v>
      </c>
      <c r="B17" t="s">
        <v>266</v>
      </c>
      <c r="C17">
        <v>85561976</v>
      </c>
      <c r="D17" s="1">
        <v>45473</v>
      </c>
      <c r="E17" s="2">
        <v>0.90636574074074072</v>
      </c>
      <c r="F17" s="2" t="str">
        <f>IF(Table1_1[[#This Row],[Cases]]&gt;1000,"HIGH CASES","LOW CASES")</f>
        <v>HIGH CASES</v>
      </c>
      <c r="G17">
        <v>17232066</v>
      </c>
      <c r="H17">
        <v>0</v>
      </c>
      <c r="I17" t="str">
        <f>IF(AND(Table1_1[[#This Row],[Deaths]]&gt;100,Table1_1[[#This Row],[Cases]]&gt;10000),"CRITICAL",IF(OR(Table1_1[[#This Row],[Deaths]]&gt;10,Table1_1[[#This Row],[Cases]]&gt;5000),"MODERATE","SAFE"))</f>
        <v>CRITICAL</v>
      </c>
      <c r="J17">
        <v>102174</v>
      </c>
      <c r="K17">
        <v>162743369</v>
      </c>
      <c r="N17" s="4" t="s">
        <v>468</v>
      </c>
      <c r="O17">
        <v>675619811</v>
      </c>
      <c r="P17">
        <v>7010681</v>
      </c>
    </row>
    <row r="18" spans="1:24" x14ac:dyDescent="0.35">
      <c r="A18" t="s">
        <v>268</v>
      </c>
      <c r="B18" t="s">
        <v>268</v>
      </c>
      <c r="C18">
        <v>0</v>
      </c>
      <c r="D18" s="1">
        <v>45473</v>
      </c>
      <c r="E18" s="2">
        <v>0.90636574074074072</v>
      </c>
      <c r="F18" s="2" t="str">
        <f>IF(Table1_1[[#This Row],[Cases]]&gt;1000,"HIGH CASES","LOW CASES")</f>
        <v>HIGH CASES</v>
      </c>
      <c r="G18">
        <v>14895771</v>
      </c>
      <c r="H18">
        <v>14752388</v>
      </c>
      <c r="I18" t="str">
        <f>IF(AND(Table1_1[[#This Row],[Deaths]]&gt;100,Table1_1[[#This Row],[Cases]]&gt;10000),"CRITICAL",IF(OR(Table1_1[[#This Row],[Deaths]]&gt;10,Table1_1[[#This Row],[Cases]]&gt;5000),"MODERATE","SAFE"))</f>
        <v>CRITICAL</v>
      </c>
      <c r="J18">
        <v>33015</v>
      </c>
      <c r="K18">
        <v>0</v>
      </c>
      <c r="N18" s="4" t="s">
        <v>332</v>
      </c>
      <c r="O18">
        <v>0</v>
      </c>
      <c r="P18">
        <v>165</v>
      </c>
      <c r="R18" s="4" t="s">
        <v>505</v>
      </c>
      <c r="X18" s="4" t="s">
        <v>506</v>
      </c>
    </row>
    <row r="19" spans="1:24" x14ac:dyDescent="0.35">
      <c r="A19" t="s">
        <v>467</v>
      </c>
      <c r="B19" t="s">
        <v>262</v>
      </c>
      <c r="C19">
        <v>46719142</v>
      </c>
      <c r="D19" s="1">
        <v>45473</v>
      </c>
      <c r="E19" s="2">
        <v>0.90636574074074072</v>
      </c>
      <c r="F19" s="2" t="str">
        <f>IF(Table1_1[[#This Row],[Cases]]&gt;1000,"HIGH CASES","LOW CASES")</f>
        <v>HIGH CASES</v>
      </c>
      <c r="G19">
        <v>13914811</v>
      </c>
      <c r="H19">
        <v>13762417</v>
      </c>
      <c r="I19" t="str">
        <f>IF(AND(Table1_1[[#This Row],[Deaths]]&gt;100,Table1_1[[#This Row],[Cases]]&gt;10000),"CRITICAL",IF(OR(Table1_1[[#This Row],[Deaths]]&gt;10,Table1_1[[#This Row],[Cases]]&gt;5000),"MODERATE","SAFE"))</f>
        <v>CRITICAL</v>
      </c>
      <c r="J19">
        <v>121760</v>
      </c>
      <c r="K19">
        <v>471036328</v>
      </c>
      <c r="N19" s="4" t="s">
        <v>366</v>
      </c>
      <c r="O19">
        <v>103419</v>
      </c>
      <c r="P19">
        <v>1937</v>
      </c>
    </row>
    <row r="20" spans="1:24" x14ac:dyDescent="0.35">
      <c r="A20" t="s">
        <v>255</v>
      </c>
      <c r="B20" t="s">
        <v>255</v>
      </c>
      <c r="C20">
        <v>0</v>
      </c>
      <c r="D20" s="1">
        <v>45473</v>
      </c>
      <c r="E20" s="2">
        <v>0.90636574074074072</v>
      </c>
      <c r="F20" s="2" t="str">
        <f>IF(Table1_1[[#This Row],[Cases]]&gt;1000,"HIGH CASES","LOW CASES")</f>
        <v>HIGH CASES</v>
      </c>
      <c r="G20">
        <v>12860924</v>
      </c>
      <c r="H20">
        <v>12090808</v>
      </c>
      <c r="I20" t="str">
        <f>IF(AND(Table1_1[[#This Row],[Deaths]]&gt;100,Table1_1[[#This Row],[Cases]]&gt;10000),"CRITICAL",IF(OR(Table1_1[[#This Row],[Deaths]]&gt;10,Table1_1[[#This Row],[Cases]]&gt;5000),"MODERATE","SAFE"))</f>
        <v>CRITICAL</v>
      </c>
      <c r="J20">
        <v>258892</v>
      </c>
      <c r="K20">
        <v>0</v>
      </c>
      <c r="N20" s="4" t="s">
        <v>314</v>
      </c>
      <c r="O20">
        <v>0</v>
      </c>
      <c r="P20">
        <v>12</v>
      </c>
    </row>
    <row r="21" spans="1:24" x14ac:dyDescent="0.35">
      <c r="A21" t="s">
        <v>478</v>
      </c>
      <c r="B21" t="s">
        <v>268</v>
      </c>
      <c r="C21">
        <v>26068792</v>
      </c>
      <c r="D21" s="1">
        <v>45473</v>
      </c>
      <c r="E21" s="2">
        <v>0.90636574074074072</v>
      </c>
      <c r="F21" s="2" t="str">
        <f>IF(Table1_1[[#This Row],[Cases]]&gt;1000,"HIGH CASES","LOW CASES")</f>
        <v>HIGH CASES</v>
      </c>
      <c r="G21">
        <v>11853144</v>
      </c>
      <c r="H21">
        <v>11820014</v>
      </c>
      <c r="I21" t="str">
        <f>IF(AND(Table1_1[[#This Row],[Deaths]]&gt;100,Table1_1[[#This Row],[Cases]]&gt;10000),"CRITICAL",IF(OR(Table1_1[[#This Row],[Deaths]]&gt;10,Table1_1[[#This Row],[Cases]]&gt;5000),"MODERATE","SAFE"))</f>
        <v>CRITICAL</v>
      </c>
      <c r="J21">
        <v>24414</v>
      </c>
      <c r="K21">
        <v>81916639</v>
      </c>
      <c r="N21" s="4" t="s">
        <v>307</v>
      </c>
      <c r="O21">
        <v>8954</v>
      </c>
      <c r="P21">
        <v>146</v>
      </c>
    </row>
    <row r="22" spans="1:24" x14ac:dyDescent="0.35">
      <c r="A22" t="s">
        <v>479</v>
      </c>
      <c r="B22" t="s">
        <v>266</v>
      </c>
      <c r="C22">
        <v>98953541</v>
      </c>
      <c r="D22" s="1">
        <v>45473</v>
      </c>
      <c r="E22" s="2">
        <v>0.90636574074074072</v>
      </c>
      <c r="F22" s="2" t="str">
        <f>IF(Table1_1[[#This Row],[Cases]]&gt;1000,"HIGH CASES","LOW CASES")</f>
        <v>HIGH CASES</v>
      </c>
      <c r="G22">
        <v>11625195</v>
      </c>
      <c r="H22">
        <v>10640971</v>
      </c>
      <c r="I22" t="str">
        <f>IF(AND(Table1_1[[#This Row],[Deaths]]&gt;100,Table1_1[[#This Row],[Cases]]&gt;10000),"CRITICAL",IF(OR(Table1_1[[#This Row],[Deaths]]&gt;10,Table1_1[[#This Row],[Cases]]&gt;5000),"MODERATE","SAFE"))</f>
        <v>CRITICAL</v>
      </c>
      <c r="J22">
        <v>43206</v>
      </c>
      <c r="K22">
        <v>85826548</v>
      </c>
      <c r="N22" s="4" t="s">
        <v>481</v>
      </c>
      <c r="O22">
        <v>9997258</v>
      </c>
      <c r="P22">
        <v>130841</v>
      </c>
    </row>
    <row r="23" spans="1:24" x14ac:dyDescent="0.35">
      <c r="A23" t="s">
        <v>480</v>
      </c>
      <c r="B23" t="s">
        <v>266</v>
      </c>
      <c r="C23">
        <v>23888595</v>
      </c>
      <c r="D23" s="1">
        <v>45473</v>
      </c>
      <c r="E23" s="2">
        <v>0.90636574074074072</v>
      </c>
      <c r="F23" s="2" t="str">
        <f>IF(Table1_1[[#This Row],[Cases]]&gt;1000,"HIGH CASES","LOW CASES")</f>
        <v>HIGH CASES</v>
      </c>
      <c r="G23">
        <v>10241523</v>
      </c>
      <c r="H23">
        <v>10222518</v>
      </c>
      <c r="I23" t="str">
        <f>IF(AND(Table1_1[[#This Row],[Deaths]]&gt;100,Table1_1[[#This Row],[Cases]]&gt;10000),"CRITICAL",IF(OR(Table1_1[[#This Row],[Deaths]]&gt;10,Table1_1[[#This Row],[Cases]]&gt;5000),"MODERATE","SAFE"))</f>
        <v>CRITICAL</v>
      </c>
      <c r="J23">
        <v>19005</v>
      </c>
      <c r="K23">
        <v>30742304</v>
      </c>
      <c r="N23" s="4" t="s">
        <v>402</v>
      </c>
      <c r="O23">
        <v>435162</v>
      </c>
      <c r="P23">
        <v>8777</v>
      </c>
    </row>
    <row r="24" spans="1:24" x14ac:dyDescent="0.35">
      <c r="A24" t="s">
        <v>481</v>
      </c>
      <c r="B24" t="s">
        <v>257</v>
      </c>
      <c r="C24">
        <v>46010234</v>
      </c>
      <c r="D24" s="1">
        <v>45473</v>
      </c>
      <c r="E24" s="2">
        <v>0.90636574074074072</v>
      </c>
      <c r="F24" s="2" t="str">
        <f>IF(Table1_1[[#This Row],[Cases]]&gt;1000,"HIGH CASES","LOW CASES")</f>
        <v>HIGH CASES</v>
      </c>
      <c r="G24">
        <v>10128845</v>
      </c>
      <c r="H24">
        <v>9997258</v>
      </c>
      <c r="I24" t="str">
        <f>IF(AND(Table1_1[[#This Row],[Deaths]]&gt;100,Table1_1[[#This Row],[Cases]]&gt;10000),"CRITICAL",IF(OR(Table1_1[[#This Row],[Deaths]]&gt;10,Table1_1[[#This Row],[Cases]]&gt;5000),"MODERATE","SAFE"))</f>
        <v>CRITICAL</v>
      </c>
      <c r="J24">
        <v>130841</v>
      </c>
      <c r="K24">
        <v>35716069</v>
      </c>
      <c r="N24" s="4" t="s">
        <v>322</v>
      </c>
      <c r="O24">
        <v>42438</v>
      </c>
      <c r="P24">
        <v>292</v>
      </c>
    </row>
    <row r="25" spans="1:24" x14ac:dyDescent="0.35">
      <c r="A25" t="s">
        <v>482</v>
      </c>
      <c r="B25" t="s">
        <v>262</v>
      </c>
      <c r="C25">
        <v>17211447</v>
      </c>
      <c r="D25" s="1">
        <v>45473</v>
      </c>
      <c r="E25" s="2">
        <v>0.90636574074074072</v>
      </c>
      <c r="F25" s="2" t="str">
        <f>IF(Table1_1[[#This Row],[Cases]]&gt;1000,"HIGH CASES","LOW CASES")</f>
        <v>HIGH CASES</v>
      </c>
      <c r="G25">
        <v>8635786</v>
      </c>
      <c r="H25">
        <v>8612599</v>
      </c>
      <c r="I25" t="str">
        <f>IF(AND(Table1_1[[#This Row],[Deaths]]&gt;100,Table1_1[[#This Row],[Cases]]&gt;10000),"CRITICAL",IF(OR(Table1_1[[#This Row],[Deaths]]&gt;10,Table1_1[[#This Row],[Cases]]&gt;5000),"MODERATE","SAFE"))</f>
        <v>CRITICAL</v>
      </c>
      <c r="J25">
        <v>22992</v>
      </c>
      <c r="K25">
        <v>25984435</v>
      </c>
      <c r="N25" s="4" t="s">
        <v>266</v>
      </c>
      <c r="O25">
        <v>205673091</v>
      </c>
      <c r="P25">
        <v>1553662</v>
      </c>
    </row>
    <row r="26" spans="1:24" x14ac:dyDescent="0.35">
      <c r="A26" t="s">
        <v>483</v>
      </c>
      <c r="B26" t="s">
        <v>259</v>
      </c>
      <c r="C26">
        <v>131562772</v>
      </c>
      <c r="D26" s="1">
        <v>45473</v>
      </c>
      <c r="E26" s="2">
        <v>0.90636574074074072</v>
      </c>
      <c r="F26" s="2" t="str">
        <f>IF(Table1_1[[#This Row],[Cases]]&gt;1000,"HIGH CASES","LOW CASES")</f>
        <v>HIGH CASES</v>
      </c>
      <c r="G26">
        <v>7702809</v>
      </c>
      <c r="H26">
        <v>6899865</v>
      </c>
      <c r="I26" t="str">
        <f>IF(AND(Table1_1[[#This Row],[Deaths]]&gt;100,Table1_1[[#This Row],[Cases]]&gt;10000),"CRITICAL",IF(OR(Table1_1[[#This Row],[Deaths]]&gt;10,Table1_1[[#This Row],[Cases]]&gt;5000),"MODERATE","SAFE"))</f>
        <v>CRITICAL</v>
      </c>
      <c r="J26">
        <v>334958</v>
      </c>
      <c r="K26">
        <v>20013810</v>
      </c>
      <c r="N26" s="4" t="s">
        <v>478</v>
      </c>
      <c r="O26">
        <v>11820014</v>
      </c>
      <c r="P26">
        <v>24414</v>
      </c>
    </row>
    <row r="27" spans="1:24" x14ac:dyDescent="0.35">
      <c r="A27" t="s">
        <v>484</v>
      </c>
      <c r="B27" t="s">
        <v>266</v>
      </c>
      <c r="C27">
        <v>86022837</v>
      </c>
      <c r="D27" s="1">
        <v>45473</v>
      </c>
      <c r="E27" s="2">
        <v>0.90636574074074072</v>
      </c>
      <c r="F27" s="2" t="str">
        <f>IF(Table1_1[[#This Row],[Cases]]&gt;1000,"HIGH CASES","LOW CASES")</f>
        <v>HIGH CASES</v>
      </c>
      <c r="G27">
        <v>7627186</v>
      </c>
      <c r="H27">
        <v>0</v>
      </c>
      <c r="I27" t="str">
        <f>IF(AND(Table1_1[[#This Row],[Deaths]]&gt;100,Table1_1[[#This Row],[Cases]]&gt;10000),"CRITICAL",IF(OR(Table1_1[[#This Row],[Deaths]]&gt;10,Table1_1[[#This Row],[Cases]]&gt;5000),"MODERATE","SAFE"))</f>
        <v>CRITICAL</v>
      </c>
      <c r="J27">
        <v>146811</v>
      </c>
      <c r="K27">
        <v>57320267</v>
      </c>
      <c r="N27" s="4" t="s">
        <v>428</v>
      </c>
      <c r="O27">
        <v>6054934</v>
      </c>
      <c r="P27">
        <v>22542</v>
      </c>
    </row>
    <row r="28" spans="1:24" x14ac:dyDescent="0.35">
      <c r="A28" t="s">
        <v>485</v>
      </c>
      <c r="B28" t="s">
        <v>266</v>
      </c>
      <c r="C28">
        <v>279134505</v>
      </c>
      <c r="D28" s="1">
        <v>45473</v>
      </c>
      <c r="E28" s="2">
        <v>0.90636574074074072</v>
      </c>
      <c r="F28" s="2" t="str">
        <f>IF(Table1_1[[#This Row],[Cases]]&gt;1000,"HIGH CASES","LOW CASES")</f>
        <v>HIGH CASES</v>
      </c>
      <c r="G28">
        <v>6829221</v>
      </c>
      <c r="H28">
        <v>6647104</v>
      </c>
      <c r="I28" t="str">
        <f>IF(AND(Table1_1[[#This Row],[Deaths]]&gt;100,Table1_1[[#This Row],[Cases]]&gt;10000),"CRITICAL",IF(OR(Table1_1[[#This Row],[Deaths]]&gt;10,Table1_1[[#This Row],[Cases]]&gt;5000),"MODERATE","SAFE"))</f>
        <v>CRITICAL</v>
      </c>
      <c r="J28">
        <v>162063</v>
      </c>
      <c r="K28">
        <v>114158919</v>
      </c>
      <c r="N28" s="4" t="s">
        <v>388</v>
      </c>
      <c r="O28">
        <v>824089</v>
      </c>
      <c r="P28">
        <v>10400</v>
      </c>
    </row>
    <row r="29" spans="1:24" x14ac:dyDescent="0.35">
      <c r="A29" t="s">
        <v>425</v>
      </c>
      <c r="B29" t="s">
        <v>262</v>
      </c>
      <c r="C29">
        <v>37739785</v>
      </c>
      <c r="D29" s="1">
        <v>45473</v>
      </c>
      <c r="E29" s="2">
        <v>0.90637731481481476</v>
      </c>
      <c r="F29" s="2" t="str">
        <f>IF(Table1_1[[#This Row],[Cases]]&gt;1000,"HIGH CASES","LOW CASES")</f>
        <v>HIGH CASES</v>
      </c>
      <c r="G29">
        <v>6661991</v>
      </c>
      <c r="H29">
        <v>0</v>
      </c>
      <c r="I29" t="str">
        <f>IF(AND(Table1_1[[#This Row],[Deaths]]&gt;100,Table1_1[[#This Row],[Cases]]&gt;10000),"CRITICAL",IF(OR(Table1_1[[#This Row],[Deaths]]&gt;10,Table1_1[[#This Row],[Cases]]&gt;5000),"MODERATE","SAFE"))</f>
        <v>CRITICAL</v>
      </c>
      <c r="J29">
        <v>120598</v>
      </c>
      <c r="K29">
        <v>39323709</v>
      </c>
      <c r="N29" s="4" t="s">
        <v>321</v>
      </c>
      <c r="O29">
        <v>36366</v>
      </c>
      <c r="P29">
        <v>844</v>
      </c>
    </row>
    <row r="30" spans="1:24" x14ac:dyDescent="0.35">
      <c r="A30" t="s">
        <v>426</v>
      </c>
      <c r="B30" t="s">
        <v>257</v>
      </c>
      <c r="C30">
        <v>51512762</v>
      </c>
      <c r="D30" s="1">
        <v>45473</v>
      </c>
      <c r="E30" s="2">
        <v>0.90637731481481476</v>
      </c>
      <c r="F30" s="2" t="str">
        <f>IF(Table1_1[[#This Row],[Cases]]&gt;1000,"HIGH CASES","LOW CASES")</f>
        <v>HIGH CASES</v>
      </c>
      <c r="G30">
        <v>6400173</v>
      </c>
      <c r="H30">
        <v>6212152</v>
      </c>
      <c r="I30" t="str">
        <f>IF(AND(Table1_1[[#This Row],[Deaths]]&gt;100,Table1_1[[#This Row],[Cases]]&gt;10000),"CRITICAL",IF(OR(Table1_1[[#This Row],[Deaths]]&gt;10,Table1_1[[#This Row],[Cases]]&gt;5000),"MODERATE","SAFE"))</f>
        <v>CRITICAL</v>
      </c>
      <c r="J30">
        <v>143200</v>
      </c>
      <c r="K30">
        <v>36951507</v>
      </c>
      <c r="N30" s="4" t="s">
        <v>389</v>
      </c>
      <c r="O30">
        <v>727915</v>
      </c>
      <c r="P30">
        <v>1574</v>
      </c>
    </row>
    <row r="31" spans="1:24" x14ac:dyDescent="0.35">
      <c r="A31" t="s">
        <v>427</v>
      </c>
      <c r="B31" t="s">
        <v>262</v>
      </c>
      <c r="C31">
        <v>10316637</v>
      </c>
      <c r="D31" s="1">
        <v>45473</v>
      </c>
      <c r="E31" s="2">
        <v>0.90637731481481476</v>
      </c>
      <c r="F31" s="2" t="str">
        <f>IF(Table1_1[[#This Row],[Cases]]&gt;1000,"HIGH CASES","LOW CASES")</f>
        <v>HIGH CASES</v>
      </c>
      <c r="G31">
        <v>6101379</v>
      </c>
      <c r="H31">
        <v>0</v>
      </c>
      <c r="I31" t="str">
        <f>IF(AND(Table1_1[[#This Row],[Deaths]]&gt;100,Table1_1[[#This Row],[Cases]]&gt;10000),"CRITICAL",IF(OR(Table1_1[[#This Row],[Deaths]]&gt;10,Table1_1[[#This Row],[Cases]]&gt;5000),"MODERATE","SAFE"))</f>
        <v>CRITICAL</v>
      </c>
      <c r="J31">
        <v>37869</v>
      </c>
      <c r="K31">
        <v>102228365</v>
      </c>
      <c r="N31" s="4" t="s">
        <v>449</v>
      </c>
      <c r="O31">
        <v>0</v>
      </c>
      <c r="P31">
        <v>29493</v>
      </c>
    </row>
    <row r="32" spans="1:24" x14ac:dyDescent="0.35">
      <c r="A32" t="s">
        <v>428</v>
      </c>
      <c r="B32" t="s">
        <v>262</v>
      </c>
      <c r="C32">
        <v>9066710</v>
      </c>
      <c r="D32" s="1">
        <v>45473</v>
      </c>
      <c r="E32" s="2">
        <v>0.90637731481481476</v>
      </c>
      <c r="F32" s="2" t="str">
        <f>IF(Table1_1[[#This Row],[Cases]]&gt;1000,"HIGH CASES","LOW CASES")</f>
        <v>HIGH CASES</v>
      </c>
      <c r="G32">
        <v>6081287</v>
      </c>
      <c r="H32">
        <v>6054934</v>
      </c>
      <c r="I32" t="str">
        <f>IF(AND(Table1_1[[#This Row],[Deaths]]&gt;100,Table1_1[[#This Row],[Cases]]&gt;10000),"CRITICAL",IF(OR(Table1_1[[#This Row],[Deaths]]&gt;10,Table1_1[[#This Row],[Cases]]&gt;5000),"MODERATE","SAFE"))</f>
        <v>CRITICAL</v>
      </c>
      <c r="J32">
        <v>22542</v>
      </c>
      <c r="K32">
        <v>211273524</v>
      </c>
      <c r="N32" s="4" t="s">
        <v>365</v>
      </c>
      <c r="O32">
        <v>108647</v>
      </c>
      <c r="P32">
        <v>648</v>
      </c>
    </row>
    <row r="33" spans="1:26" x14ac:dyDescent="0.35">
      <c r="A33" t="s">
        <v>429</v>
      </c>
      <c r="B33" t="s">
        <v>262</v>
      </c>
      <c r="C33">
        <v>10140570</v>
      </c>
      <c r="D33" s="1">
        <v>45473</v>
      </c>
      <c r="E33" s="2">
        <v>0.90637731481481476</v>
      </c>
      <c r="F33" s="2" t="str">
        <f>IF(Table1_1[[#This Row],[Cases]]&gt;1000,"HIGH CASES","LOW CASES")</f>
        <v>HIGH CASES</v>
      </c>
      <c r="G33">
        <v>5643062</v>
      </c>
      <c r="H33">
        <v>5614809</v>
      </c>
      <c r="I33" t="str">
        <f>IF(AND(Table1_1[[#This Row],[Deaths]]&gt;100,Table1_1[[#This Row],[Cases]]&gt;10000),"CRITICAL",IF(OR(Table1_1[[#This Row],[Deaths]]&gt;10,Table1_1[[#This Row],[Cases]]&gt;5000),"MODERATE","SAFE"))</f>
        <v>CRITICAL</v>
      </c>
      <c r="J33">
        <v>28126</v>
      </c>
      <c r="K33">
        <v>46139518</v>
      </c>
      <c r="N33" s="4" t="s">
        <v>375</v>
      </c>
      <c r="O33">
        <v>985592</v>
      </c>
      <c r="P33">
        <v>7118</v>
      </c>
    </row>
    <row r="34" spans="1:26" x14ac:dyDescent="0.35">
      <c r="A34" t="s">
        <v>424</v>
      </c>
      <c r="B34" t="s">
        <v>262</v>
      </c>
      <c r="C34">
        <v>43192122</v>
      </c>
      <c r="D34" s="1">
        <v>45473</v>
      </c>
      <c r="E34" s="2">
        <v>0.90637731481481476</v>
      </c>
      <c r="F34" s="2" t="str">
        <f>IF(Table1_1[[#This Row],[Cases]]&gt;1000,"HIGH CASES","LOW CASES")</f>
        <v>HIGH CASES</v>
      </c>
      <c r="G34">
        <v>5557995</v>
      </c>
      <c r="H34">
        <v>5445577</v>
      </c>
      <c r="I34" t="str">
        <f>IF(AND(Table1_1[[#This Row],[Deaths]]&gt;100,Table1_1[[#This Row],[Cases]]&gt;10000),"CRITICAL",IF(OR(Table1_1[[#This Row],[Deaths]]&gt;10,Table1_1[[#This Row],[Cases]]&gt;5000),"MODERATE","SAFE"))</f>
        <v>CRITICAL</v>
      </c>
      <c r="J34">
        <v>112418</v>
      </c>
      <c r="K34">
        <v>32603805</v>
      </c>
      <c r="N34" s="4" t="s">
        <v>433</v>
      </c>
      <c r="O34">
        <v>4826798</v>
      </c>
      <c r="P34">
        <v>34376</v>
      </c>
    </row>
    <row r="35" spans="1:26" x14ac:dyDescent="0.35">
      <c r="A35" t="s">
        <v>430</v>
      </c>
      <c r="B35" t="s">
        <v>257</v>
      </c>
      <c r="C35">
        <v>19250195</v>
      </c>
      <c r="D35" s="1">
        <v>45473</v>
      </c>
      <c r="E35" s="2">
        <v>0.90637731481481476</v>
      </c>
      <c r="F35" s="2" t="str">
        <f>IF(Table1_1[[#This Row],[Cases]]&gt;1000,"HIGH CASES","LOW CASES")</f>
        <v>HIGH CASES</v>
      </c>
      <c r="G35">
        <v>5384853</v>
      </c>
      <c r="H35">
        <v>5252450</v>
      </c>
      <c r="I35" t="str">
        <f>IF(AND(Table1_1[[#This Row],[Deaths]]&gt;100,Table1_1[[#This Row],[Cases]]&gt;10000),"CRITICAL",IF(OR(Table1_1[[#This Row],[Deaths]]&gt;10,Table1_1[[#This Row],[Cases]]&gt;5000),"MODERATE","SAFE"))</f>
        <v>CRITICAL</v>
      </c>
      <c r="J35">
        <v>64497</v>
      </c>
      <c r="K35">
        <v>50382097</v>
      </c>
      <c r="N35" s="4" t="s">
        <v>374</v>
      </c>
      <c r="O35">
        <v>0</v>
      </c>
      <c r="P35">
        <v>688</v>
      </c>
    </row>
    <row r="36" spans="1:26" x14ac:dyDescent="0.35">
      <c r="A36" t="s">
        <v>431</v>
      </c>
      <c r="B36" t="s">
        <v>266</v>
      </c>
      <c r="C36">
        <v>33181072</v>
      </c>
      <c r="D36" s="1">
        <v>45473</v>
      </c>
      <c r="E36" s="2">
        <v>0.90637731481481476</v>
      </c>
      <c r="F36" s="2" t="str">
        <f>IF(Table1_1[[#This Row],[Cases]]&gt;1000,"HIGH CASES","LOW CASES")</f>
        <v>HIGH CASES</v>
      </c>
      <c r="G36">
        <v>5278406</v>
      </c>
      <c r="H36">
        <v>5233268</v>
      </c>
      <c r="I36" t="str">
        <f>IF(AND(Table1_1[[#This Row],[Deaths]]&gt;100,Table1_1[[#This Row],[Cases]]&gt;10000),"CRITICAL",IF(OR(Table1_1[[#This Row],[Deaths]]&gt;10,Table1_1[[#This Row],[Cases]]&gt;5000),"MODERATE","SAFE"))</f>
        <v>CRITICAL</v>
      </c>
      <c r="J36">
        <v>37348</v>
      </c>
      <c r="K36">
        <v>68580916</v>
      </c>
      <c r="N36" s="4" t="s">
        <v>343</v>
      </c>
      <c r="O36">
        <v>27847</v>
      </c>
      <c r="P36">
        <v>163</v>
      </c>
    </row>
    <row r="37" spans="1:26" x14ac:dyDescent="0.35">
      <c r="A37" t="s">
        <v>432</v>
      </c>
      <c r="B37" t="s">
        <v>259</v>
      </c>
      <c r="C37">
        <v>38388419</v>
      </c>
      <c r="D37" s="1">
        <v>45473</v>
      </c>
      <c r="E37" s="2">
        <v>0.90637731481481476</v>
      </c>
      <c r="F37" s="2" t="str">
        <f>IF(Table1_1[[#This Row],[Cases]]&gt;1000,"HIGH CASES","LOW CASES")</f>
        <v>HIGH CASES</v>
      </c>
      <c r="G37">
        <v>4946090</v>
      </c>
      <c r="H37">
        <v>4881312</v>
      </c>
      <c r="I37" t="str">
        <f>IF(AND(Table1_1[[#This Row],[Deaths]]&gt;100,Table1_1[[#This Row],[Cases]]&gt;10000),"CRITICAL",IF(OR(Table1_1[[#This Row],[Deaths]]&gt;10,Table1_1[[#This Row],[Cases]]&gt;5000),"MODERATE","SAFE"))</f>
        <v>CRITICAL</v>
      </c>
      <c r="J37">
        <v>59034</v>
      </c>
      <c r="K37">
        <v>66572774</v>
      </c>
      <c r="N37" s="4" t="s">
        <v>282</v>
      </c>
      <c r="O37">
        <v>18685</v>
      </c>
      <c r="P37">
        <v>165</v>
      </c>
      <c r="S37" t="s">
        <v>508</v>
      </c>
    </row>
    <row r="38" spans="1:26" x14ac:dyDescent="0.35">
      <c r="A38" t="s">
        <v>433</v>
      </c>
      <c r="B38" t="s">
        <v>262</v>
      </c>
      <c r="C38">
        <v>11668278</v>
      </c>
      <c r="D38" s="1">
        <v>45473</v>
      </c>
      <c r="E38" s="2">
        <v>0.90637731481481476</v>
      </c>
      <c r="F38" s="2" t="str">
        <f>IF(Table1_1[[#This Row],[Cases]]&gt;1000,"HIGH CASES","LOW CASES")</f>
        <v>HIGH CASES</v>
      </c>
      <c r="G38">
        <v>4861695</v>
      </c>
      <c r="H38">
        <v>4826798</v>
      </c>
      <c r="I38" t="str">
        <f>IF(AND(Table1_1[[#This Row],[Deaths]]&gt;100,Table1_1[[#This Row],[Cases]]&gt;10000),"CRITICAL",IF(OR(Table1_1[[#This Row],[Deaths]]&gt;10,Table1_1[[#This Row],[Cases]]&gt;5000),"MODERATE","SAFE"))</f>
        <v>CRITICAL</v>
      </c>
      <c r="J38">
        <v>34376</v>
      </c>
      <c r="K38">
        <v>37454182</v>
      </c>
      <c r="N38" s="4" t="s">
        <v>327</v>
      </c>
      <c r="O38">
        <v>61564</v>
      </c>
      <c r="P38">
        <v>21</v>
      </c>
      <c r="R38">
        <v>1</v>
      </c>
      <c r="S38" t="s">
        <v>509</v>
      </c>
      <c r="T38">
        <f>SUM(Table1_1[Cases])</f>
        <v>2114260949</v>
      </c>
    </row>
    <row r="39" spans="1:26" x14ac:dyDescent="0.35">
      <c r="A39" t="s">
        <v>434</v>
      </c>
      <c r="B39" t="s">
        <v>266</v>
      </c>
      <c r="C39">
        <v>9326000</v>
      </c>
      <c r="D39" s="1">
        <v>45473</v>
      </c>
      <c r="E39" s="2">
        <v>0.90637731481481476</v>
      </c>
      <c r="F39" s="2" t="str">
        <f>IF(Table1_1[[#This Row],[Cases]]&gt;1000,"HIGH CASES","LOW CASES")</f>
        <v>HIGH CASES</v>
      </c>
      <c r="G39">
        <v>4841772</v>
      </c>
      <c r="H39">
        <v>4798473</v>
      </c>
      <c r="I39" t="str">
        <f>IF(AND(Table1_1[[#This Row],[Deaths]]&gt;100,Table1_1[[#This Row],[Cases]]&gt;10000),"CRITICAL",IF(OR(Table1_1[[#This Row],[Deaths]]&gt;10,Table1_1[[#This Row],[Cases]]&gt;5000),"MODERATE","SAFE"))</f>
        <v>CRITICAL</v>
      </c>
      <c r="J39">
        <v>12707</v>
      </c>
      <c r="K39">
        <v>41373364</v>
      </c>
      <c r="N39" s="4" t="s">
        <v>464</v>
      </c>
      <c r="O39">
        <v>1177145</v>
      </c>
      <c r="P39">
        <v>22407</v>
      </c>
      <c r="R39">
        <v>2</v>
      </c>
      <c r="S39" t="s">
        <v>510</v>
      </c>
      <c r="T39">
        <f>SUM(Table1_1[Recovered])</f>
        <v>1911806582</v>
      </c>
    </row>
    <row r="40" spans="1:26" x14ac:dyDescent="0.35">
      <c r="A40" t="s">
        <v>184</v>
      </c>
      <c r="B40" t="s">
        <v>266</v>
      </c>
      <c r="C40">
        <v>25990679</v>
      </c>
      <c r="D40" s="1">
        <v>45473</v>
      </c>
      <c r="E40" s="2">
        <v>0.90637731481481476</v>
      </c>
      <c r="F40" s="2" t="str">
        <f>IF(Table1_1[[#This Row],[Cases]]&gt;1000,"HIGH CASES","LOW CASES")</f>
        <v>HIGH CASES</v>
      </c>
      <c r="G40">
        <v>4772813</v>
      </c>
      <c r="H40">
        <v>4772739</v>
      </c>
      <c r="I40" t="str">
        <f>IF(AND(Table1_1[[#This Row],[Deaths]]&gt;100,Table1_1[[#This Row],[Cases]]&gt;10000),"CRITICAL",IF(OR(Table1_1[[#This Row],[Deaths]]&gt;10,Table1_1[[#This Row],[Cases]]&gt;5000),"MODERATE","SAFE"))</f>
        <v>MODERATE</v>
      </c>
      <c r="J40">
        <v>74</v>
      </c>
      <c r="K40">
        <v>0</v>
      </c>
      <c r="N40" s="4" t="s">
        <v>403</v>
      </c>
      <c r="O40">
        <v>379084</v>
      </c>
      <c r="P40">
        <v>16388</v>
      </c>
      <c r="R40">
        <v>3</v>
      </c>
      <c r="S40" t="s">
        <v>511</v>
      </c>
      <c r="T40">
        <f>SUM(Table1_1[Deaths])</f>
        <v>21032028</v>
      </c>
    </row>
    <row r="41" spans="1:26" x14ac:dyDescent="0.35">
      <c r="A41" t="s">
        <v>435</v>
      </c>
      <c r="B41" t="s">
        <v>266</v>
      </c>
      <c r="C41">
        <v>70078203</v>
      </c>
      <c r="D41" s="1">
        <v>45473</v>
      </c>
      <c r="E41" s="2">
        <v>0.90637731481481476</v>
      </c>
      <c r="F41" s="2" t="str">
        <f>IF(Table1_1[[#This Row],[Cases]]&gt;1000,"HIGH CASES","LOW CASES")</f>
        <v>HIGH CASES</v>
      </c>
      <c r="G41">
        <v>4770149</v>
      </c>
      <c r="H41">
        <v>4692636</v>
      </c>
      <c r="I41" t="str">
        <f>IF(AND(Table1_1[[#This Row],[Deaths]]&gt;100,Table1_1[[#This Row],[Cases]]&gt;10000),"CRITICAL",IF(OR(Table1_1[[#This Row],[Deaths]]&gt;10,Table1_1[[#This Row],[Cases]]&gt;5000),"MODERATE","SAFE"))</f>
        <v>CRITICAL</v>
      </c>
      <c r="J41">
        <v>34586</v>
      </c>
      <c r="K41">
        <v>17273454</v>
      </c>
      <c r="N41" s="4" t="s">
        <v>411</v>
      </c>
      <c r="O41">
        <v>327049</v>
      </c>
      <c r="P41">
        <v>2801</v>
      </c>
    </row>
    <row r="42" spans="1:26" x14ac:dyDescent="0.35">
      <c r="A42" t="s">
        <v>436</v>
      </c>
      <c r="B42" t="s">
        <v>262</v>
      </c>
      <c r="C42">
        <v>10736784</v>
      </c>
      <c r="D42" s="1">
        <v>45473</v>
      </c>
      <c r="E42" s="2">
        <v>0.90637731481481476</v>
      </c>
      <c r="F42" s="2" t="str">
        <f>IF(Table1_1[[#This Row],[Cases]]&gt;1000,"HIGH CASES","LOW CASES")</f>
        <v>HIGH CASES</v>
      </c>
      <c r="G42">
        <v>4759041</v>
      </c>
      <c r="H42">
        <v>4715206</v>
      </c>
      <c r="I42" t="str">
        <f>IF(AND(Table1_1[[#This Row],[Deaths]]&gt;100,Table1_1[[#This Row],[Cases]]&gt;10000),"CRITICAL",IF(OR(Table1_1[[#This Row],[Deaths]]&gt;10,Table1_1[[#This Row],[Cases]]&gt;5000),"MODERATE","SAFE"))</f>
        <v>CRITICAL</v>
      </c>
      <c r="J42">
        <v>43517</v>
      </c>
      <c r="K42">
        <v>57834241</v>
      </c>
      <c r="N42" s="4" t="s">
        <v>472</v>
      </c>
      <c r="O42">
        <v>36249161</v>
      </c>
      <c r="P42">
        <v>711380</v>
      </c>
    </row>
    <row r="43" spans="1:26" x14ac:dyDescent="0.35">
      <c r="A43" t="s">
        <v>437</v>
      </c>
      <c r="B43" t="s">
        <v>257</v>
      </c>
      <c r="C43">
        <v>33684208</v>
      </c>
      <c r="D43" s="1">
        <v>45473</v>
      </c>
      <c r="E43" s="2">
        <v>0.90637731481481476</v>
      </c>
      <c r="F43" s="2" t="str">
        <f>IF(Table1_1[[#This Row],[Cases]]&gt;1000,"HIGH CASES","LOW CASES")</f>
        <v>HIGH CASES</v>
      </c>
      <c r="G43">
        <v>4572667</v>
      </c>
      <c r="H43">
        <v>4350506</v>
      </c>
      <c r="I43" t="str">
        <f>IF(AND(Table1_1[[#This Row],[Deaths]]&gt;100,Table1_1[[#This Row],[Cases]]&gt;10000),"CRITICAL",IF(OR(Table1_1[[#This Row],[Deaths]]&gt;10,Table1_1[[#This Row],[Cases]]&gt;5000),"MODERATE","SAFE"))</f>
        <v>CRITICAL</v>
      </c>
      <c r="J43">
        <v>222161</v>
      </c>
      <c r="K43">
        <v>39010194</v>
      </c>
      <c r="N43" s="4" t="s">
        <v>309</v>
      </c>
      <c r="O43">
        <v>0</v>
      </c>
      <c r="P43">
        <v>64</v>
      </c>
    </row>
    <row r="44" spans="1:26" x14ac:dyDescent="0.35">
      <c r="A44" t="s">
        <v>438</v>
      </c>
      <c r="B44" t="s">
        <v>262</v>
      </c>
      <c r="C44">
        <v>8773637</v>
      </c>
      <c r="D44" s="1">
        <v>45473</v>
      </c>
      <c r="E44" s="2">
        <v>0.90637731481481476</v>
      </c>
      <c r="F44" s="2" t="str">
        <f>IF(Table1_1[[#This Row],[Cases]]&gt;1000,"HIGH CASES","LOW CASES")</f>
        <v>HIGH CASES</v>
      </c>
      <c r="G44">
        <v>4453053</v>
      </c>
      <c r="H44">
        <v>4438309</v>
      </c>
      <c r="I44" t="str">
        <f>IF(AND(Table1_1[[#This Row],[Deaths]]&gt;100,Table1_1[[#This Row],[Cases]]&gt;10000),"CRITICAL",IF(OR(Table1_1[[#This Row],[Deaths]]&gt;10,Table1_1[[#This Row],[Cases]]&gt;5000),"MODERATE","SAFE"))</f>
        <v>CRITICAL</v>
      </c>
      <c r="J44">
        <v>14452</v>
      </c>
      <c r="K44">
        <v>23833472</v>
      </c>
      <c r="N44" s="4" t="s">
        <v>409</v>
      </c>
      <c r="O44">
        <v>243601</v>
      </c>
      <c r="P44">
        <v>225</v>
      </c>
    </row>
    <row r="45" spans="1:26" x14ac:dyDescent="0.35">
      <c r="A45" t="s">
        <v>439</v>
      </c>
      <c r="B45" t="s">
        <v>266</v>
      </c>
      <c r="C45">
        <v>112508994</v>
      </c>
      <c r="D45" s="1">
        <v>45473</v>
      </c>
      <c r="E45" s="2">
        <v>0.90637731481481476</v>
      </c>
      <c r="F45" s="2" t="str">
        <f>IF(Table1_1[[#This Row],[Cases]]&gt;1000,"HIGH CASES","LOW CASES")</f>
        <v>HIGH CASES</v>
      </c>
      <c r="G45">
        <v>4140383</v>
      </c>
      <c r="H45">
        <v>4067381</v>
      </c>
      <c r="I45" t="str">
        <f>IF(AND(Table1_1[[#This Row],[Deaths]]&gt;100,Table1_1[[#This Row],[Cases]]&gt;10000),"CRITICAL",IF(OR(Table1_1[[#This Row],[Deaths]]&gt;10,Table1_1[[#This Row],[Cases]]&gt;5000),"MODERATE","SAFE"))</f>
        <v>CRITICAL</v>
      </c>
      <c r="J45">
        <v>66864</v>
      </c>
      <c r="K45">
        <v>36102746</v>
      </c>
      <c r="N45" s="4" t="s">
        <v>458</v>
      </c>
      <c r="O45">
        <v>1292944</v>
      </c>
      <c r="P45">
        <v>38748</v>
      </c>
      <c r="R45" t="s">
        <v>518</v>
      </c>
      <c r="U45" t="s">
        <v>519</v>
      </c>
      <c r="X45" t="s">
        <v>520</v>
      </c>
    </row>
    <row r="46" spans="1:26" x14ac:dyDescent="0.35">
      <c r="A46" t="s">
        <v>422</v>
      </c>
      <c r="B46" t="s">
        <v>255</v>
      </c>
      <c r="C46">
        <v>60756135</v>
      </c>
      <c r="D46" s="1">
        <v>45473</v>
      </c>
      <c r="E46" s="2">
        <v>0.90637731481481476</v>
      </c>
      <c r="F46" s="2" t="str">
        <f>IF(Table1_1[[#This Row],[Cases]]&gt;1000,"HIGH CASES","LOW CASES")</f>
        <v>HIGH CASES</v>
      </c>
      <c r="G46">
        <v>4076463</v>
      </c>
      <c r="H46">
        <v>3912506</v>
      </c>
      <c r="I46" t="str">
        <f>IF(AND(Table1_1[[#This Row],[Deaths]]&gt;100,Table1_1[[#This Row],[Cases]]&gt;10000),"CRITICAL",IF(OR(Table1_1[[#This Row],[Deaths]]&gt;10,Table1_1[[#This Row],[Cases]]&gt;5000),"MODERATE","SAFE"))</f>
        <v>CRITICAL</v>
      </c>
      <c r="J46">
        <v>102595</v>
      </c>
      <c r="K46">
        <v>26795090</v>
      </c>
      <c r="N46" s="4" t="s">
        <v>295</v>
      </c>
      <c r="O46">
        <v>21596</v>
      </c>
      <c r="P46">
        <v>400</v>
      </c>
      <c r="R46" s="21" t="s">
        <v>491</v>
      </c>
      <c r="S46" s="21" t="s">
        <v>513</v>
      </c>
      <c r="U46" s="23" t="s">
        <v>491</v>
      </c>
      <c r="V46" s="23" t="s">
        <v>494</v>
      </c>
      <c r="X46" s="23" t="s">
        <v>491</v>
      </c>
      <c r="Y46" s="23" t="s">
        <v>513</v>
      </c>
      <c r="Z46" s="23" t="s">
        <v>493</v>
      </c>
    </row>
    <row r="47" spans="1:26" x14ac:dyDescent="0.35">
      <c r="A47" t="s">
        <v>440</v>
      </c>
      <c r="B47" t="s">
        <v>262</v>
      </c>
      <c r="C47">
        <v>19031335</v>
      </c>
      <c r="D47" s="1">
        <v>45473</v>
      </c>
      <c r="E47" s="2">
        <v>0.90637731481481476</v>
      </c>
      <c r="F47" s="2" t="str">
        <f>IF(Table1_1[[#This Row],[Cases]]&gt;1000,"HIGH CASES","LOW CASES")</f>
        <v>HIGH CASES</v>
      </c>
      <c r="G47">
        <v>3529735</v>
      </c>
      <c r="H47">
        <v>3460149</v>
      </c>
      <c r="I47" t="str">
        <f>IF(AND(Table1_1[[#This Row],[Deaths]]&gt;100,Table1_1[[#This Row],[Cases]]&gt;10000),"CRITICAL",IF(OR(Table1_1[[#This Row],[Deaths]]&gt;10,Table1_1[[#This Row],[Cases]]&gt;5000),"MODERATE","SAFE"))</f>
        <v>CRITICAL</v>
      </c>
      <c r="J47">
        <v>68929</v>
      </c>
      <c r="K47">
        <v>28758667</v>
      </c>
      <c r="N47" s="4" t="s">
        <v>329</v>
      </c>
      <c r="O47">
        <v>53569</v>
      </c>
      <c r="P47">
        <v>38</v>
      </c>
      <c r="R47" s="4" t="s">
        <v>468</v>
      </c>
      <c r="S47">
        <v>704753890</v>
      </c>
      <c r="U47" s="4" t="s">
        <v>468</v>
      </c>
      <c r="V47">
        <v>7010681</v>
      </c>
      <c r="X47" s="20" t="s">
        <v>468</v>
      </c>
      <c r="Y47" s="33">
        <v>704753890</v>
      </c>
      <c r="Z47" s="33">
        <v>675619811</v>
      </c>
    </row>
    <row r="48" spans="1:26" x14ac:dyDescent="0.35">
      <c r="A48" t="s">
        <v>441</v>
      </c>
      <c r="B48" t="s">
        <v>262</v>
      </c>
      <c r="C48">
        <v>5834950</v>
      </c>
      <c r="D48" s="1">
        <v>45473</v>
      </c>
      <c r="E48" s="2">
        <v>0.90637731481481476</v>
      </c>
      <c r="F48" s="2" t="str">
        <f>IF(Table1_1[[#This Row],[Cases]]&gt;1000,"HIGH CASES","LOW CASES")</f>
        <v>HIGH CASES</v>
      </c>
      <c r="G48">
        <v>3183756</v>
      </c>
      <c r="H48">
        <v>3174942</v>
      </c>
      <c r="I48" t="str">
        <f>IF(AND(Table1_1[[#This Row],[Deaths]]&gt;100,Table1_1[[#This Row],[Cases]]&gt;10000),"CRITICAL",IF(OR(Table1_1[[#This Row],[Deaths]]&gt;10,Table1_1[[#This Row],[Cases]]&gt;5000),"MODERATE","SAFE"))</f>
        <v>CRITICAL</v>
      </c>
      <c r="J48">
        <v>8814</v>
      </c>
      <c r="K48">
        <v>129333107</v>
      </c>
      <c r="N48" s="4" t="s">
        <v>324</v>
      </c>
      <c r="O48">
        <v>63755</v>
      </c>
      <c r="P48">
        <v>417</v>
      </c>
      <c r="R48" s="20" t="s">
        <v>266</v>
      </c>
      <c r="S48" s="30">
        <v>221500265</v>
      </c>
      <c r="U48" s="20" t="s">
        <v>266</v>
      </c>
      <c r="V48" s="30">
        <v>1553662</v>
      </c>
      <c r="X48" s="4" t="s">
        <v>266</v>
      </c>
      <c r="Y48" s="31">
        <v>221500265</v>
      </c>
      <c r="Z48" s="31">
        <v>205673091</v>
      </c>
    </row>
    <row r="49" spans="1:26" x14ac:dyDescent="0.35">
      <c r="A49" t="s">
        <v>442</v>
      </c>
      <c r="B49" t="s">
        <v>266</v>
      </c>
      <c r="C49">
        <v>5943546</v>
      </c>
      <c r="D49" s="1">
        <v>45473</v>
      </c>
      <c r="E49" s="2">
        <v>0.90637731481481476</v>
      </c>
      <c r="F49" s="2" t="str">
        <f>IF(Table1_1[[#This Row],[Cases]]&gt;1000,"HIGH CASES","LOW CASES")</f>
        <v>HIGH CASES</v>
      </c>
      <c r="G49">
        <v>3006155</v>
      </c>
      <c r="H49">
        <v>3004131</v>
      </c>
      <c r="I49" t="str">
        <f>IF(AND(Table1_1[[#This Row],[Deaths]]&gt;100,Table1_1[[#This Row],[Cases]]&gt;10000),"CRITICAL",IF(OR(Table1_1[[#This Row],[Deaths]]&gt;10,Table1_1[[#This Row],[Cases]]&gt;5000),"MODERATE","SAFE"))</f>
        <v>CRITICAL</v>
      </c>
      <c r="J49">
        <v>2024</v>
      </c>
      <c r="K49">
        <v>24756666</v>
      </c>
      <c r="N49" s="4" t="s">
        <v>361</v>
      </c>
      <c r="O49">
        <v>136044</v>
      </c>
      <c r="P49">
        <v>3056</v>
      </c>
      <c r="R49" s="4" t="s">
        <v>472</v>
      </c>
      <c r="S49">
        <v>38743918</v>
      </c>
      <c r="U49" s="4" t="s">
        <v>472</v>
      </c>
      <c r="V49">
        <v>711380</v>
      </c>
      <c r="X49" s="4" t="s">
        <v>472</v>
      </c>
      <c r="Y49" s="31">
        <v>38743918</v>
      </c>
      <c r="Z49" s="31">
        <v>36249161</v>
      </c>
    </row>
    <row r="50" spans="1:26" x14ac:dyDescent="0.35">
      <c r="A50" t="s">
        <v>443</v>
      </c>
      <c r="B50" t="s">
        <v>266</v>
      </c>
      <c r="C50">
        <v>7604299</v>
      </c>
      <c r="D50" s="1">
        <v>45473</v>
      </c>
      <c r="E50" s="2">
        <v>0.90637731481481476</v>
      </c>
      <c r="F50" s="2" t="str">
        <f>IF(Table1_1[[#This Row],[Cases]]&gt;1000,"HIGH CASES","LOW CASES")</f>
        <v>HIGH CASES</v>
      </c>
      <c r="G50">
        <v>2937609</v>
      </c>
      <c r="H50">
        <v>2916005</v>
      </c>
      <c r="I50" t="str">
        <f>IF(AND(Table1_1[[#This Row],[Deaths]]&gt;100,Table1_1[[#This Row],[Cases]]&gt;10000),"CRITICAL",IF(OR(Table1_1[[#This Row],[Deaths]]&gt;10,Table1_1[[#This Row],[Cases]]&gt;5000),"MODERATE","SAFE"))</f>
        <v>CRITICAL</v>
      </c>
      <c r="J50">
        <v>14924</v>
      </c>
      <c r="K50">
        <v>76127725</v>
      </c>
      <c r="N50" s="4" t="s">
        <v>363</v>
      </c>
      <c r="O50">
        <v>123280</v>
      </c>
      <c r="P50">
        <v>1974</v>
      </c>
      <c r="R50" s="4" t="s">
        <v>262</v>
      </c>
      <c r="S50">
        <v>253406198</v>
      </c>
      <c r="U50" s="4" t="s">
        <v>262</v>
      </c>
      <c r="V50">
        <v>2101824</v>
      </c>
      <c r="X50" s="4" t="s">
        <v>262</v>
      </c>
      <c r="Y50" s="31">
        <v>253406198</v>
      </c>
      <c r="Z50" s="31">
        <v>248754104</v>
      </c>
    </row>
    <row r="51" spans="1:26" x14ac:dyDescent="0.35">
      <c r="A51" t="s">
        <v>444</v>
      </c>
      <c r="B51" t="s">
        <v>262</v>
      </c>
      <c r="C51">
        <v>10218971</v>
      </c>
      <c r="D51" s="1">
        <v>45473</v>
      </c>
      <c r="E51" s="2">
        <v>0.90637731481481476</v>
      </c>
      <c r="F51" s="2" t="str">
        <f>IF(Table1_1[[#This Row],[Cases]]&gt;1000,"HIGH CASES","LOW CASES")</f>
        <v>HIGH CASES</v>
      </c>
      <c r="G51">
        <v>2754129</v>
      </c>
      <c r="H51">
        <v>2726492</v>
      </c>
      <c r="I51" t="str">
        <f>IF(AND(Table1_1[[#This Row],[Deaths]]&gt;100,Table1_1[[#This Row],[Cases]]&gt;10000),"CRITICAL",IF(OR(Table1_1[[#This Row],[Deaths]]&gt;10,Table1_1[[#This Row],[Cases]]&gt;5000),"MODERATE","SAFE"))</f>
        <v>CRITICAL</v>
      </c>
      <c r="J51">
        <v>27407</v>
      </c>
      <c r="K51">
        <v>19500873</v>
      </c>
      <c r="N51" s="4" t="s">
        <v>432</v>
      </c>
      <c r="O51">
        <v>4881312</v>
      </c>
      <c r="P51">
        <v>59034</v>
      </c>
      <c r="R51" s="4" t="s">
        <v>470</v>
      </c>
      <c r="S51">
        <v>40138560</v>
      </c>
      <c r="U51" s="20" t="s">
        <v>469</v>
      </c>
      <c r="V51" s="30">
        <v>533570</v>
      </c>
      <c r="X51" s="4" t="s">
        <v>470</v>
      </c>
      <c r="Y51" s="31">
        <v>40138560</v>
      </c>
      <c r="Z51" s="31">
        <v>39970918</v>
      </c>
    </row>
    <row r="52" spans="1:26" x14ac:dyDescent="0.35">
      <c r="A52" t="s">
        <v>445</v>
      </c>
      <c r="B52" t="s">
        <v>268</v>
      </c>
      <c r="C52">
        <v>4898203</v>
      </c>
      <c r="D52" s="1">
        <v>45473</v>
      </c>
      <c r="E52" s="2">
        <v>0.90637731481481476</v>
      </c>
      <c r="F52" s="2" t="str">
        <f>IF(Table1_1[[#This Row],[Cases]]&gt;1000,"HIGH CASES","LOW CASES")</f>
        <v>HIGH CASES</v>
      </c>
      <c r="G52">
        <v>2621111</v>
      </c>
      <c r="H52">
        <v>2613791</v>
      </c>
      <c r="I52" t="str">
        <f>IF(AND(Table1_1[[#This Row],[Deaths]]&gt;100,Table1_1[[#This Row],[Cases]]&gt;10000),"CRITICAL",IF(OR(Table1_1[[#This Row],[Deaths]]&gt;10,Table1_1[[#This Row],[Cases]]&gt;5000),"MODERATE","SAFE"))</f>
        <v>CRITICAL</v>
      </c>
      <c r="J52">
        <v>5697</v>
      </c>
      <c r="K52">
        <v>7768604</v>
      </c>
      <c r="N52" s="4" t="s">
        <v>61</v>
      </c>
      <c r="O52">
        <v>15200</v>
      </c>
      <c r="P52">
        <v>113</v>
      </c>
      <c r="R52" s="4" t="s">
        <v>471</v>
      </c>
      <c r="S52">
        <v>38828995</v>
      </c>
      <c r="U52" s="4" t="s">
        <v>483</v>
      </c>
      <c r="V52">
        <v>334958</v>
      </c>
      <c r="X52" s="4" t="s">
        <v>471</v>
      </c>
      <c r="Y52" s="31">
        <v>38828995</v>
      </c>
      <c r="Z52" s="31">
        <v>38240600</v>
      </c>
    </row>
    <row r="53" spans="1:26" x14ac:dyDescent="0.35">
      <c r="A53" t="s">
        <v>446</v>
      </c>
      <c r="B53" t="s">
        <v>262</v>
      </c>
      <c r="C53">
        <v>8653016</v>
      </c>
      <c r="D53" s="1">
        <v>45473</v>
      </c>
      <c r="E53" s="2">
        <v>0.90637731481481476</v>
      </c>
      <c r="F53" s="2" t="str">
        <f>IF(Table1_1[[#This Row],[Cases]]&gt;1000,"HIGH CASES","LOW CASES")</f>
        <v>HIGH CASES</v>
      </c>
      <c r="G53">
        <v>2615054</v>
      </c>
      <c r="H53">
        <v>2596608</v>
      </c>
      <c r="I53" t="str">
        <f>IF(AND(Table1_1[[#This Row],[Deaths]]&gt;100,Table1_1[[#This Row],[Cases]]&gt;10000),"CRITICAL",IF(OR(Table1_1[[#This Row],[Deaths]]&gt;10,Table1_1[[#This Row],[Cases]]&gt;5000),"MODERATE","SAFE"))</f>
        <v>CRITICAL</v>
      </c>
      <c r="J53">
        <v>18057</v>
      </c>
      <c r="K53">
        <v>13463733</v>
      </c>
      <c r="N53" s="4" t="s">
        <v>281</v>
      </c>
      <c r="O53">
        <v>10476</v>
      </c>
      <c r="P53">
        <v>38</v>
      </c>
      <c r="R53" s="20" t="s">
        <v>469</v>
      </c>
      <c r="S53" s="30">
        <v>45035393</v>
      </c>
      <c r="U53" s="4" t="s">
        <v>259</v>
      </c>
      <c r="V53">
        <v>1695941</v>
      </c>
      <c r="X53" s="4" t="s">
        <v>469</v>
      </c>
      <c r="Y53" s="31">
        <v>45035393</v>
      </c>
      <c r="Z53" s="31">
        <v>0</v>
      </c>
    </row>
    <row r="54" spans="1:26" x14ac:dyDescent="0.35">
      <c r="A54" t="s">
        <v>447</v>
      </c>
      <c r="B54" t="s">
        <v>266</v>
      </c>
      <c r="C54">
        <v>42164965</v>
      </c>
      <c r="D54" s="1">
        <v>45473</v>
      </c>
      <c r="E54" s="2">
        <v>0.90637731481481476</v>
      </c>
      <c r="F54" s="2" t="str">
        <f>IF(Table1_1[[#This Row],[Cases]]&gt;1000,"HIGH CASES","LOW CASES")</f>
        <v>HIGH CASES</v>
      </c>
      <c r="G54">
        <v>2465545</v>
      </c>
      <c r="H54">
        <v>2439497</v>
      </c>
      <c r="I54" t="str">
        <f>IF(AND(Table1_1[[#This Row],[Deaths]]&gt;100,Table1_1[[#This Row],[Cases]]&gt;10000),"CRITICAL",IF(OR(Table1_1[[#This Row],[Deaths]]&gt;10,Table1_1[[#This Row],[Cases]]&gt;5000),"MODERATE","SAFE"))</f>
        <v>CRITICAL</v>
      </c>
      <c r="J54">
        <v>25375</v>
      </c>
      <c r="K54">
        <v>19544451</v>
      </c>
      <c r="N54" s="4" t="s">
        <v>317</v>
      </c>
      <c r="O54">
        <v>8553</v>
      </c>
      <c r="P54">
        <v>37</v>
      </c>
      <c r="R54" s="4" t="s">
        <v>259</v>
      </c>
      <c r="S54">
        <v>131889132</v>
      </c>
      <c r="U54" s="4" t="s">
        <v>476</v>
      </c>
      <c r="V54">
        <v>402756</v>
      </c>
      <c r="X54" s="4" t="s">
        <v>259</v>
      </c>
      <c r="Y54" s="31">
        <v>131889132</v>
      </c>
      <c r="Z54" s="31">
        <v>127665129</v>
      </c>
    </row>
    <row r="55" spans="1:26" x14ac:dyDescent="0.35">
      <c r="A55" t="s">
        <v>448</v>
      </c>
      <c r="B55" t="s">
        <v>262</v>
      </c>
      <c r="C55">
        <v>9606259</v>
      </c>
      <c r="D55" s="1">
        <v>45473</v>
      </c>
      <c r="E55" s="2">
        <v>0.90637731481481476</v>
      </c>
      <c r="F55" s="2" t="str">
        <f>IF(Table1_1[[#This Row],[Cases]]&gt;1000,"HIGH CASES","LOW CASES")</f>
        <v>HIGH CASES</v>
      </c>
      <c r="G55">
        <v>2230232</v>
      </c>
      <c r="H55">
        <v>2152155</v>
      </c>
      <c r="I55" t="str">
        <f>IF(AND(Table1_1[[#This Row],[Deaths]]&gt;100,Table1_1[[#This Row],[Cases]]&gt;10000),"CRITICAL",IF(OR(Table1_1[[#This Row],[Deaths]]&gt;10,Table1_1[[#This Row],[Cases]]&gt;5000),"MODERATE","SAFE"))</f>
        <v>CRITICAL</v>
      </c>
      <c r="J55">
        <v>49048</v>
      </c>
      <c r="K55">
        <v>11394556</v>
      </c>
      <c r="N55" s="4" t="s">
        <v>287</v>
      </c>
      <c r="O55">
        <v>4874</v>
      </c>
      <c r="P55">
        <v>194</v>
      </c>
      <c r="R55" s="4" t="s">
        <v>257</v>
      </c>
      <c r="S55">
        <v>70200879</v>
      </c>
      <c r="U55" s="4" t="s">
        <v>257</v>
      </c>
      <c r="V55">
        <v>1367332</v>
      </c>
      <c r="X55" s="4" t="s">
        <v>257</v>
      </c>
      <c r="Y55" s="31">
        <v>70200879</v>
      </c>
      <c r="Z55" s="31">
        <v>66683585</v>
      </c>
    </row>
    <row r="56" spans="1:26" x14ac:dyDescent="0.35">
      <c r="A56" t="s">
        <v>449</v>
      </c>
      <c r="B56" t="s">
        <v>266</v>
      </c>
      <c r="C56">
        <v>167885689</v>
      </c>
      <c r="D56" s="1">
        <v>45473</v>
      </c>
      <c r="E56" s="2">
        <v>0.90637731481481476</v>
      </c>
      <c r="F56" s="2" t="str">
        <f>IF(Table1_1[[#This Row],[Cases]]&gt;1000,"HIGH CASES","LOW CASES")</f>
        <v>HIGH CASES</v>
      </c>
      <c r="G56">
        <v>2049377</v>
      </c>
      <c r="H56">
        <v>0</v>
      </c>
      <c r="I56" t="str">
        <f>IF(AND(Table1_1[[#This Row],[Deaths]]&gt;100,Table1_1[[#This Row],[Cases]]&gt;10000),"CRITICAL",IF(OR(Table1_1[[#This Row],[Deaths]]&gt;10,Table1_1[[#This Row],[Cases]]&gt;5000),"MODERATE","SAFE"))</f>
        <v>CRITICAL</v>
      </c>
      <c r="J56">
        <v>29493</v>
      </c>
      <c r="K56">
        <v>15254399</v>
      </c>
      <c r="N56" s="4" t="s">
        <v>349</v>
      </c>
      <c r="O56">
        <v>101321</v>
      </c>
      <c r="P56">
        <v>228</v>
      </c>
      <c r="R56" s="4" t="s">
        <v>235</v>
      </c>
      <c r="S56">
        <v>111820082</v>
      </c>
      <c r="U56" s="4" t="s">
        <v>235</v>
      </c>
      <c r="V56">
        <v>1219487</v>
      </c>
      <c r="X56" s="4" t="s">
        <v>235</v>
      </c>
      <c r="Y56" s="31">
        <v>111820082</v>
      </c>
      <c r="Z56" s="31">
        <v>109814428</v>
      </c>
    </row>
    <row r="57" spans="1:26" x14ac:dyDescent="0.35">
      <c r="A57" t="s">
        <v>450</v>
      </c>
      <c r="B57" t="s">
        <v>262</v>
      </c>
      <c r="C57">
        <v>5460193</v>
      </c>
      <c r="D57" s="1">
        <v>45473</v>
      </c>
      <c r="E57" s="2">
        <v>0.90637731481481476</v>
      </c>
      <c r="F57" s="2" t="str">
        <f>IF(Table1_1[[#This Row],[Cases]]&gt;1000,"HIGH CASES","LOW CASES")</f>
        <v>HIGH CASES</v>
      </c>
      <c r="G57">
        <v>1877605</v>
      </c>
      <c r="H57">
        <v>1856381</v>
      </c>
      <c r="I57" t="str">
        <f>IF(AND(Table1_1[[#This Row],[Deaths]]&gt;100,Table1_1[[#This Row],[Cases]]&gt;10000),"CRITICAL",IF(OR(Table1_1[[#This Row],[Deaths]]&gt;10,Table1_1[[#This Row],[Cases]]&gt;5000),"MODERATE","SAFE"))</f>
        <v>CRITICAL</v>
      </c>
      <c r="J57">
        <v>21224</v>
      </c>
      <c r="K57">
        <v>7448789</v>
      </c>
      <c r="N57" s="4" t="s">
        <v>430</v>
      </c>
      <c r="O57">
        <v>5252450</v>
      </c>
      <c r="P57">
        <v>64497</v>
      </c>
      <c r="R57" s="22" t="s">
        <v>492</v>
      </c>
      <c r="S57" s="23">
        <v>1656317312</v>
      </c>
      <c r="U57" s="22" t="s">
        <v>492</v>
      </c>
      <c r="V57" s="23">
        <v>16931591</v>
      </c>
      <c r="X57" s="22" t="s">
        <v>492</v>
      </c>
      <c r="Y57" s="32">
        <v>1656317312</v>
      </c>
      <c r="Z57" s="32">
        <v>1548670827</v>
      </c>
    </row>
    <row r="58" spans="1:26" x14ac:dyDescent="0.35">
      <c r="A58" t="s">
        <v>451</v>
      </c>
      <c r="B58" t="s">
        <v>266</v>
      </c>
      <c r="C58">
        <v>3968738</v>
      </c>
      <c r="D58" s="1">
        <v>45473</v>
      </c>
      <c r="E58" s="2">
        <v>0.90637731481481476</v>
      </c>
      <c r="F58" s="2" t="str">
        <f>IF(Table1_1[[#This Row],[Cases]]&gt;1000,"HIGH CASES","LOW CASES")</f>
        <v>HIGH CASES</v>
      </c>
      <c r="G58">
        <v>1861665</v>
      </c>
      <c r="H58">
        <v>0</v>
      </c>
      <c r="I58" t="str">
        <f>IF(AND(Table1_1[[#This Row],[Deaths]]&gt;100,Table1_1[[#This Row],[Cases]]&gt;10000),"CRITICAL",IF(OR(Table1_1[[#This Row],[Deaths]]&gt;10,Table1_1[[#This Row],[Cases]]&gt;5000),"MODERATE","SAFE"))</f>
        <v>CRITICAL</v>
      </c>
      <c r="J58">
        <v>17132</v>
      </c>
      <c r="K58">
        <v>16920079</v>
      </c>
      <c r="N58" s="4" t="s">
        <v>265</v>
      </c>
      <c r="O58">
        <v>379053</v>
      </c>
      <c r="P58">
        <v>5272</v>
      </c>
    </row>
    <row r="59" spans="1:26" x14ac:dyDescent="0.35">
      <c r="A59" t="s">
        <v>421</v>
      </c>
      <c r="B59" t="s">
        <v>266</v>
      </c>
      <c r="C59">
        <v>10300869</v>
      </c>
      <c r="D59" s="1">
        <v>45473</v>
      </c>
      <c r="E59" s="2">
        <v>0.90637731481481476</v>
      </c>
      <c r="F59" s="2" t="str">
        <f>IF(Table1_1[[#This Row],[Cases]]&gt;1000,"HIGH CASES","LOW CASES")</f>
        <v>HIGH CASES</v>
      </c>
      <c r="G59">
        <v>1746997</v>
      </c>
      <c r="H59">
        <v>1731007</v>
      </c>
      <c r="I59" t="str">
        <f>IF(AND(Table1_1[[#This Row],[Deaths]]&gt;100,Table1_1[[#This Row],[Cases]]&gt;10000),"CRITICAL",IF(OR(Table1_1[[#This Row],[Deaths]]&gt;10,Table1_1[[#This Row],[Cases]]&gt;5000),"MODERATE","SAFE"))</f>
        <v>CRITICAL</v>
      </c>
      <c r="J59">
        <v>14122</v>
      </c>
      <c r="K59">
        <v>17201885</v>
      </c>
      <c r="N59" s="4" t="s">
        <v>426</v>
      </c>
      <c r="O59">
        <v>6212152</v>
      </c>
      <c r="P59">
        <v>143200</v>
      </c>
    </row>
    <row r="60" spans="1:26" x14ac:dyDescent="0.35">
      <c r="A60" t="s">
        <v>452</v>
      </c>
      <c r="B60" t="s">
        <v>262</v>
      </c>
      <c r="C60">
        <v>5020199</v>
      </c>
      <c r="D60" s="1">
        <v>45473</v>
      </c>
      <c r="E60" s="2">
        <v>0.90637731481481476</v>
      </c>
      <c r="F60" s="2" t="str">
        <f>IF(Table1_1[[#This Row],[Cases]]&gt;1000,"HIGH CASES","LOW CASES")</f>
        <v>HIGH CASES</v>
      </c>
      <c r="G60">
        <v>1734582</v>
      </c>
      <c r="H60">
        <v>1724921</v>
      </c>
      <c r="I60" t="str">
        <f>IF(AND(Table1_1[[#This Row],[Deaths]]&gt;100,Table1_1[[#This Row],[Cases]]&gt;10000),"CRITICAL",IF(OR(Table1_1[[#This Row],[Deaths]]&gt;10,Table1_1[[#This Row],[Cases]]&gt;5000),"MODERATE","SAFE"))</f>
        <v>CRITICAL</v>
      </c>
      <c r="J60">
        <v>9491</v>
      </c>
      <c r="K60">
        <v>13083449</v>
      </c>
      <c r="N60" s="4" t="s">
        <v>285</v>
      </c>
      <c r="O60">
        <v>8939</v>
      </c>
      <c r="P60">
        <v>161</v>
      </c>
    </row>
    <row r="61" spans="1:26" x14ac:dyDescent="0.35">
      <c r="A61" t="s">
        <v>453</v>
      </c>
      <c r="B61" t="s">
        <v>266</v>
      </c>
      <c r="C61">
        <v>229488994</v>
      </c>
      <c r="D61" s="1">
        <v>45473</v>
      </c>
      <c r="E61" s="2">
        <v>0.90637731481481476</v>
      </c>
      <c r="F61" s="2" t="str">
        <f>IF(Table1_1[[#This Row],[Cases]]&gt;1000,"HIGH CASES","LOW CASES")</f>
        <v>HIGH CASES</v>
      </c>
      <c r="G61">
        <v>1581936</v>
      </c>
      <c r="H61">
        <v>1538689</v>
      </c>
      <c r="I61" t="str">
        <f>IF(AND(Table1_1[[#This Row],[Deaths]]&gt;100,Table1_1[[#This Row],[Cases]]&gt;10000),"CRITICAL",IF(OR(Table1_1[[#This Row],[Deaths]]&gt;10,Table1_1[[#This Row],[Cases]]&gt;5000),"MODERATE","SAFE"))</f>
        <v>CRITICAL</v>
      </c>
      <c r="J61">
        <v>30664</v>
      </c>
      <c r="K61">
        <v>30589153</v>
      </c>
      <c r="N61" s="4" t="s">
        <v>318</v>
      </c>
      <c r="O61">
        <v>24006</v>
      </c>
      <c r="P61">
        <v>386</v>
      </c>
    </row>
    <row r="62" spans="1:26" x14ac:dyDescent="0.35">
      <c r="A62" t="s">
        <v>454</v>
      </c>
      <c r="B62" t="s">
        <v>262</v>
      </c>
      <c r="C62">
        <v>5554960</v>
      </c>
      <c r="D62" s="1">
        <v>45473</v>
      </c>
      <c r="E62" s="2">
        <v>0.90637731481481476</v>
      </c>
      <c r="F62" s="2" t="str">
        <f>IF(Table1_1[[#This Row],[Cases]]&gt;1000,"HIGH CASES","LOW CASES")</f>
        <v>HIGH CASES</v>
      </c>
      <c r="G62">
        <v>1516117</v>
      </c>
      <c r="H62">
        <v>1503989</v>
      </c>
      <c r="I62" t="str">
        <f>IF(AND(Table1_1[[#This Row],[Deaths]]&gt;100,Table1_1[[#This Row],[Cases]]&gt;10000),"CRITICAL",IF(OR(Table1_1[[#This Row],[Deaths]]&gt;10,Table1_1[[#This Row],[Cases]]&gt;5000),"MODERATE","SAFE"))</f>
        <v>CRITICAL</v>
      </c>
      <c r="J62">
        <v>11958</v>
      </c>
      <c r="K62">
        <v>12108977</v>
      </c>
      <c r="N62" s="4" t="s">
        <v>310</v>
      </c>
      <c r="O62">
        <v>7150</v>
      </c>
      <c r="P62">
        <v>2</v>
      </c>
    </row>
    <row r="63" spans="1:26" x14ac:dyDescent="0.35">
      <c r="A63" t="s">
        <v>455</v>
      </c>
      <c r="B63" t="s">
        <v>262</v>
      </c>
      <c r="C63">
        <v>5511370</v>
      </c>
      <c r="D63" s="1">
        <v>45473</v>
      </c>
      <c r="E63" s="2">
        <v>0.90637731481481476</v>
      </c>
      <c r="F63" s="2" t="str">
        <f>IF(Table1_1[[#This Row],[Cases]]&gt;1000,"HIGH CASES","LOW CASES")</f>
        <v>HIGH CASES</v>
      </c>
      <c r="G63">
        <v>1509732</v>
      </c>
      <c r="H63">
        <v>1503094</v>
      </c>
      <c r="I63" t="str">
        <f>IF(AND(Table1_1[[#This Row],[Deaths]]&gt;100,Table1_1[[#This Row],[Cases]]&gt;10000),"CRITICAL",IF(OR(Table1_1[[#This Row],[Deaths]]&gt;10,Table1_1[[#This Row],[Cases]]&gt;5000),"MODERATE","SAFE"))</f>
        <v>CRITICAL</v>
      </c>
      <c r="J63">
        <v>6638</v>
      </c>
      <c r="K63">
        <v>11002430</v>
      </c>
      <c r="N63" s="4" t="s">
        <v>463</v>
      </c>
      <c r="O63">
        <v>0</v>
      </c>
      <c r="P63">
        <v>9428</v>
      </c>
    </row>
    <row r="64" spans="1:26" x14ac:dyDescent="0.35">
      <c r="A64" t="s">
        <v>423</v>
      </c>
      <c r="B64" t="s">
        <v>266</v>
      </c>
      <c r="C64">
        <v>19205043</v>
      </c>
      <c r="D64" s="1">
        <v>45473</v>
      </c>
      <c r="E64" s="2">
        <v>0.90637731481481476</v>
      </c>
      <c r="F64" s="2" t="str">
        <f>IF(Table1_1[[#This Row],[Cases]]&gt;1000,"HIGH CASES","LOW CASES")</f>
        <v>HIGH CASES</v>
      </c>
      <c r="G64">
        <v>1411831</v>
      </c>
      <c r="H64">
        <v>1383020</v>
      </c>
      <c r="I64" t="str">
        <f>IF(AND(Table1_1[[#This Row],[Deaths]]&gt;100,Table1_1[[#This Row],[Cases]]&gt;10000),"CRITICAL",IF(OR(Table1_1[[#This Row],[Deaths]]&gt;10,Table1_1[[#This Row],[Cases]]&gt;5000),"MODERATE","SAFE"))</f>
        <v>CRITICAL</v>
      </c>
      <c r="J64">
        <v>13848</v>
      </c>
      <c r="K64">
        <v>11575012</v>
      </c>
      <c r="N64" s="4" t="s">
        <v>459</v>
      </c>
      <c r="O64">
        <v>1258432</v>
      </c>
      <c r="P64">
        <v>18687</v>
      </c>
    </row>
    <row r="65" spans="1:21" x14ac:dyDescent="0.35">
      <c r="A65" t="s">
        <v>456</v>
      </c>
      <c r="B65" t="s">
        <v>262</v>
      </c>
      <c r="C65">
        <v>2661708</v>
      </c>
      <c r="D65" s="1">
        <v>45473</v>
      </c>
      <c r="E65" s="2">
        <v>0.90637731481481476</v>
      </c>
      <c r="F65" s="2" t="str">
        <f>IF(Table1_1[[#This Row],[Cases]]&gt;1000,"HIGH CASES","LOW CASES")</f>
        <v>HIGH CASES</v>
      </c>
      <c r="G65">
        <v>1397806</v>
      </c>
      <c r="H65">
        <v>1387478</v>
      </c>
      <c r="I65" t="str">
        <f>IF(AND(Table1_1[[#This Row],[Deaths]]&gt;100,Table1_1[[#This Row],[Cases]]&gt;10000),"CRITICAL",IF(OR(Table1_1[[#This Row],[Deaths]]&gt;10,Table1_1[[#This Row],[Cases]]&gt;5000),"MODERATE","SAFE"))</f>
        <v>CRITICAL</v>
      </c>
      <c r="J65">
        <v>9897</v>
      </c>
      <c r="K65">
        <v>10540357</v>
      </c>
      <c r="N65" s="4" t="s">
        <v>466</v>
      </c>
      <c r="O65">
        <v>1106660</v>
      </c>
      <c r="P65">
        <v>8530</v>
      </c>
    </row>
    <row r="66" spans="1:21" x14ac:dyDescent="0.35">
      <c r="A66" t="s">
        <v>457</v>
      </c>
      <c r="B66" t="s">
        <v>262</v>
      </c>
      <c r="C66">
        <v>2078034</v>
      </c>
      <c r="D66" s="1">
        <v>45473</v>
      </c>
      <c r="E66" s="2">
        <v>0.90637731481481476</v>
      </c>
      <c r="F66" s="2" t="str">
        <f>IF(Table1_1[[#This Row],[Cases]]&gt;1000,"HIGH CASES","LOW CASES")</f>
        <v>HIGH CASES</v>
      </c>
      <c r="G66">
        <v>1356546</v>
      </c>
      <c r="H66">
        <v>1349424</v>
      </c>
      <c r="I66" t="str">
        <f>IF(AND(Table1_1[[#This Row],[Deaths]]&gt;100,Table1_1[[#This Row],[Cases]]&gt;10000),"CRITICAL",IF(OR(Table1_1[[#This Row],[Deaths]]&gt;10,Table1_1[[#This Row],[Cases]]&gt;5000),"MODERATE","SAFE"))</f>
        <v>CRITICAL</v>
      </c>
      <c r="J66">
        <v>7100</v>
      </c>
      <c r="K66">
        <v>2847701</v>
      </c>
      <c r="N66" s="4" t="s">
        <v>315</v>
      </c>
      <c r="O66">
        <v>44720</v>
      </c>
      <c r="P66">
        <v>295</v>
      </c>
    </row>
    <row r="67" spans="1:21" x14ac:dyDescent="0.35">
      <c r="A67" t="s">
        <v>458</v>
      </c>
      <c r="B67" t="s">
        <v>262</v>
      </c>
      <c r="C67">
        <v>6844597</v>
      </c>
      <c r="D67" s="1">
        <v>45473</v>
      </c>
      <c r="E67" s="2">
        <v>0.90637731481481476</v>
      </c>
      <c r="F67" s="2" t="str">
        <f>IF(Table1_1[[#This Row],[Cases]]&gt;1000,"HIGH CASES","LOW CASES")</f>
        <v>HIGH CASES</v>
      </c>
      <c r="G67">
        <v>1339851</v>
      </c>
      <c r="H67">
        <v>1292944</v>
      </c>
      <c r="I67" t="str">
        <f>IF(AND(Table1_1[[#This Row],[Deaths]]&gt;100,Table1_1[[#This Row],[Cases]]&gt;10000),"CRITICAL",IF(OR(Table1_1[[#This Row],[Deaths]]&gt;10,Table1_1[[#This Row],[Cases]]&gt;5000),"MODERATE","SAFE"))</f>
        <v>CRITICAL</v>
      </c>
      <c r="J67">
        <v>38748</v>
      </c>
      <c r="K67">
        <v>11671043</v>
      </c>
      <c r="N67" s="4" t="s">
        <v>390</v>
      </c>
      <c r="O67">
        <v>679745</v>
      </c>
      <c r="P67">
        <v>1365</v>
      </c>
    </row>
    <row r="68" spans="1:21" x14ac:dyDescent="0.35">
      <c r="A68" t="s">
        <v>459</v>
      </c>
      <c r="B68" t="s">
        <v>262</v>
      </c>
      <c r="C68">
        <v>4059286</v>
      </c>
      <c r="D68" s="1">
        <v>45473</v>
      </c>
      <c r="E68" s="2">
        <v>0.90637731481481476</v>
      </c>
      <c r="F68" s="2" t="str">
        <f>IF(Table1_1[[#This Row],[Cases]]&gt;1000,"HIGH CASES","LOW CASES")</f>
        <v>HIGH CASES</v>
      </c>
      <c r="G68">
        <v>1309728</v>
      </c>
      <c r="H68">
        <v>1258432</v>
      </c>
      <c r="I68" t="str">
        <f>IF(AND(Table1_1[[#This Row],[Deaths]]&gt;100,Table1_1[[#This Row],[Cases]]&gt;10000),"CRITICAL",IF(OR(Table1_1[[#This Row],[Deaths]]&gt;10,Table1_1[[#This Row],[Cases]]&gt;5000),"MODERATE","SAFE"))</f>
        <v>CRITICAL</v>
      </c>
      <c r="J68">
        <v>18687</v>
      </c>
      <c r="K68">
        <v>5660084</v>
      </c>
      <c r="N68" s="4" t="s">
        <v>436</v>
      </c>
      <c r="O68">
        <v>4715206</v>
      </c>
      <c r="P68">
        <v>43517</v>
      </c>
    </row>
    <row r="69" spans="1:21" x14ac:dyDescent="0.35">
      <c r="A69" t="s">
        <v>460</v>
      </c>
      <c r="B69" t="s">
        <v>259</v>
      </c>
      <c r="C69">
        <v>18584039</v>
      </c>
      <c r="D69" s="1">
        <v>45473</v>
      </c>
      <c r="E69" s="2">
        <v>0.90637731481481476</v>
      </c>
      <c r="F69" s="2" t="str">
        <f>IF(Table1_1[[#This Row],[Cases]]&gt;1000,"HIGH CASES","LOW CASES")</f>
        <v>HIGH CASES</v>
      </c>
      <c r="G69">
        <v>1291293</v>
      </c>
      <c r="H69">
        <v>1269891</v>
      </c>
      <c r="I69" t="str">
        <f>IF(AND(Table1_1[[#This Row],[Deaths]]&gt;100,Table1_1[[#This Row],[Cases]]&gt;10000),"CRITICAL",IF(OR(Table1_1[[#This Row],[Deaths]]&gt;10,Table1_1[[#This Row],[Cases]]&gt;5000),"MODERATE","SAFE"))</f>
        <v>CRITICAL</v>
      </c>
      <c r="J69">
        <v>20289</v>
      </c>
      <c r="K69">
        <v>7593848</v>
      </c>
      <c r="N69" s="4" t="s">
        <v>441</v>
      </c>
      <c r="O69">
        <v>3174942</v>
      </c>
      <c r="P69">
        <v>8814</v>
      </c>
    </row>
    <row r="70" spans="1:21" x14ac:dyDescent="0.35">
      <c r="A70" t="s">
        <v>461</v>
      </c>
      <c r="B70" t="s">
        <v>255</v>
      </c>
      <c r="C70">
        <v>37772756</v>
      </c>
      <c r="D70" s="1">
        <v>45473</v>
      </c>
      <c r="E70" s="2">
        <v>0.90637731481481476</v>
      </c>
      <c r="F70" s="2" t="str">
        <f>IF(Table1_1[[#This Row],[Cases]]&gt;1000,"HIGH CASES","LOW CASES")</f>
        <v>HIGH CASES</v>
      </c>
      <c r="G70">
        <v>1278992</v>
      </c>
      <c r="H70">
        <v>0</v>
      </c>
      <c r="I70" t="str">
        <f>IF(AND(Table1_1[[#This Row],[Deaths]]&gt;100,Table1_1[[#This Row],[Cases]]&gt;10000),"CRITICAL",IF(OR(Table1_1[[#This Row],[Deaths]]&gt;10,Table1_1[[#This Row],[Cases]]&gt;5000),"MODERATE","SAFE"))</f>
        <v>CRITICAL</v>
      </c>
      <c r="J70">
        <v>16303</v>
      </c>
      <c r="K70">
        <v>13001033</v>
      </c>
      <c r="N70" s="4" t="s">
        <v>260</v>
      </c>
      <c r="O70">
        <v>699</v>
      </c>
      <c r="P70">
        <v>13</v>
      </c>
    </row>
    <row r="71" spans="1:21" x14ac:dyDescent="0.35">
      <c r="A71" t="s">
        <v>462</v>
      </c>
      <c r="B71" t="s">
        <v>266</v>
      </c>
      <c r="C71">
        <v>6684849</v>
      </c>
      <c r="D71" s="1">
        <v>45473</v>
      </c>
      <c r="E71" s="2">
        <v>0.90637731481481476</v>
      </c>
      <c r="F71" s="2" t="str">
        <f>IF(Table1_1[[#This Row],[Cases]]&gt;1000,"HIGH CASES","LOW CASES")</f>
        <v>HIGH CASES</v>
      </c>
      <c r="G71">
        <v>1243838</v>
      </c>
      <c r="H71">
        <v>1087587</v>
      </c>
      <c r="I71" t="str">
        <f>IF(AND(Table1_1[[#This Row],[Deaths]]&gt;100,Table1_1[[#This Row],[Cases]]&gt;10000),"CRITICAL",IF(OR(Table1_1[[#This Row],[Deaths]]&gt;10,Table1_1[[#This Row],[Cases]]&gt;5000),"MODERATE","SAFE"))</f>
        <v>CRITICAL</v>
      </c>
      <c r="J71">
        <v>10952</v>
      </c>
      <c r="K71">
        <v>4795578</v>
      </c>
      <c r="N71" s="4" t="s">
        <v>274</v>
      </c>
      <c r="O71">
        <v>15427</v>
      </c>
      <c r="P71">
        <v>189</v>
      </c>
    </row>
    <row r="72" spans="1:21" x14ac:dyDescent="0.35">
      <c r="A72" t="s">
        <v>463</v>
      </c>
      <c r="B72" t="s">
        <v>259</v>
      </c>
      <c r="C72">
        <v>5182354</v>
      </c>
      <c r="D72" s="1">
        <v>45473</v>
      </c>
      <c r="E72" s="2">
        <v>0.90637731481481476</v>
      </c>
      <c r="F72" s="2" t="str">
        <f>IF(Table1_1[[#This Row],[Cases]]&gt;1000,"HIGH CASES","LOW CASES")</f>
        <v>HIGH CASES</v>
      </c>
      <c r="G72">
        <v>1238883</v>
      </c>
      <c r="H72">
        <v>0</v>
      </c>
      <c r="I72" t="str">
        <f>IF(AND(Table1_1[[#This Row],[Deaths]]&gt;100,Table1_1[[#This Row],[Cases]]&gt;10000),"CRITICAL",IF(OR(Table1_1[[#This Row],[Deaths]]&gt;10,Table1_1[[#This Row],[Cases]]&gt;5000),"MODERATE","SAFE"))</f>
        <v>CRITICAL</v>
      </c>
      <c r="J72">
        <v>9428</v>
      </c>
      <c r="K72">
        <v>4659757</v>
      </c>
      <c r="N72" s="4" t="s">
        <v>303</v>
      </c>
      <c r="O72">
        <v>15964</v>
      </c>
      <c r="P72">
        <v>74</v>
      </c>
    </row>
    <row r="73" spans="1:21" x14ac:dyDescent="0.35">
      <c r="A73" t="s">
        <v>464</v>
      </c>
      <c r="B73" t="s">
        <v>257</v>
      </c>
      <c r="C73">
        <v>11992656</v>
      </c>
      <c r="D73" s="1">
        <v>45473</v>
      </c>
      <c r="E73" s="2">
        <v>0.90637731481481476</v>
      </c>
      <c r="F73" s="2" t="str">
        <f>IF(Table1_1[[#This Row],[Cases]]&gt;1000,"HIGH CASES","LOW CASES")</f>
        <v>HIGH CASES</v>
      </c>
      <c r="G73">
        <v>1212131</v>
      </c>
      <c r="H73">
        <v>1177145</v>
      </c>
      <c r="I73" t="str">
        <f>IF(AND(Table1_1[[#This Row],[Deaths]]&gt;100,Table1_1[[#This Row],[Cases]]&gt;10000),"CRITICAL",IF(OR(Table1_1[[#This Row],[Deaths]]&gt;10,Table1_1[[#This Row],[Cases]]&gt;5000),"MODERATE","SAFE"))</f>
        <v>CRITICAL</v>
      </c>
      <c r="J73">
        <v>22407</v>
      </c>
      <c r="K73">
        <v>2710261</v>
      </c>
      <c r="N73" s="4" t="s">
        <v>391</v>
      </c>
      <c r="O73">
        <v>671316</v>
      </c>
      <c r="P73">
        <v>4384</v>
      </c>
    </row>
    <row r="74" spans="1:21" x14ac:dyDescent="0.35">
      <c r="A74" t="s">
        <v>465</v>
      </c>
      <c r="B74" t="s">
        <v>255</v>
      </c>
      <c r="C74">
        <v>12046656</v>
      </c>
      <c r="D74" s="1">
        <v>45473</v>
      </c>
      <c r="E74" s="2">
        <v>0.90637731481481476</v>
      </c>
      <c r="F74" s="2" t="str">
        <f>IF(Table1_1[[#This Row],[Cases]]&gt;1000,"HIGH CASES","LOW CASES")</f>
        <v>HIGH CASES</v>
      </c>
      <c r="G74">
        <v>1153361</v>
      </c>
      <c r="H74">
        <v>0</v>
      </c>
      <c r="I74" t="str">
        <f>IF(AND(Table1_1[[#This Row],[Deaths]]&gt;100,Table1_1[[#This Row],[Cases]]&gt;10000),"CRITICAL",IF(OR(Table1_1[[#This Row],[Deaths]]&gt;10,Table1_1[[#This Row],[Cases]]&gt;5000),"MODERATE","SAFE"))</f>
        <v>CRITICAL</v>
      </c>
      <c r="J74">
        <v>29423</v>
      </c>
      <c r="K74">
        <v>5013383</v>
      </c>
      <c r="N74" s="4" t="s">
        <v>184</v>
      </c>
      <c r="O74">
        <v>4772739</v>
      </c>
      <c r="P74">
        <v>74</v>
      </c>
    </row>
    <row r="75" spans="1:21" x14ac:dyDescent="0.35">
      <c r="A75" t="s">
        <v>466</v>
      </c>
      <c r="B75" t="s">
        <v>259</v>
      </c>
      <c r="C75">
        <v>11305652</v>
      </c>
      <c r="D75" s="1">
        <v>45473</v>
      </c>
      <c r="E75" s="2">
        <v>0.90637731481481476</v>
      </c>
      <c r="F75" s="2" t="str">
        <f>IF(Table1_1[[#This Row],[Cases]]&gt;1000,"HIGH CASES","LOW CASES")</f>
        <v>HIGH CASES</v>
      </c>
      <c r="G75">
        <v>1115251</v>
      </c>
      <c r="H75">
        <v>1106660</v>
      </c>
      <c r="I75" t="str">
        <f>IF(AND(Table1_1[[#This Row],[Deaths]]&gt;100,Table1_1[[#This Row],[Cases]]&gt;10000),"CRITICAL",IF(OR(Table1_1[[#This Row],[Deaths]]&gt;10,Table1_1[[#This Row],[Cases]]&gt;5000),"MODERATE","SAFE"))</f>
        <v>CRITICAL</v>
      </c>
      <c r="J75">
        <v>8530</v>
      </c>
      <c r="K75">
        <v>14402674</v>
      </c>
      <c r="N75" s="4" t="s">
        <v>127</v>
      </c>
      <c r="O75">
        <v>84489</v>
      </c>
      <c r="P75">
        <v>1468</v>
      </c>
    </row>
    <row r="76" spans="1:21" x14ac:dyDescent="0.35">
      <c r="A76" t="s">
        <v>380</v>
      </c>
      <c r="B76" t="s">
        <v>257</v>
      </c>
      <c r="C76">
        <v>18113361</v>
      </c>
      <c r="D76" s="1">
        <v>45473</v>
      </c>
      <c r="E76" s="2">
        <v>0.90638888888888891</v>
      </c>
      <c r="F76" s="2" t="str">
        <f>IF(Table1_1[[#This Row],[Cases]]&gt;1000,"HIGH CASES","LOW CASES")</f>
        <v>HIGH CASES</v>
      </c>
      <c r="G76">
        <v>1070188</v>
      </c>
      <c r="H76">
        <v>1034145</v>
      </c>
      <c r="I76" t="str">
        <f>IF(AND(Table1_1[[#This Row],[Deaths]]&gt;100,Table1_1[[#This Row],[Cases]]&gt;10000),"CRITICAL",IF(OR(Table1_1[[#This Row],[Deaths]]&gt;10,Table1_1[[#This Row],[Cases]]&gt;5000),"MODERATE","SAFE"))</f>
        <v>CRITICAL</v>
      </c>
      <c r="J76">
        <v>36043</v>
      </c>
      <c r="K76">
        <v>3082403</v>
      </c>
      <c r="N76" s="4" t="s">
        <v>380</v>
      </c>
      <c r="O76">
        <v>1034145</v>
      </c>
      <c r="P76">
        <v>36043</v>
      </c>
    </row>
    <row r="77" spans="1:21" x14ac:dyDescent="0.35">
      <c r="A77" t="s">
        <v>143</v>
      </c>
      <c r="B77" t="s">
        <v>266</v>
      </c>
      <c r="C77">
        <v>10081785</v>
      </c>
      <c r="D77" s="1">
        <v>45473</v>
      </c>
      <c r="E77" s="2">
        <v>0.90638888888888891</v>
      </c>
      <c r="F77" s="2" t="str">
        <f>IF(Table1_1[[#This Row],[Cases]]&gt;1000,"HIGH CASES","LOW CASES")</f>
        <v>HIGH CASES</v>
      </c>
      <c r="G77">
        <v>1067030</v>
      </c>
      <c r="H77">
        <v>0</v>
      </c>
      <c r="I77" t="str">
        <f>IF(AND(Table1_1[[#This Row],[Deaths]]&gt;100,Table1_1[[#This Row],[Cases]]&gt;10000),"CRITICAL",IF(OR(Table1_1[[#This Row],[Deaths]]&gt;10,Table1_1[[#This Row],[Cases]]&gt;5000),"MODERATE","SAFE"))</f>
        <v>CRITICAL</v>
      </c>
      <c r="J77">
        <v>2349</v>
      </c>
      <c r="K77">
        <v>200732262</v>
      </c>
      <c r="N77" s="4" t="s">
        <v>377</v>
      </c>
      <c r="O77">
        <v>442182</v>
      </c>
      <c r="P77">
        <v>24613</v>
      </c>
      <c r="U77" t="s">
        <v>521</v>
      </c>
    </row>
    <row r="78" spans="1:21" x14ac:dyDescent="0.35">
      <c r="A78" t="s">
        <v>381</v>
      </c>
      <c r="B78" t="s">
        <v>259</v>
      </c>
      <c r="C78">
        <v>4446964</v>
      </c>
      <c r="D78" s="1">
        <v>45473</v>
      </c>
      <c r="E78" s="2">
        <v>0.90638888888888891</v>
      </c>
      <c r="F78" s="2" t="str">
        <f>IF(Table1_1[[#This Row],[Cases]]&gt;1000,"HIGH CASES","LOW CASES")</f>
        <v>HIGH CASES</v>
      </c>
      <c r="G78">
        <v>1059893</v>
      </c>
      <c r="H78">
        <v>1051102</v>
      </c>
      <c r="I78" t="str">
        <f>IF(AND(Table1_1[[#This Row],[Deaths]]&gt;100,Table1_1[[#This Row],[Cases]]&gt;10000),"CRITICAL",IF(OR(Table1_1[[#This Row],[Deaths]]&gt;10,Table1_1[[#This Row],[Cases]]&gt;5000),"MODERATE","SAFE"))</f>
        <v>CRITICAL</v>
      </c>
      <c r="J78">
        <v>8727</v>
      </c>
      <c r="K78">
        <v>7882622</v>
      </c>
      <c r="N78" s="4" t="s">
        <v>354</v>
      </c>
      <c r="O78">
        <v>179410</v>
      </c>
      <c r="P78">
        <v>4230</v>
      </c>
      <c r="T78">
        <v>1</v>
      </c>
    </row>
    <row r="79" spans="1:21" x14ac:dyDescent="0.35">
      <c r="A79" t="s">
        <v>382</v>
      </c>
      <c r="B79" t="s">
        <v>257</v>
      </c>
      <c r="C79">
        <v>3496016</v>
      </c>
      <c r="D79" s="1">
        <v>45473</v>
      </c>
      <c r="E79" s="2">
        <v>0.90638888888888891</v>
      </c>
      <c r="F79" s="2" t="str">
        <f>IF(Table1_1[[#This Row],[Cases]]&gt;1000,"HIGH CASES","LOW CASES")</f>
        <v>HIGH CASES</v>
      </c>
      <c r="G79">
        <v>1041111</v>
      </c>
      <c r="H79">
        <v>1030944</v>
      </c>
      <c r="I79" t="str">
        <f>IF(AND(Table1_1[[#This Row],[Deaths]]&gt;100,Table1_1[[#This Row],[Cases]]&gt;10000),"CRITICAL",IF(OR(Table1_1[[#This Row],[Deaths]]&gt;10,Table1_1[[#This Row],[Cases]]&gt;5000),"MODERATE","SAFE"))</f>
        <v>CRITICAL</v>
      </c>
      <c r="J79">
        <v>7664</v>
      </c>
      <c r="K79">
        <v>6114822</v>
      </c>
      <c r="N79" s="4" t="s">
        <v>278</v>
      </c>
      <c r="O79">
        <v>16907</v>
      </c>
      <c r="P79">
        <v>183</v>
      </c>
    </row>
    <row r="80" spans="1:21" x14ac:dyDescent="0.35">
      <c r="A80" t="s">
        <v>383</v>
      </c>
      <c r="B80" t="s">
        <v>266</v>
      </c>
      <c r="C80">
        <v>3378078</v>
      </c>
      <c r="D80" s="1">
        <v>45473</v>
      </c>
      <c r="E80" s="2">
        <v>0.90638888888888891</v>
      </c>
      <c r="F80" s="2" t="str">
        <f>IF(Table1_1[[#This Row],[Cases]]&gt;1000,"HIGH CASES","LOW CASES")</f>
        <v>HIGH CASES</v>
      </c>
      <c r="G80">
        <v>1011496</v>
      </c>
      <c r="H80">
        <v>1009212</v>
      </c>
      <c r="I80" t="str">
        <f>IF(AND(Table1_1[[#This Row],[Deaths]]&gt;100,Table1_1[[#This Row],[Cases]]&gt;10000),"CRITICAL",IF(OR(Table1_1[[#This Row],[Deaths]]&gt;10,Table1_1[[#This Row],[Cases]]&gt;5000),"MODERATE","SAFE"))</f>
        <v>CRITICAL</v>
      </c>
      <c r="J80">
        <v>2284</v>
      </c>
      <c r="K80">
        <v>4030048</v>
      </c>
      <c r="N80" s="4" t="s">
        <v>276</v>
      </c>
      <c r="O80">
        <v>10086</v>
      </c>
      <c r="P80">
        <v>103</v>
      </c>
    </row>
    <row r="81" spans="1:16" x14ac:dyDescent="0.35">
      <c r="A81" t="s">
        <v>384</v>
      </c>
      <c r="B81" t="s">
        <v>266</v>
      </c>
      <c r="C81">
        <v>30225582</v>
      </c>
      <c r="D81" s="1">
        <v>45473</v>
      </c>
      <c r="E81" s="2">
        <v>0.90638888888888891</v>
      </c>
      <c r="F81" s="2" t="str">
        <f>IF(Table1_1[[#This Row],[Cases]]&gt;1000,"HIGH CASES","LOW CASES")</f>
        <v>HIGH CASES</v>
      </c>
      <c r="G81">
        <v>1003450</v>
      </c>
      <c r="H81">
        <v>991322</v>
      </c>
      <c r="I81" t="str">
        <f>IF(AND(Table1_1[[#This Row],[Deaths]]&gt;100,Table1_1[[#This Row],[Cases]]&gt;10000),"CRITICAL",IF(OR(Table1_1[[#This Row],[Deaths]]&gt;10,Table1_1[[#This Row],[Cases]]&gt;5000),"MODERATE","SAFE"))</f>
        <v>CRITICAL</v>
      </c>
      <c r="J81">
        <v>12031</v>
      </c>
      <c r="K81">
        <v>6047766</v>
      </c>
      <c r="N81" s="4" t="s">
        <v>396</v>
      </c>
      <c r="O81">
        <v>0</v>
      </c>
      <c r="P81">
        <v>3001</v>
      </c>
    </row>
    <row r="82" spans="1:16" x14ac:dyDescent="0.35">
      <c r="A82" t="s">
        <v>375</v>
      </c>
      <c r="B82" t="s">
        <v>262</v>
      </c>
      <c r="C82">
        <v>9432800</v>
      </c>
      <c r="D82" s="1">
        <v>45473</v>
      </c>
      <c r="E82" s="2">
        <v>0.90638888888888891</v>
      </c>
      <c r="F82" s="2" t="str">
        <f>IF(Table1_1[[#This Row],[Cases]]&gt;1000,"HIGH CASES","LOW CASES")</f>
        <v>HIGH CASES</v>
      </c>
      <c r="G82">
        <v>994037</v>
      </c>
      <c r="H82">
        <v>985592</v>
      </c>
      <c r="I82" t="str">
        <f>IF(AND(Table1_1[[#This Row],[Deaths]]&gt;100,Table1_1[[#This Row],[Cases]]&gt;10000),"CRITICAL",IF(OR(Table1_1[[#This Row],[Deaths]]&gt;10,Table1_1[[#This Row],[Cases]]&gt;5000),"MODERATE","SAFE"))</f>
        <v>CRITICAL</v>
      </c>
      <c r="J82">
        <v>7118</v>
      </c>
      <c r="K82">
        <v>13646641</v>
      </c>
      <c r="N82" s="4" t="s">
        <v>372</v>
      </c>
      <c r="O82">
        <v>73116</v>
      </c>
      <c r="P82">
        <v>1427</v>
      </c>
    </row>
    <row r="83" spans="1:16" x14ac:dyDescent="0.35">
      <c r="A83" t="s">
        <v>385</v>
      </c>
      <c r="B83" t="s">
        <v>262</v>
      </c>
      <c r="C83">
        <v>1848837</v>
      </c>
      <c r="D83" s="1">
        <v>45473</v>
      </c>
      <c r="E83" s="2">
        <v>0.90638888888888891</v>
      </c>
      <c r="F83" s="2" t="str">
        <f>IF(Table1_1[[#This Row],[Cases]]&gt;1000,"HIGH CASES","LOW CASES")</f>
        <v>HIGH CASES</v>
      </c>
      <c r="G83">
        <v>982505</v>
      </c>
      <c r="H83">
        <v>971406</v>
      </c>
      <c r="I83" t="str">
        <f>IF(AND(Table1_1[[#This Row],[Deaths]]&gt;100,Table1_1[[#This Row],[Cases]]&gt;10000),"CRITICAL",IF(OR(Table1_1[[#This Row],[Deaths]]&gt;10,Table1_1[[#This Row],[Cases]]&gt;5000),"MODERATE","SAFE"))</f>
        <v>CRITICAL</v>
      </c>
      <c r="J83">
        <v>6715</v>
      </c>
      <c r="K83">
        <v>7885792</v>
      </c>
      <c r="N83" s="4" t="s">
        <v>399</v>
      </c>
      <c r="O83">
        <v>488171</v>
      </c>
      <c r="P83">
        <v>7574</v>
      </c>
    </row>
    <row r="84" spans="1:16" x14ac:dyDescent="0.35">
      <c r="A84" t="s">
        <v>386</v>
      </c>
      <c r="B84" t="s">
        <v>266</v>
      </c>
      <c r="C84">
        <v>35844909</v>
      </c>
      <c r="D84" s="1">
        <v>45473</v>
      </c>
      <c r="E84" s="2">
        <v>0.90638888888888891</v>
      </c>
      <c r="F84" s="2" t="str">
        <f>IF(Table1_1[[#This Row],[Cases]]&gt;1000,"HIGH CASES","LOW CASES")</f>
        <v>HIGH CASES</v>
      </c>
      <c r="G84">
        <v>841469</v>
      </c>
      <c r="H84">
        <v>0</v>
      </c>
      <c r="I84" t="str">
        <f>IF(AND(Table1_1[[#This Row],[Deaths]]&gt;100,Table1_1[[#This Row],[Cases]]&gt;10000),"CRITICAL",IF(OR(Table1_1[[#This Row],[Deaths]]&gt;10,Table1_1[[#This Row],[Cases]]&gt;5000),"MODERATE","SAFE"))</f>
        <v>CRITICAL</v>
      </c>
      <c r="J84">
        <v>9646</v>
      </c>
      <c r="K84">
        <v>45481735</v>
      </c>
      <c r="N84" s="4" t="s">
        <v>262</v>
      </c>
      <c r="O84">
        <v>248754104</v>
      </c>
      <c r="P84">
        <v>2101824</v>
      </c>
    </row>
    <row r="85" spans="1:16" x14ac:dyDescent="0.35">
      <c r="A85" t="s">
        <v>387</v>
      </c>
      <c r="B85" t="s">
        <v>257</v>
      </c>
      <c r="C85">
        <v>7305843</v>
      </c>
      <c r="D85" s="1">
        <v>45473</v>
      </c>
      <c r="E85" s="2">
        <v>0.90638888888888891</v>
      </c>
      <c r="F85" s="2" t="str">
        <f>IF(Table1_1[[#This Row],[Cases]]&gt;1000,"HIGH CASES","LOW CASES")</f>
        <v>HIGH CASES</v>
      </c>
      <c r="G85">
        <v>837602</v>
      </c>
      <c r="H85">
        <v>0</v>
      </c>
      <c r="I85" t="str">
        <f>IF(AND(Table1_1[[#This Row],[Deaths]]&gt;100,Table1_1[[#This Row],[Cases]]&gt;10000),"CRITICAL",IF(OR(Table1_1[[#This Row],[Deaths]]&gt;10,Table1_1[[#This Row],[Cases]]&gt;5000),"MODERATE","SAFE"))</f>
        <v>CRITICAL</v>
      </c>
      <c r="J85">
        <v>20155</v>
      </c>
      <c r="K85">
        <v>2657506</v>
      </c>
      <c r="N85" s="4" t="s">
        <v>340</v>
      </c>
      <c r="O85">
        <v>0</v>
      </c>
      <c r="P85">
        <v>28</v>
      </c>
    </row>
    <row r="86" spans="1:16" x14ac:dyDescent="0.35">
      <c r="A86" t="s">
        <v>388</v>
      </c>
      <c r="B86" t="s">
        <v>266</v>
      </c>
      <c r="C86">
        <v>10300205</v>
      </c>
      <c r="D86" s="1">
        <v>45473</v>
      </c>
      <c r="E86" s="2">
        <v>0.90638888888888891</v>
      </c>
      <c r="F86" s="2" t="str">
        <f>IF(Table1_1[[#This Row],[Cases]]&gt;1000,"HIGH CASES","LOW CASES")</f>
        <v>HIGH CASES</v>
      </c>
      <c r="G86">
        <v>835234</v>
      </c>
      <c r="H86">
        <v>824089</v>
      </c>
      <c r="I86" t="str">
        <f>IF(AND(Table1_1[[#This Row],[Deaths]]&gt;100,Table1_1[[#This Row],[Cases]]&gt;10000),"CRITICAL",IF(OR(Table1_1[[#This Row],[Deaths]]&gt;10,Table1_1[[#This Row],[Cases]]&gt;5000),"MODERATE","SAFE"))</f>
        <v>CRITICAL</v>
      </c>
      <c r="J86">
        <v>10400</v>
      </c>
      <c r="K86">
        <v>7748050</v>
      </c>
      <c r="N86" s="4" t="s">
        <v>256</v>
      </c>
      <c r="O86">
        <v>1930</v>
      </c>
      <c r="P86">
        <v>0</v>
      </c>
    </row>
    <row r="87" spans="1:16" x14ac:dyDescent="0.35">
      <c r="A87" t="s">
        <v>389</v>
      </c>
      <c r="B87" t="s">
        <v>266</v>
      </c>
      <c r="C87">
        <v>1783983</v>
      </c>
      <c r="D87" s="1">
        <v>45473</v>
      </c>
      <c r="E87" s="2">
        <v>0.90638888888888891</v>
      </c>
      <c r="F87" s="2" t="str">
        <f>IF(Table1_1[[#This Row],[Cases]]&gt;1000,"HIGH CASES","LOW CASES")</f>
        <v>HIGH CASES</v>
      </c>
      <c r="G87">
        <v>729549</v>
      </c>
      <c r="H87">
        <v>727915</v>
      </c>
      <c r="I87" t="str">
        <f>IF(AND(Table1_1[[#This Row],[Deaths]]&gt;100,Table1_1[[#This Row],[Cases]]&gt;10000),"CRITICAL",IF(OR(Table1_1[[#This Row],[Deaths]]&gt;10,Table1_1[[#This Row],[Cases]]&gt;5000),"MODERATE","SAFE"))</f>
        <v>CRITICAL</v>
      </c>
      <c r="J87">
        <v>1574</v>
      </c>
      <c r="K87">
        <v>10948549</v>
      </c>
      <c r="N87" s="4" t="s">
        <v>351</v>
      </c>
      <c r="O87">
        <v>67226</v>
      </c>
      <c r="P87">
        <v>885</v>
      </c>
    </row>
    <row r="88" spans="1:16" x14ac:dyDescent="0.35">
      <c r="A88" t="s">
        <v>390</v>
      </c>
      <c r="B88" t="s">
        <v>266</v>
      </c>
      <c r="C88">
        <v>1223387</v>
      </c>
      <c r="D88" s="1">
        <v>45473</v>
      </c>
      <c r="E88" s="2">
        <v>0.90638888888888891</v>
      </c>
      <c r="F88" s="2" t="str">
        <f>IF(Table1_1[[#This Row],[Cases]]&gt;1000,"HIGH CASES","LOW CASES")</f>
        <v>HIGH CASES</v>
      </c>
      <c r="G88">
        <v>681110</v>
      </c>
      <c r="H88">
        <v>679745</v>
      </c>
      <c r="I88" t="str">
        <f>IF(AND(Table1_1[[#This Row],[Deaths]]&gt;100,Table1_1[[#This Row],[Cases]]&gt;10000),"CRITICAL",IF(OR(Table1_1[[#This Row],[Deaths]]&gt;10,Table1_1[[#This Row],[Cases]]&gt;5000),"MODERATE","SAFE"))</f>
        <v>CRITICAL</v>
      </c>
      <c r="J88">
        <v>1365</v>
      </c>
      <c r="K88">
        <v>9640118</v>
      </c>
      <c r="N88" s="4" t="s">
        <v>454</v>
      </c>
      <c r="O88">
        <v>1503989</v>
      </c>
      <c r="P88">
        <v>11958</v>
      </c>
    </row>
    <row r="89" spans="1:16" x14ac:dyDescent="0.35">
      <c r="A89" t="s">
        <v>391</v>
      </c>
      <c r="B89" t="s">
        <v>259</v>
      </c>
      <c r="C89">
        <v>11056370</v>
      </c>
      <c r="D89" s="1">
        <v>45473</v>
      </c>
      <c r="E89" s="2">
        <v>0.90638888888888891</v>
      </c>
      <c r="F89" s="2" t="str">
        <f>IF(Table1_1[[#This Row],[Cases]]&gt;1000,"HIGH CASES","LOW CASES")</f>
        <v>HIGH CASES</v>
      </c>
      <c r="G89">
        <v>675890</v>
      </c>
      <c r="H89">
        <v>671316</v>
      </c>
      <c r="I89" t="str">
        <f>IF(AND(Table1_1[[#This Row],[Deaths]]&gt;100,Table1_1[[#This Row],[Cases]]&gt;10000),"CRITICAL",IF(OR(Table1_1[[#This Row],[Deaths]]&gt;10,Table1_1[[#This Row],[Cases]]&gt;5000),"MODERATE","SAFE"))</f>
        <v>CRITICAL</v>
      </c>
      <c r="J89">
        <v>4384</v>
      </c>
      <c r="K89">
        <v>3740928</v>
      </c>
      <c r="N89" s="4" t="s">
        <v>470</v>
      </c>
      <c r="O89">
        <v>39970918</v>
      </c>
      <c r="P89">
        <v>167642</v>
      </c>
    </row>
    <row r="90" spans="1:16" x14ac:dyDescent="0.35">
      <c r="A90" t="s">
        <v>392</v>
      </c>
      <c r="B90" t="s">
        <v>266</v>
      </c>
      <c r="C90">
        <v>21575842</v>
      </c>
      <c r="D90" s="1">
        <v>45473</v>
      </c>
      <c r="E90" s="2">
        <v>0.90638888888888891</v>
      </c>
      <c r="F90" s="2" t="str">
        <f>IF(Table1_1[[#This Row],[Cases]]&gt;1000,"HIGH CASES","LOW CASES")</f>
        <v>HIGH CASES</v>
      </c>
      <c r="G90">
        <v>672754</v>
      </c>
      <c r="H90">
        <v>655852</v>
      </c>
      <c r="I90" t="str">
        <f>IF(AND(Table1_1[[#This Row],[Deaths]]&gt;100,Table1_1[[#This Row],[Cases]]&gt;10000),"CRITICAL",IF(OR(Table1_1[[#This Row],[Deaths]]&gt;10,Table1_1[[#This Row],[Cases]]&gt;5000),"MODERATE","SAFE"))</f>
        <v>CRITICAL</v>
      </c>
      <c r="J90">
        <v>16897</v>
      </c>
      <c r="K90">
        <v>6486117</v>
      </c>
      <c r="N90" s="4" t="s">
        <v>348</v>
      </c>
      <c r="O90">
        <v>11254</v>
      </c>
      <c r="P90">
        <v>420</v>
      </c>
    </row>
    <row r="91" spans="1:16" x14ac:dyDescent="0.35">
      <c r="A91" t="s">
        <v>393</v>
      </c>
      <c r="B91" t="s">
        <v>266</v>
      </c>
      <c r="C91">
        <v>4380326</v>
      </c>
      <c r="D91" s="1">
        <v>45473</v>
      </c>
      <c r="E91" s="2">
        <v>0.90638888888888891</v>
      </c>
      <c r="F91" s="2" t="str">
        <f>IF(Table1_1[[#This Row],[Cases]]&gt;1000,"HIGH CASES","LOW CASES")</f>
        <v>HIGH CASES</v>
      </c>
      <c r="G91">
        <v>667158</v>
      </c>
      <c r="H91">
        <v>0</v>
      </c>
      <c r="I91" t="str">
        <f>IF(AND(Table1_1[[#This Row],[Deaths]]&gt;100,Table1_1[[#This Row],[Cases]]&gt;10000),"CRITICAL",IF(OR(Table1_1[[#This Row],[Deaths]]&gt;10,Table1_1[[#This Row],[Cases]]&gt;5000),"MODERATE","SAFE"))</f>
        <v>CRITICAL</v>
      </c>
      <c r="J91">
        <v>2570</v>
      </c>
      <c r="K91">
        <v>8455743</v>
      </c>
      <c r="N91" s="4" t="s">
        <v>371</v>
      </c>
      <c r="O91">
        <v>0</v>
      </c>
      <c r="P91">
        <v>650</v>
      </c>
    </row>
    <row r="92" spans="1:16" x14ac:dyDescent="0.35">
      <c r="A92" t="s">
        <v>394</v>
      </c>
      <c r="B92" t="s">
        <v>266</v>
      </c>
      <c r="C92">
        <v>55227143</v>
      </c>
      <c r="D92" s="1">
        <v>45473</v>
      </c>
      <c r="E92" s="2">
        <v>0.90638888888888891</v>
      </c>
      <c r="F92" s="2" t="str">
        <f>IF(Table1_1[[#This Row],[Cases]]&gt;1000,"HIGH CASES","LOW CASES")</f>
        <v>HIGH CASES</v>
      </c>
      <c r="G92">
        <v>641873</v>
      </c>
      <c r="H92">
        <v>620159</v>
      </c>
      <c r="I92" t="str">
        <f>IF(AND(Table1_1[[#This Row],[Deaths]]&gt;100,Table1_1[[#This Row],[Cases]]&gt;10000),"CRITICAL",IF(OR(Table1_1[[#This Row],[Deaths]]&gt;10,Table1_1[[#This Row],[Cases]]&gt;5000),"MODERATE","SAFE"))</f>
        <v>CRITICAL</v>
      </c>
      <c r="J92">
        <v>19495</v>
      </c>
      <c r="K92">
        <v>11711514</v>
      </c>
      <c r="N92" s="4" t="s">
        <v>331</v>
      </c>
      <c r="O92">
        <v>48674</v>
      </c>
      <c r="P92">
        <v>307</v>
      </c>
    </row>
    <row r="93" spans="1:16" x14ac:dyDescent="0.35">
      <c r="A93" t="s">
        <v>395</v>
      </c>
      <c r="B93" t="s">
        <v>262</v>
      </c>
      <c r="C93">
        <v>4013171</v>
      </c>
      <c r="D93" s="1">
        <v>45473</v>
      </c>
      <c r="E93" s="2">
        <v>0.90638888888888891</v>
      </c>
      <c r="F93" s="2" t="str">
        <f>IF(Table1_1[[#This Row],[Cases]]&gt;1000,"HIGH CASES","LOW CASES")</f>
        <v>HIGH CASES</v>
      </c>
      <c r="G93">
        <v>635145</v>
      </c>
      <c r="H93">
        <v>0</v>
      </c>
      <c r="I93" t="str">
        <f>IF(AND(Table1_1[[#This Row],[Deaths]]&gt;100,Table1_1[[#This Row],[Cases]]&gt;10000),"CRITICAL",IF(OR(Table1_1[[#This Row],[Deaths]]&gt;10,Table1_1[[#This Row],[Cases]]&gt;5000),"MODERATE","SAFE"))</f>
        <v>CRITICAL</v>
      </c>
      <c r="J93">
        <v>12218</v>
      </c>
      <c r="K93">
        <v>3216305</v>
      </c>
      <c r="N93" s="4" t="s">
        <v>283</v>
      </c>
      <c r="O93">
        <v>12189</v>
      </c>
      <c r="P93">
        <v>372</v>
      </c>
    </row>
    <row r="94" spans="1:16" x14ac:dyDescent="0.35">
      <c r="A94" t="s">
        <v>396</v>
      </c>
      <c r="B94" t="s">
        <v>262</v>
      </c>
      <c r="C94">
        <v>1321910</v>
      </c>
      <c r="D94" s="1">
        <v>45473</v>
      </c>
      <c r="E94" s="2">
        <v>0.90638888888888891</v>
      </c>
      <c r="F94" s="2" t="str">
        <f>IF(Table1_1[[#This Row],[Cases]]&gt;1000,"HIGH CASES","LOW CASES")</f>
        <v>HIGH CASES</v>
      </c>
      <c r="G94">
        <v>628070</v>
      </c>
      <c r="H94">
        <v>0</v>
      </c>
      <c r="I94" t="str">
        <f>IF(AND(Table1_1[[#This Row],[Deaths]]&gt;100,Table1_1[[#This Row],[Cases]]&gt;10000),"CRITICAL",IF(OR(Table1_1[[#This Row],[Deaths]]&gt;10,Table1_1[[#This Row],[Cases]]&gt;5000),"MODERATE","SAFE"))</f>
        <v>CRITICAL</v>
      </c>
      <c r="J94">
        <v>3001</v>
      </c>
      <c r="K94">
        <v>6968103</v>
      </c>
      <c r="N94" s="4" t="s">
        <v>451</v>
      </c>
      <c r="O94">
        <v>0</v>
      </c>
      <c r="P94">
        <v>17132</v>
      </c>
    </row>
    <row r="95" spans="1:16" x14ac:dyDescent="0.35">
      <c r="A95" t="s">
        <v>397</v>
      </c>
      <c r="B95" t="s">
        <v>266</v>
      </c>
      <c r="C95">
        <v>5345541</v>
      </c>
      <c r="D95" s="1">
        <v>45473</v>
      </c>
      <c r="E95" s="2">
        <v>0.90638888888888891</v>
      </c>
      <c r="F95" s="2" t="str">
        <f>IF(Table1_1[[#This Row],[Cases]]&gt;1000,"HIGH CASES","LOW CASES")</f>
        <v>HIGH CASES</v>
      </c>
      <c r="G95">
        <v>621008</v>
      </c>
      <c r="H95">
        <v>615445</v>
      </c>
      <c r="I95" t="str">
        <f>IF(AND(Table1_1[[#This Row],[Deaths]]&gt;100,Table1_1[[#This Row],[Cases]]&gt;10000),"CRITICAL",IF(OR(Table1_1[[#This Row],[Deaths]]&gt;10,Table1_1[[#This Row],[Cases]]&gt;5000),"MODERATE","SAFE"))</f>
        <v>CRITICAL</v>
      </c>
      <c r="J95">
        <v>5404</v>
      </c>
      <c r="K95">
        <v>3078533</v>
      </c>
      <c r="N95" s="4" t="s">
        <v>471</v>
      </c>
      <c r="O95">
        <v>38240600</v>
      </c>
      <c r="P95">
        <v>183027</v>
      </c>
    </row>
    <row r="96" spans="1:16" x14ac:dyDescent="0.35">
      <c r="A96" t="s">
        <v>376</v>
      </c>
      <c r="B96" t="s">
        <v>257</v>
      </c>
      <c r="C96">
        <v>29266991</v>
      </c>
      <c r="D96" s="1">
        <v>45473</v>
      </c>
      <c r="E96" s="2">
        <v>0.90638888888888891</v>
      </c>
      <c r="F96" s="2" t="str">
        <f>IF(Table1_1[[#This Row],[Cases]]&gt;1000,"HIGH CASES","LOW CASES")</f>
        <v>HIGH CASES</v>
      </c>
      <c r="G96">
        <v>552695</v>
      </c>
      <c r="H96">
        <v>546537</v>
      </c>
      <c r="I96" t="str">
        <f>IF(AND(Table1_1[[#This Row],[Deaths]]&gt;100,Table1_1[[#This Row],[Cases]]&gt;10000),"CRITICAL",IF(OR(Table1_1[[#This Row],[Deaths]]&gt;10,Table1_1[[#This Row],[Cases]]&gt;5000),"MODERATE","SAFE"))</f>
        <v>CRITICAL</v>
      </c>
      <c r="J96">
        <v>5856</v>
      </c>
      <c r="K96">
        <v>3359014</v>
      </c>
      <c r="N96" s="4" t="s">
        <v>359</v>
      </c>
      <c r="O96">
        <v>170425</v>
      </c>
      <c r="P96">
        <v>1462</v>
      </c>
    </row>
    <row r="97" spans="1:16" x14ac:dyDescent="0.35">
      <c r="A97" t="s">
        <v>377</v>
      </c>
      <c r="B97" t="s">
        <v>255</v>
      </c>
      <c r="C97">
        <v>106156692</v>
      </c>
      <c r="D97" s="1">
        <v>45473</v>
      </c>
      <c r="E97" s="2">
        <v>0.90638888888888891</v>
      </c>
      <c r="F97" s="2" t="str">
        <f>IF(Table1_1[[#This Row],[Cases]]&gt;1000,"HIGH CASES","LOW CASES")</f>
        <v>HIGH CASES</v>
      </c>
      <c r="G97">
        <v>516023</v>
      </c>
      <c r="H97">
        <v>442182</v>
      </c>
      <c r="I97" t="str">
        <f>IF(AND(Table1_1[[#This Row],[Deaths]]&gt;100,Table1_1[[#This Row],[Cases]]&gt;10000),"CRITICAL",IF(OR(Table1_1[[#This Row],[Deaths]]&gt;10,Table1_1[[#This Row],[Cases]]&gt;5000),"MODERATE","SAFE"))</f>
        <v>CRITICAL</v>
      </c>
      <c r="J97">
        <v>24613</v>
      </c>
      <c r="K97">
        <v>3693367</v>
      </c>
      <c r="N97" s="4" t="s">
        <v>297</v>
      </c>
      <c r="O97">
        <v>0</v>
      </c>
      <c r="P97">
        <v>113</v>
      </c>
    </row>
    <row r="98" spans="1:16" x14ac:dyDescent="0.35">
      <c r="A98" t="s">
        <v>379</v>
      </c>
      <c r="B98" t="s">
        <v>266</v>
      </c>
      <c r="C98">
        <v>2979915</v>
      </c>
      <c r="D98" s="1">
        <v>45473</v>
      </c>
      <c r="E98" s="2">
        <v>0.90638888888888891</v>
      </c>
      <c r="F98" s="2" t="str">
        <f>IF(Table1_1[[#This Row],[Cases]]&gt;1000,"HIGH CASES","LOW CASES")</f>
        <v>HIGH CASES</v>
      </c>
      <c r="G98">
        <v>514524</v>
      </c>
      <c r="H98">
        <v>513687</v>
      </c>
      <c r="I98" t="str">
        <f>IF(AND(Table1_1[[#This Row],[Deaths]]&gt;100,Table1_1[[#This Row],[Cases]]&gt;10000),"CRITICAL",IF(OR(Table1_1[[#This Row],[Deaths]]&gt;10,Table1_1[[#This Row],[Cases]]&gt;5000),"MODERATE","SAFE"))</f>
        <v>CRITICAL</v>
      </c>
      <c r="J98">
        <v>690</v>
      </c>
      <c r="K98">
        <v>4065369</v>
      </c>
      <c r="N98" s="4" t="s">
        <v>427</v>
      </c>
      <c r="O98">
        <v>0</v>
      </c>
      <c r="P98">
        <v>37869</v>
      </c>
    </row>
    <row r="99" spans="1:16" x14ac:dyDescent="0.35">
      <c r="A99" t="s">
        <v>398</v>
      </c>
      <c r="B99" t="s">
        <v>255</v>
      </c>
      <c r="C99">
        <v>7040745</v>
      </c>
      <c r="D99" s="1">
        <v>45473</v>
      </c>
      <c r="E99" s="2">
        <v>0.90638888888888891</v>
      </c>
      <c r="F99" s="2" t="str">
        <f>IF(Table1_1[[#This Row],[Cases]]&gt;1000,"HIGH CASES","LOW CASES")</f>
        <v>HIGH CASES</v>
      </c>
      <c r="G99">
        <v>507274</v>
      </c>
      <c r="H99">
        <v>500835</v>
      </c>
      <c r="I99" t="str">
        <f>IF(AND(Table1_1[[#This Row],[Deaths]]&gt;100,Table1_1[[#This Row],[Cases]]&gt;10000),"CRITICAL",IF(OR(Table1_1[[#This Row],[Deaths]]&gt;10,Table1_1[[#This Row],[Cases]]&gt;5000),"MODERATE","SAFE"))</f>
        <v>CRITICAL</v>
      </c>
      <c r="J99">
        <v>6437</v>
      </c>
      <c r="K99">
        <v>2483848</v>
      </c>
      <c r="N99" s="4" t="s">
        <v>275</v>
      </c>
      <c r="O99">
        <v>2761</v>
      </c>
      <c r="P99">
        <v>21</v>
      </c>
    </row>
    <row r="100" spans="1:16" x14ac:dyDescent="0.35">
      <c r="A100" t="s">
        <v>265</v>
      </c>
      <c r="B100" t="s">
        <v>266</v>
      </c>
      <c r="C100">
        <v>1448471400</v>
      </c>
      <c r="D100" s="1">
        <v>45473</v>
      </c>
      <c r="E100" s="2">
        <v>0.90643518518518518</v>
      </c>
      <c r="F100" s="2" t="str">
        <f>IF(Table1_1[[#This Row],[Cases]]&gt;1000,"HIGH CASES","LOW CASES")</f>
        <v>HIGH CASES</v>
      </c>
      <c r="G100">
        <v>503302</v>
      </c>
      <c r="H100">
        <v>379053</v>
      </c>
      <c r="I100" t="str">
        <f>IF(AND(Table1_1[[#This Row],[Deaths]]&gt;100,Table1_1[[#This Row],[Cases]]&gt;10000),"CRITICAL",IF(OR(Table1_1[[#This Row],[Deaths]]&gt;10,Table1_1[[#This Row],[Cases]]&gt;5000),"MODERATE","SAFE"))</f>
        <v>CRITICAL</v>
      </c>
      <c r="J100">
        <v>5272</v>
      </c>
      <c r="K100">
        <v>160000000</v>
      </c>
      <c r="N100" s="4" t="s">
        <v>284</v>
      </c>
      <c r="O100">
        <v>19358</v>
      </c>
      <c r="P100">
        <v>238</v>
      </c>
    </row>
    <row r="101" spans="1:16" x14ac:dyDescent="0.35">
      <c r="A101" t="s">
        <v>399</v>
      </c>
      <c r="B101" t="s">
        <v>255</v>
      </c>
      <c r="C101">
        <v>120812698</v>
      </c>
      <c r="D101" s="1">
        <v>45473</v>
      </c>
      <c r="E101" s="2">
        <v>0.90638888888888891</v>
      </c>
      <c r="F101" s="2" t="str">
        <f>IF(Table1_1[[#This Row],[Cases]]&gt;1000,"HIGH CASES","LOW CASES")</f>
        <v>HIGH CASES</v>
      </c>
      <c r="G101">
        <v>501157</v>
      </c>
      <c r="H101">
        <v>488171</v>
      </c>
      <c r="I101" t="str">
        <f>IF(AND(Table1_1[[#This Row],[Deaths]]&gt;100,Table1_1[[#This Row],[Cases]]&gt;10000),"CRITICAL",IF(OR(Table1_1[[#This Row],[Deaths]]&gt;10,Table1_1[[#This Row],[Cases]]&gt;5000),"MODERATE","SAFE"))</f>
        <v>CRITICAL</v>
      </c>
      <c r="J101">
        <v>7574</v>
      </c>
      <c r="K101">
        <v>5565340</v>
      </c>
      <c r="N101" s="4" t="s">
        <v>353</v>
      </c>
      <c r="O101">
        <v>0</v>
      </c>
      <c r="P101">
        <v>1021</v>
      </c>
    </row>
    <row r="102" spans="1:16" x14ac:dyDescent="0.35">
      <c r="A102" t="s">
        <v>400</v>
      </c>
      <c r="B102" t="s">
        <v>255</v>
      </c>
      <c r="C102">
        <v>908061</v>
      </c>
      <c r="D102" s="1">
        <v>45473</v>
      </c>
      <c r="E102" s="2">
        <v>0.90638888888888891</v>
      </c>
      <c r="F102" s="2" t="str">
        <f>IF(Table1_1[[#This Row],[Cases]]&gt;1000,"HIGH CASES","LOW CASES")</f>
        <v>HIGH CASES</v>
      </c>
      <c r="G102">
        <v>494595</v>
      </c>
      <c r="H102">
        <v>0</v>
      </c>
      <c r="I102" t="str">
        <f>IF(AND(Table1_1[[#This Row],[Deaths]]&gt;100,Table1_1[[#This Row],[Cases]]&gt;10000),"CRITICAL",IF(OR(Table1_1[[#This Row],[Deaths]]&gt;10,Table1_1[[#This Row],[Cases]]&gt;5000),"MODERATE","SAFE"))</f>
        <v>CRITICAL</v>
      </c>
      <c r="J102">
        <v>921</v>
      </c>
      <c r="K102">
        <v>1603660</v>
      </c>
      <c r="N102" s="4" t="s">
        <v>460</v>
      </c>
      <c r="O102">
        <v>1269891</v>
      </c>
      <c r="P102">
        <v>20289</v>
      </c>
    </row>
    <row r="103" spans="1:16" x14ac:dyDescent="0.35">
      <c r="A103" t="s">
        <v>401</v>
      </c>
      <c r="B103" t="s">
        <v>259</v>
      </c>
      <c r="C103">
        <v>10221247</v>
      </c>
      <c r="D103" s="1">
        <v>45473</v>
      </c>
      <c r="E103" s="2">
        <v>0.90638888888888891</v>
      </c>
      <c r="F103" s="2" t="str">
        <f>IF(Table1_1[[#This Row],[Cases]]&gt;1000,"HIGH CASES","LOW CASES")</f>
        <v>HIGH CASES</v>
      </c>
      <c r="G103">
        <v>474590</v>
      </c>
      <c r="H103">
        <v>0</v>
      </c>
      <c r="I103" t="str">
        <f>IF(AND(Table1_1[[#This Row],[Deaths]]&gt;100,Table1_1[[#This Row],[Cases]]&gt;10000),"CRITICAL",IF(OR(Table1_1[[#This Row],[Deaths]]&gt;10,Table1_1[[#This Row],[Cases]]&gt;5000),"MODERATE","SAFE"))</f>
        <v>CRITICAL</v>
      </c>
      <c r="J103">
        <v>11165</v>
      </c>
      <c r="K103">
        <v>1660662</v>
      </c>
      <c r="N103" s="4" t="s">
        <v>337</v>
      </c>
      <c r="O103">
        <v>37757</v>
      </c>
      <c r="P103">
        <v>468</v>
      </c>
    </row>
    <row r="104" spans="1:16" x14ac:dyDescent="0.35">
      <c r="A104" t="s">
        <v>402</v>
      </c>
      <c r="B104" t="s">
        <v>266</v>
      </c>
      <c r="C104">
        <v>2971966</v>
      </c>
      <c r="D104" s="1">
        <v>45473</v>
      </c>
      <c r="E104" s="2">
        <v>0.90638888888888891</v>
      </c>
      <c r="F104" s="2" t="str">
        <f>IF(Table1_1[[#This Row],[Cases]]&gt;1000,"HIGH CASES","LOW CASES")</f>
        <v>HIGH CASES</v>
      </c>
      <c r="G104">
        <v>451831</v>
      </c>
      <c r="H104">
        <v>435162</v>
      </c>
      <c r="I104" t="str">
        <f>IF(AND(Table1_1[[#This Row],[Deaths]]&gt;100,Table1_1[[#This Row],[Cases]]&gt;10000),"CRITICAL",IF(OR(Table1_1[[#This Row],[Deaths]]&gt;10,Table1_1[[#This Row],[Cases]]&gt;5000),"MODERATE","SAFE"))</f>
        <v>CRITICAL</v>
      </c>
      <c r="J104">
        <v>8777</v>
      </c>
      <c r="K104">
        <v>3242901</v>
      </c>
      <c r="N104" s="4" t="s">
        <v>286</v>
      </c>
      <c r="O104">
        <v>8929</v>
      </c>
      <c r="P104">
        <v>177</v>
      </c>
    </row>
    <row r="105" spans="1:16" x14ac:dyDescent="0.35">
      <c r="A105" t="s">
        <v>403</v>
      </c>
      <c r="B105" t="s">
        <v>262</v>
      </c>
      <c r="C105">
        <v>3249317</v>
      </c>
      <c r="D105" s="1">
        <v>45473</v>
      </c>
      <c r="E105" s="2">
        <v>0.90638888888888891</v>
      </c>
      <c r="F105" s="2" t="str">
        <f>IF(Table1_1[[#This Row],[Cases]]&gt;1000,"HIGH CASES","LOW CASES")</f>
        <v>HIGH CASES</v>
      </c>
      <c r="G105">
        <v>403615</v>
      </c>
      <c r="H105">
        <v>379084</v>
      </c>
      <c r="I105" t="str">
        <f>IF(AND(Table1_1[[#This Row],[Deaths]]&gt;100,Table1_1[[#This Row],[Cases]]&gt;10000),"CRITICAL",IF(OR(Table1_1[[#This Row],[Deaths]]&gt;10,Table1_1[[#This Row],[Cases]]&gt;5000),"MODERATE","SAFE"))</f>
        <v>CRITICAL</v>
      </c>
      <c r="J105">
        <v>16388</v>
      </c>
      <c r="K105">
        <v>1884721</v>
      </c>
      <c r="N105" s="4" t="s">
        <v>373</v>
      </c>
      <c r="O105">
        <v>72013</v>
      </c>
      <c r="P105">
        <v>1300</v>
      </c>
    </row>
    <row r="106" spans="1:16" x14ac:dyDescent="0.35">
      <c r="A106" t="s">
        <v>404</v>
      </c>
      <c r="B106" t="s">
        <v>266</v>
      </c>
      <c r="C106">
        <v>5323993</v>
      </c>
      <c r="D106" s="1">
        <v>45473</v>
      </c>
      <c r="E106" s="2">
        <v>0.90638888888888891</v>
      </c>
      <c r="F106" s="2" t="str">
        <f>IF(Table1_1[[#This Row],[Cases]]&gt;1000,"HIGH CASES","LOW CASES")</f>
        <v>HIGH CASES</v>
      </c>
      <c r="G106">
        <v>399449</v>
      </c>
      <c r="H106">
        <v>0</v>
      </c>
      <c r="I106" t="str">
        <f>IF(AND(Table1_1[[#This Row],[Deaths]]&gt;100,Table1_1[[#This Row],[Cases]]&gt;10000),"CRITICAL",IF(OR(Table1_1[[#This Row],[Deaths]]&gt;10,Table1_1[[#This Row],[Cases]]&gt;5000),"MODERATE","SAFE"))</f>
        <v>CRITICAL</v>
      </c>
      <c r="J106">
        <v>4628</v>
      </c>
      <c r="K106">
        <v>25000000</v>
      </c>
      <c r="N106" s="4" t="s">
        <v>339</v>
      </c>
      <c r="O106">
        <v>33734</v>
      </c>
      <c r="P106">
        <v>860</v>
      </c>
    </row>
    <row r="107" spans="1:16" x14ac:dyDescent="0.35">
      <c r="A107" t="s">
        <v>405</v>
      </c>
      <c r="B107" t="s">
        <v>262</v>
      </c>
      <c r="C107">
        <v>642371</v>
      </c>
      <c r="D107" s="1">
        <v>45473</v>
      </c>
      <c r="E107" s="2">
        <v>0.90638888888888891</v>
      </c>
      <c r="F107" s="2" t="str">
        <f>IF(Table1_1[[#This Row],[Cases]]&gt;1000,"HIGH CASES","LOW CASES")</f>
        <v>HIGH CASES</v>
      </c>
      <c r="G107">
        <v>391232</v>
      </c>
      <c r="H107">
        <v>0</v>
      </c>
      <c r="I107" t="str">
        <f>IF(AND(Table1_1[[#This Row],[Deaths]]&gt;100,Table1_1[[#This Row],[Cases]]&gt;10000),"CRITICAL",IF(OR(Table1_1[[#This Row],[Deaths]]&gt;10,Table1_1[[#This Row],[Cases]]&gt;5000),"MODERATE","SAFE"))</f>
        <v>CRITICAL</v>
      </c>
      <c r="J107">
        <v>1232</v>
      </c>
      <c r="K107">
        <v>4587145</v>
      </c>
      <c r="N107" s="4" t="s">
        <v>401</v>
      </c>
      <c r="O107">
        <v>0</v>
      </c>
      <c r="P107">
        <v>11165</v>
      </c>
    </row>
    <row r="108" spans="1:16" x14ac:dyDescent="0.35">
      <c r="A108" t="s">
        <v>406</v>
      </c>
      <c r="B108" t="s">
        <v>262</v>
      </c>
      <c r="C108">
        <v>2081304</v>
      </c>
      <c r="D108" s="1">
        <v>45473</v>
      </c>
      <c r="E108" s="2">
        <v>0.90638888888888891</v>
      </c>
      <c r="F108" s="2" t="str">
        <f>IF(Table1_1[[#This Row],[Cases]]&gt;1000,"HIGH CASES","LOW CASES")</f>
        <v>HIGH CASES</v>
      </c>
      <c r="G108">
        <v>350567</v>
      </c>
      <c r="H108">
        <v>337068</v>
      </c>
      <c r="I108" t="str">
        <f>IF(AND(Table1_1[[#This Row],[Deaths]]&gt;100,Table1_1[[#This Row],[Cases]]&gt;10000),"CRITICAL",IF(OR(Table1_1[[#This Row],[Deaths]]&gt;10,Table1_1[[#This Row],[Cases]]&gt;5000),"MODERATE","SAFE"))</f>
        <v>CRITICAL</v>
      </c>
      <c r="J108">
        <v>9976</v>
      </c>
      <c r="K108">
        <v>2226216</v>
      </c>
      <c r="N108" s="4" t="s">
        <v>443</v>
      </c>
      <c r="O108">
        <v>2916005</v>
      </c>
      <c r="P108">
        <v>14924</v>
      </c>
    </row>
    <row r="109" spans="1:16" x14ac:dyDescent="0.35">
      <c r="A109" t="s">
        <v>407</v>
      </c>
      <c r="B109" t="s">
        <v>255</v>
      </c>
      <c r="C109">
        <v>19470234</v>
      </c>
      <c r="D109" s="1">
        <v>45473</v>
      </c>
      <c r="E109" s="2">
        <v>0.90638888888888891</v>
      </c>
      <c r="F109" s="2" t="str">
        <f>IF(Table1_1[[#This Row],[Cases]]&gt;1000,"HIGH CASES","LOW CASES")</f>
        <v>HIGH CASES</v>
      </c>
      <c r="G109">
        <v>349304</v>
      </c>
      <c r="H109">
        <v>341316</v>
      </c>
      <c r="I109" t="str">
        <f>IF(AND(Table1_1[[#This Row],[Deaths]]&gt;100,Table1_1[[#This Row],[Cases]]&gt;10000),"CRITICAL",IF(OR(Table1_1[[#This Row],[Deaths]]&gt;10,Table1_1[[#This Row],[Cases]]&gt;5000),"MODERATE","SAFE"))</f>
        <v>CRITICAL</v>
      </c>
      <c r="J109">
        <v>4069</v>
      </c>
      <c r="K109">
        <v>4112961</v>
      </c>
      <c r="N109" s="4" t="s">
        <v>448</v>
      </c>
      <c r="O109">
        <v>2152155</v>
      </c>
      <c r="P109">
        <v>49048</v>
      </c>
    </row>
    <row r="110" spans="1:16" x14ac:dyDescent="0.35">
      <c r="A110" t="s">
        <v>408</v>
      </c>
      <c r="B110" t="s">
        <v>255</v>
      </c>
      <c r="C110">
        <v>56215221</v>
      </c>
      <c r="D110" s="1">
        <v>45473</v>
      </c>
      <c r="E110" s="2">
        <v>0.90638888888888891</v>
      </c>
      <c r="F110" s="2" t="str">
        <f>IF(Table1_1[[#This Row],[Cases]]&gt;1000,"HIGH CASES","LOW CASES")</f>
        <v>HIGH CASES</v>
      </c>
      <c r="G110">
        <v>344130</v>
      </c>
      <c r="H110">
        <v>337309</v>
      </c>
      <c r="I110" t="str">
        <f>IF(AND(Table1_1[[#This Row],[Deaths]]&gt;100,Table1_1[[#This Row],[Cases]]&gt;10000),"CRITICAL",IF(OR(Table1_1[[#This Row],[Deaths]]&gt;10,Table1_1[[#This Row],[Cases]]&gt;5000),"MODERATE","SAFE"))</f>
        <v>CRITICAL</v>
      </c>
      <c r="J110">
        <v>5689</v>
      </c>
      <c r="K110">
        <v>3967062</v>
      </c>
      <c r="N110" s="4" t="s">
        <v>420</v>
      </c>
      <c r="O110">
        <v>0</v>
      </c>
      <c r="P110">
        <v>229</v>
      </c>
    </row>
    <row r="111" spans="1:16" x14ac:dyDescent="0.35">
      <c r="A111" t="s">
        <v>409</v>
      </c>
      <c r="B111" t="s">
        <v>266</v>
      </c>
      <c r="C111">
        <v>445431</v>
      </c>
      <c r="D111" s="1">
        <v>45473</v>
      </c>
      <c r="E111" s="2">
        <v>0.90638888888888891</v>
      </c>
      <c r="F111" s="2" t="str">
        <f>IF(Table1_1[[#This Row],[Cases]]&gt;1000,"HIGH CASES","LOW CASES")</f>
        <v>HIGH CASES</v>
      </c>
      <c r="G111">
        <v>343719</v>
      </c>
      <c r="H111">
        <v>243601</v>
      </c>
      <c r="I111" t="str">
        <f>IF(AND(Table1_1[[#This Row],[Deaths]]&gt;100,Table1_1[[#This Row],[Cases]]&gt;10000),"CRITICAL",IF(OR(Table1_1[[#This Row],[Deaths]]&gt;10,Table1_1[[#This Row],[Cases]]&gt;5000),"MODERATE","SAFE"))</f>
        <v>CRITICAL</v>
      </c>
      <c r="J111">
        <v>225</v>
      </c>
      <c r="K111">
        <v>717784</v>
      </c>
      <c r="N111" s="4" t="s">
        <v>469</v>
      </c>
      <c r="O111">
        <v>0</v>
      </c>
      <c r="P111">
        <v>533570</v>
      </c>
    </row>
    <row r="112" spans="1:16" x14ac:dyDescent="0.35">
      <c r="A112" t="s">
        <v>410</v>
      </c>
      <c r="B112" t="s">
        <v>262</v>
      </c>
      <c r="C112">
        <v>2866374</v>
      </c>
      <c r="D112" s="1">
        <v>45473</v>
      </c>
      <c r="E112" s="2">
        <v>0.90638888888888891</v>
      </c>
      <c r="F112" s="2" t="str">
        <f>IF(Table1_1[[#This Row],[Cases]]&gt;1000,"HIGH CASES","LOW CASES")</f>
        <v>HIGH CASES</v>
      </c>
      <c r="G112">
        <v>334863</v>
      </c>
      <c r="H112">
        <v>330233</v>
      </c>
      <c r="I112" t="str">
        <f>IF(AND(Table1_1[[#This Row],[Deaths]]&gt;100,Table1_1[[#This Row],[Cases]]&gt;10000),"CRITICAL",IF(OR(Table1_1[[#This Row],[Deaths]]&gt;10,Table1_1[[#This Row],[Cases]]&gt;5000),"MODERATE","SAFE"))</f>
        <v>CRITICAL</v>
      </c>
      <c r="J112">
        <v>3605</v>
      </c>
      <c r="K112">
        <v>1941032</v>
      </c>
      <c r="N112" s="4" t="s">
        <v>485</v>
      </c>
      <c r="O112">
        <v>6647104</v>
      </c>
      <c r="P112">
        <v>162063</v>
      </c>
    </row>
    <row r="113" spans="1:16" x14ac:dyDescent="0.35">
      <c r="A113" t="s">
        <v>411</v>
      </c>
      <c r="B113" t="s">
        <v>255</v>
      </c>
      <c r="C113">
        <v>2441162</v>
      </c>
      <c r="D113" s="1">
        <v>45473</v>
      </c>
      <c r="E113" s="2">
        <v>0.90638888888888891</v>
      </c>
      <c r="F113" s="2" t="str">
        <f>IF(Table1_1[[#This Row],[Cases]]&gt;1000,"HIGH CASES","LOW CASES")</f>
        <v>HIGH CASES</v>
      </c>
      <c r="G113">
        <v>330638</v>
      </c>
      <c r="H113">
        <v>327049</v>
      </c>
      <c r="I113" t="str">
        <f>IF(AND(Table1_1[[#This Row],[Deaths]]&gt;100,Table1_1[[#This Row],[Cases]]&gt;10000),"CRITICAL",IF(OR(Table1_1[[#This Row],[Deaths]]&gt;10,Table1_1[[#This Row],[Cases]]&gt;5000),"MODERATE","SAFE"))</f>
        <v>CRITICAL</v>
      </c>
      <c r="J113">
        <v>2801</v>
      </c>
      <c r="K113">
        <v>2026898</v>
      </c>
      <c r="N113" s="4" t="s">
        <v>484</v>
      </c>
      <c r="O113">
        <v>0</v>
      </c>
      <c r="P113">
        <v>146811</v>
      </c>
    </row>
    <row r="114" spans="1:16" x14ac:dyDescent="0.35">
      <c r="A114" t="s">
        <v>412</v>
      </c>
      <c r="B114" t="s">
        <v>262</v>
      </c>
      <c r="C114">
        <v>627950</v>
      </c>
      <c r="D114" s="1">
        <v>45473</v>
      </c>
      <c r="E114" s="2">
        <v>0.90638888888888891</v>
      </c>
      <c r="F114" s="2" t="str">
        <f>IF(Table1_1[[#This Row],[Cases]]&gt;1000,"HIGH CASES","LOW CASES")</f>
        <v>HIGH CASES</v>
      </c>
      <c r="G114">
        <v>296542</v>
      </c>
      <c r="H114">
        <v>291794</v>
      </c>
      <c r="I114" t="str">
        <f>IF(AND(Table1_1[[#This Row],[Deaths]]&gt;100,Table1_1[[#This Row],[Cases]]&gt;10000),"CRITICAL",IF(OR(Table1_1[[#This Row],[Deaths]]&gt;10,Table1_1[[#This Row],[Cases]]&gt;5000),"MODERATE","SAFE"))</f>
        <v>CRITICAL</v>
      </c>
      <c r="J114">
        <v>2846</v>
      </c>
      <c r="K114">
        <v>2769281</v>
      </c>
      <c r="N114" s="4" t="s">
        <v>447</v>
      </c>
      <c r="O114">
        <v>2439497</v>
      </c>
      <c r="P114">
        <v>25375</v>
      </c>
    </row>
    <row r="115" spans="1:16" x14ac:dyDescent="0.35">
      <c r="A115" t="s">
        <v>413</v>
      </c>
      <c r="B115" t="s">
        <v>255</v>
      </c>
      <c r="C115">
        <v>45350148</v>
      </c>
      <c r="D115" s="1">
        <v>45473</v>
      </c>
      <c r="E115" s="2">
        <v>0.90638888888888891</v>
      </c>
      <c r="F115" s="2" t="str">
        <f>IF(Table1_1[[#This Row],[Cases]]&gt;1000,"HIGH CASES","LOW CASES")</f>
        <v>HIGH CASES</v>
      </c>
      <c r="G115">
        <v>272010</v>
      </c>
      <c r="H115">
        <v>183061</v>
      </c>
      <c r="I115" t="str">
        <f>IF(AND(Table1_1[[#This Row],[Deaths]]&gt;100,Table1_1[[#This Row],[Cases]]&gt;10000),"CRITICAL",IF(OR(Table1_1[[#This Row],[Deaths]]&gt;10,Table1_1[[#This Row],[Cases]]&gt;5000),"MODERATE","SAFE"))</f>
        <v>CRITICAL</v>
      </c>
      <c r="J115">
        <v>6881</v>
      </c>
      <c r="K115">
        <v>230960</v>
      </c>
      <c r="N115" s="4" t="s">
        <v>452</v>
      </c>
      <c r="O115">
        <v>1724921</v>
      </c>
      <c r="P115">
        <v>9491</v>
      </c>
    </row>
    <row r="116" spans="1:16" x14ac:dyDescent="0.35">
      <c r="A116" t="s">
        <v>414</v>
      </c>
      <c r="B116" t="s">
        <v>255</v>
      </c>
      <c r="C116">
        <v>216746934</v>
      </c>
      <c r="D116" s="1">
        <v>45473</v>
      </c>
      <c r="E116" s="2">
        <v>0.90638888888888891</v>
      </c>
      <c r="F116" s="2" t="str">
        <f>IF(Table1_1[[#This Row],[Cases]]&gt;1000,"HIGH CASES","LOW CASES")</f>
        <v>HIGH CASES</v>
      </c>
      <c r="G116">
        <v>267188</v>
      </c>
      <c r="H116">
        <v>259953</v>
      </c>
      <c r="I116" t="str">
        <f>IF(AND(Table1_1[[#This Row],[Deaths]]&gt;100,Table1_1[[#This Row],[Cases]]&gt;10000),"CRITICAL",IF(OR(Table1_1[[#This Row],[Deaths]]&gt;10,Table1_1[[#This Row],[Cases]]&gt;5000),"MODERATE","SAFE"))</f>
        <v>CRITICAL</v>
      </c>
      <c r="J116">
        <v>3155</v>
      </c>
      <c r="K116">
        <v>5708974</v>
      </c>
      <c r="N116" s="4" t="s">
        <v>316</v>
      </c>
      <c r="O116">
        <v>0</v>
      </c>
      <c r="P116">
        <v>116</v>
      </c>
    </row>
    <row r="117" spans="1:16" x14ac:dyDescent="0.35">
      <c r="A117" t="s">
        <v>415</v>
      </c>
      <c r="B117" t="s">
        <v>255</v>
      </c>
      <c r="C117">
        <v>15331428</v>
      </c>
      <c r="D117" s="1">
        <v>45473</v>
      </c>
      <c r="E117" s="2">
        <v>0.90638888888888891</v>
      </c>
      <c r="F117" s="2" t="str">
        <f>IF(Table1_1[[#This Row],[Cases]]&gt;1000,"HIGH CASES","LOW CASES")</f>
        <v>HIGH CASES</v>
      </c>
      <c r="G117">
        <v>266359</v>
      </c>
      <c r="H117">
        <v>258888</v>
      </c>
      <c r="I117" t="str">
        <f>IF(AND(Table1_1[[#This Row],[Deaths]]&gt;100,Table1_1[[#This Row],[Cases]]&gt;10000),"CRITICAL",IF(OR(Table1_1[[#This Row],[Deaths]]&gt;10,Table1_1[[#This Row],[Cases]]&gt;5000),"MODERATE","SAFE"))</f>
        <v>CRITICAL</v>
      </c>
      <c r="J117">
        <v>5740</v>
      </c>
      <c r="K117">
        <v>2525756</v>
      </c>
      <c r="N117" s="4" t="s">
        <v>434</v>
      </c>
      <c r="O117">
        <v>4798473</v>
      </c>
      <c r="P117">
        <v>12707</v>
      </c>
    </row>
    <row r="118" spans="1:16" x14ac:dyDescent="0.35">
      <c r="A118" t="s">
        <v>378</v>
      </c>
      <c r="B118" t="s">
        <v>266</v>
      </c>
      <c r="C118">
        <v>34382084</v>
      </c>
      <c r="D118" s="1">
        <v>45473</v>
      </c>
      <c r="E118" s="2">
        <v>0.90638888888888891</v>
      </c>
      <c r="F118" s="2" t="str">
        <f>IF(Table1_1[[#This Row],[Cases]]&gt;1000,"HIGH CASES","LOW CASES")</f>
        <v>HIGH CASES</v>
      </c>
      <c r="G118">
        <v>253662</v>
      </c>
      <c r="H118">
        <v>241486</v>
      </c>
      <c r="I118" t="str">
        <f>IF(AND(Table1_1[[#This Row],[Deaths]]&gt;100,Table1_1[[#This Row],[Cases]]&gt;10000),"CRITICAL",IF(OR(Table1_1[[#This Row],[Deaths]]&gt;10,Table1_1[[#This Row],[Cases]]&gt;5000),"MODERATE","SAFE"))</f>
        <v>CRITICAL</v>
      </c>
      <c r="J118">
        <v>1637</v>
      </c>
      <c r="K118">
        <v>1377915</v>
      </c>
      <c r="N118" s="4" t="s">
        <v>475</v>
      </c>
      <c r="O118">
        <v>26361218</v>
      </c>
      <c r="P118">
        <v>196487</v>
      </c>
    </row>
    <row r="119" spans="1:16" x14ac:dyDescent="0.35">
      <c r="A119" t="s">
        <v>416</v>
      </c>
      <c r="B119" t="s">
        <v>266</v>
      </c>
      <c r="C119">
        <v>40754388</v>
      </c>
      <c r="D119" s="1">
        <v>45473</v>
      </c>
      <c r="E119" s="2">
        <v>0.90638888888888891</v>
      </c>
      <c r="F119" s="2" t="str">
        <f>IF(Table1_1[[#This Row],[Cases]]&gt;1000,"HIGH CASES","LOW CASES")</f>
        <v>HIGH CASES</v>
      </c>
      <c r="G119">
        <v>234174</v>
      </c>
      <c r="H119">
        <v>211080</v>
      </c>
      <c r="I119" t="str">
        <f>IF(AND(Table1_1[[#This Row],[Deaths]]&gt;100,Table1_1[[#This Row],[Cases]]&gt;10000),"CRITICAL",IF(OR(Table1_1[[#This Row],[Deaths]]&gt;10,Table1_1[[#This Row],[Cases]]&gt;5000),"MODERATE","SAFE"))</f>
        <v>CRITICAL</v>
      </c>
      <c r="J119">
        <v>7996</v>
      </c>
      <c r="K119">
        <v>1390730</v>
      </c>
      <c r="N119" s="4" t="s">
        <v>369</v>
      </c>
      <c r="O119">
        <v>87497</v>
      </c>
      <c r="P119">
        <v>835</v>
      </c>
    </row>
    <row r="120" spans="1:16" x14ac:dyDescent="0.35">
      <c r="A120" t="s">
        <v>417</v>
      </c>
      <c r="B120" t="s">
        <v>255</v>
      </c>
      <c r="C120">
        <v>33089461</v>
      </c>
      <c r="D120" s="1">
        <v>45473</v>
      </c>
      <c r="E120" s="2">
        <v>0.90638888888888891</v>
      </c>
      <c r="F120" s="2" t="str">
        <f>IF(Table1_1[[#This Row],[Cases]]&gt;1000,"HIGH CASES","LOW CASES")</f>
        <v>HIGH CASES</v>
      </c>
      <c r="G120">
        <v>233731</v>
      </c>
      <c r="H120">
        <v>228805</v>
      </c>
      <c r="I120" t="str">
        <f>IF(AND(Table1_1[[#This Row],[Deaths]]&gt;100,Table1_1[[#This Row],[Cases]]&gt;10000),"CRITICAL",IF(OR(Table1_1[[#This Row],[Deaths]]&gt;10,Table1_1[[#This Row],[Cases]]&gt;5000),"MODERATE","SAFE"))</f>
        <v>CRITICAL</v>
      </c>
      <c r="J120">
        <v>2250</v>
      </c>
      <c r="K120">
        <v>1371127</v>
      </c>
      <c r="N120" s="4" t="s">
        <v>360</v>
      </c>
      <c r="O120">
        <v>0</v>
      </c>
      <c r="P120">
        <v>3756</v>
      </c>
    </row>
    <row r="121" spans="1:16" x14ac:dyDescent="0.35">
      <c r="A121" t="s">
        <v>418</v>
      </c>
      <c r="B121" t="s">
        <v>259</v>
      </c>
      <c r="C121">
        <v>374087</v>
      </c>
      <c r="D121" s="1">
        <v>45473</v>
      </c>
      <c r="E121" s="2">
        <v>0.90638888888888891</v>
      </c>
      <c r="F121" s="2" t="str">
        <f>IF(Table1_1[[#This Row],[Cases]]&gt;1000,"HIGH CASES","LOW CASES")</f>
        <v>HIGH CASES</v>
      </c>
      <c r="G121">
        <v>230354</v>
      </c>
      <c r="H121">
        <v>0</v>
      </c>
      <c r="I121" t="str">
        <f>IF(AND(Table1_1[[#This Row],[Deaths]]&gt;100,Table1_1[[#This Row],[Cases]]&gt;10000),"CRITICAL",IF(OR(Table1_1[[#This Row],[Deaths]]&gt;10,Table1_1[[#This Row],[Cases]]&gt;5000),"MODERATE","SAFE"))</f>
        <v>CRITICAL</v>
      </c>
      <c r="J121">
        <v>1102</v>
      </c>
      <c r="K121">
        <v>828928</v>
      </c>
      <c r="N121" s="4" t="s">
        <v>474</v>
      </c>
      <c r="O121">
        <v>0</v>
      </c>
      <c r="P121">
        <v>74694</v>
      </c>
    </row>
    <row r="122" spans="1:16" x14ac:dyDescent="0.35">
      <c r="A122" t="s">
        <v>419</v>
      </c>
      <c r="B122" t="s">
        <v>266</v>
      </c>
      <c r="C122">
        <v>7481023</v>
      </c>
      <c r="D122" s="1">
        <v>45473</v>
      </c>
      <c r="E122" s="2">
        <v>0.90638888888888891</v>
      </c>
      <c r="F122" s="2" t="str">
        <f>IF(Table1_1[[#This Row],[Cases]]&gt;1000,"HIGH CASES","LOW CASES")</f>
        <v>HIGH CASES</v>
      </c>
      <c r="G122">
        <v>218970</v>
      </c>
      <c r="H122">
        <v>0</v>
      </c>
      <c r="I122" t="str">
        <f>IF(AND(Table1_1[[#This Row],[Deaths]]&gt;100,Table1_1[[#This Row],[Cases]]&gt;10000),"CRITICAL",IF(OR(Table1_1[[#This Row],[Deaths]]&gt;10,Table1_1[[#This Row],[Cases]]&gt;5000),"MODERATE","SAFE"))</f>
        <v>CRITICAL</v>
      </c>
      <c r="J122">
        <v>758</v>
      </c>
      <c r="K122">
        <v>1233207</v>
      </c>
      <c r="N122" s="4" t="s">
        <v>421</v>
      </c>
      <c r="O122">
        <v>1731007</v>
      </c>
      <c r="P122">
        <v>14122</v>
      </c>
    </row>
    <row r="123" spans="1:16" x14ac:dyDescent="0.35">
      <c r="A123" t="s">
        <v>420</v>
      </c>
      <c r="B123" t="s">
        <v>262</v>
      </c>
      <c r="C123">
        <v>345393</v>
      </c>
      <c r="D123" s="1">
        <v>45473</v>
      </c>
      <c r="E123" s="2">
        <v>0.90638888888888891</v>
      </c>
      <c r="F123" s="2" t="str">
        <f>IF(Table1_1[[#This Row],[Cases]]&gt;1000,"HIGH CASES","LOW CASES")</f>
        <v>HIGH CASES</v>
      </c>
      <c r="G123">
        <v>209906</v>
      </c>
      <c r="H123">
        <v>0</v>
      </c>
      <c r="I123" t="str">
        <f>IF(AND(Table1_1[[#This Row],[Deaths]]&gt;100,Table1_1[[#This Row],[Cases]]&gt;10000),"CRITICAL",IF(OR(Table1_1[[#This Row],[Deaths]]&gt;10,Table1_1[[#This Row],[Cases]]&gt;5000),"MODERATE","SAFE"))</f>
        <v>CRITICAL</v>
      </c>
      <c r="J123">
        <v>229</v>
      </c>
      <c r="K123">
        <v>1996384</v>
      </c>
      <c r="N123" s="4" t="s">
        <v>423</v>
      </c>
      <c r="O123">
        <v>1383020</v>
      </c>
      <c r="P123">
        <v>13848</v>
      </c>
    </row>
    <row r="124" spans="1:16" x14ac:dyDescent="0.35">
      <c r="A124" t="s">
        <v>350</v>
      </c>
      <c r="B124" t="s">
        <v>266</v>
      </c>
      <c r="C124">
        <v>6728271</v>
      </c>
      <c r="D124" s="1">
        <v>45473</v>
      </c>
      <c r="E124" s="2">
        <v>0.90640046296296295</v>
      </c>
      <c r="F124" s="2" t="str">
        <f>IF(Table1_1[[#This Row],[Cases]]&gt;1000,"HIGH CASES","LOW CASES")</f>
        <v>HIGH CASES</v>
      </c>
      <c r="G124">
        <v>206897</v>
      </c>
      <c r="H124">
        <v>196406</v>
      </c>
      <c r="I124" t="str">
        <f>IF(AND(Table1_1[[#This Row],[Deaths]]&gt;100,Table1_1[[#This Row],[Cases]]&gt;10000),"CRITICAL",IF(OR(Table1_1[[#This Row],[Deaths]]&gt;10,Table1_1[[#This Row],[Cases]]&gt;5000),"MODERATE","SAFE"))</f>
        <v>CRITICAL</v>
      </c>
      <c r="J124">
        <v>2991</v>
      </c>
      <c r="K124">
        <v>1907195</v>
      </c>
      <c r="N124" s="4" t="s">
        <v>408</v>
      </c>
      <c r="O124">
        <v>337309</v>
      </c>
      <c r="P124">
        <v>5689</v>
      </c>
    </row>
    <row r="125" spans="1:16" x14ac:dyDescent="0.35">
      <c r="A125" t="s">
        <v>353</v>
      </c>
      <c r="B125" t="s">
        <v>259</v>
      </c>
      <c r="C125">
        <v>399794</v>
      </c>
      <c r="D125" s="1">
        <v>45473</v>
      </c>
      <c r="E125" s="2">
        <v>0.90640046296296295</v>
      </c>
      <c r="F125" s="2" t="str">
        <f>IF(Table1_1[[#This Row],[Cases]]&gt;1000,"HIGH CASES","LOW CASES")</f>
        <v>HIGH CASES</v>
      </c>
      <c r="G125">
        <v>203235</v>
      </c>
      <c r="H125">
        <v>0</v>
      </c>
      <c r="I125" t="str">
        <f>IF(AND(Table1_1[[#This Row],[Deaths]]&gt;100,Table1_1[[#This Row],[Cases]]&gt;10000),"CRITICAL",IF(OR(Table1_1[[#This Row],[Deaths]]&gt;10,Table1_1[[#This Row],[Cases]]&gt;5000),"MODERATE","SAFE"))</f>
        <v>CRITICAL</v>
      </c>
      <c r="J125">
        <v>1021</v>
      </c>
      <c r="K125">
        <v>938039</v>
      </c>
      <c r="N125" s="4" t="s">
        <v>294</v>
      </c>
      <c r="O125">
        <v>2703</v>
      </c>
      <c r="P125">
        <v>24</v>
      </c>
    </row>
    <row r="126" spans="1:16" x14ac:dyDescent="0.35">
      <c r="A126" t="s">
        <v>354</v>
      </c>
      <c r="B126" t="s">
        <v>259</v>
      </c>
      <c r="C126">
        <v>6550389</v>
      </c>
      <c r="D126" s="1">
        <v>45473</v>
      </c>
      <c r="E126" s="2">
        <v>0.90640046296296295</v>
      </c>
      <c r="F126" s="2" t="str">
        <f>IF(Table1_1[[#This Row],[Cases]]&gt;1000,"HIGH CASES","LOW CASES")</f>
        <v>HIGH CASES</v>
      </c>
      <c r="G126">
        <v>201855</v>
      </c>
      <c r="H126">
        <v>179410</v>
      </c>
      <c r="I126" t="str">
        <f>IF(AND(Table1_1[[#This Row],[Deaths]]&gt;100,Table1_1[[#This Row],[Cases]]&gt;10000),"CRITICAL",IF(OR(Table1_1[[#This Row],[Deaths]]&gt;10,Table1_1[[#This Row],[Cases]]&gt;5000),"MODERATE","SAFE"))</f>
        <v>CRITICAL</v>
      </c>
      <c r="J126">
        <v>4230</v>
      </c>
      <c r="K126">
        <v>2610114</v>
      </c>
      <c r="N126" s="4" t="s">
        <v>393</v>
      </c>
      <c r="O126">
        <v>0</v>
      </c>
      <c r="P126">
        <v>2570</v>
      </c>
    </row>
    <row r="127" spans="1:16" x14ac:dyDescent="0.35">
      <c r="A127" t="s">
        <v>355</v>
      </c>
      <c r="B127" t="s">
        <v>259</v>
      </c>
      <c r="C127">
        <v>1406585</v>
      </c>
      <c r="D127" s="1">
        <v>45473</v>
      </c>
      <c r="E127" s="2">
        <v>0.90640046296296295</v>
      </c>
      <c r="F127" s="2" t="str">
        <f>IF(Table1_1[[#This Row],[Cases]]&gt;1000,"HIGH CASES","LOW CASES")</f>
        <v>HIGH CASES</v>
      </c>
      <c r="G127">
        <v>191496</v>
      </c>
      <c r="H127">
        <v>187078</v>
      </c>
      <c r="I127" t="str">
        <f>IF(AND(Table1_1[[#This Row],[Deaths]]&gt;100,Table1_1[[#This Row],[Cases]]&gt;10000),"CRITICAL",IF(OR(Table1_1[[#This Row],[Deaths]]&gt;10,Table1_1[[#This Row],[Cases]]&gt;5000),"MODERATE","SAFE"))</f>
        <v>CRITICAL</v>
      </c>
      <c r="J127">
        <v>4390</v>
      </c>
      <c r="K127">
        <v>913289</v>
      </c>
      <c r="N127" s="4" t="s">
        <v>350</v>
      </c>
      <c r="O127">
        <v>196406</v>
      </c>
      <c r="P127">
        <v>2991</v>
      </c>
    </row>
    <row r="128" spans="1:16" x14ac:dyDescent="0.35">
      <c r="A128" t="s">
        <v>356</v>
      </c>
      <c r="B128" t="s">
        <v>266</v>
      </c>
      <c r="C128">
        <v>540985</v>
      </c>
      <c r="D128" s="1">
        <v>45473</v>
      </c>
      <c r="E128" s="2">
        <v>0.90640046296296295</v>
      </c>
      <c r="F128" s="2" t="str">
        <f>IF(Table1_1[[#This Row],[Cases]]&gt;1000,"HIGH CASES","LOW CASES")</f>
        <v>HIGH CASES</v>
      </c>
      <c r="G128">
        <v>186694</v>
      </c>
      <c r="H128">
        <v>163687</v>
      </c>
      <c r="I128" t="str">
        <f>IF(AND(Table1_1[[#This Row],[Deaths]]&gt;100,Table1_1[[#This Row],[Cases]]&gt;10000),"CRITICAL",IF(OR(Table1_1[[#This Row],[Deaths]]&gt;10,Table1_1[[#This Row],[Cases]]&gt;5000),"MODERATE","SAFE"))</f>
        <v>CRITICAL</v>
      </c>
      <c r="J128">
        <v>316</v>
      </c>
      <c r="K128">
        <v>2213831</v>
      </c>
      <c r="N128" s="4" t="s">
        <v>419</v>
      </c>
      <c r="O128">
        <v>0</v>
      </c>
      <c r="P128">
        <v>758</v>
      </c>
    </row>
    <row r="129" spans="1:16" x14ac:dyDescent="0.35">
      <c r="A129" t="s">
        <v>357</v>
      </c>
      <c r="B129" t="s">
        <v>255</v>
      </c>
      <c r="C129">
        <v>2633874</v>
      </c>
      <c r="D129" s="1">
        <v>45473</v>
      </c>
      <c r="E129" s="2">
        <v>0.90640046296296295</v>
      </c>
      <c r="F129" s="2" t="str">
        <f>IF(Table1_1[[#This Row],[Cases]]&gt;1000,"HIGH CASES","LOW CASES")</f>
        <v>HIGH CASES</v>
      </c>
      <c r="G129">
        <v>172389</v>
      </c>
      <c r="H129">
        <v>167099</v>
      </c>
      <c r="I129" t="str">
        <f>IF(AND(Table1_1[[#This Row],[Deaths]]&gt;100,Table1_1[[#This Row],[Cases]]&gt;10000),"CRITICAL",IF(OR(Table1_1[[#This Row],[Deaths]]&gt;10,Table1_1[[#This Row],[Cases]]&gt;5000),"MODERATE","SAFE"))</f>
        <v>CRITICAL</v>
      </c>
      <c r="J129">
        <v>4106</v>
      </c>
      <c r="K129">
        <v>1062663</v>
      </c>
      <c r="N129" s="4" t="s">
        <v>385</v>
      </c>
      <c r="O129">
        <v>971406</v>
      </c>
      <c r="P129">
        <v>6715</v>
      </c>
    </row>
    <row r="130" spans="1:16" x14ac:dyDescent="0.35">
      <c r="A130" t="s">
        <v>358</v>
      </c>
      <c r="B130" t="s">
        <v>255</v>
      </c>
      <c r="C130">
        <v>48432863</v>
      </c>
      <c r="D130" s="1">
        <v>45473</v>
      </c>
      <c r="E130" s="2">
        <v>0.90640046296296295</v>
      </c>
      <c r="F130" s="2" t="str">
        <f>IF(Table1_1[[#This Row],[Cases]]&gt;1000,"HIGH CASES","LOW CASES")</f>
        <v>HIGH CASES</v>
      </c>
      <c r="G130">
        <v>172149</v>
      </c>
      <c r="H130">
        <v>100431</v>
      </c>
      <c r="I130" t="str">
        <f>IF(AND(Table1_1[[#This Row],[Deaths]]&gt;100,Table1_1[[#This Row],[Cases]]&gt;10000),"CRITICAL",IF(OR(Table1_1[[#This Row],[Deaths]]&gt;10,Table1_1[[#This Row],[Cases]]&gt;5000),"MODERATE","SAFE"))</f>
        <v>CRITICAL</v>
      </c>
      <c r="J130">
        <v>3632</v>
      </c>
      <c r="K130">
        <v>3012408</v>
      </c>
      <c r="N130" s="4" t="s">
        <v>462</v>
      </c>
      <c r="O130">
        <v>1087587</v>
      </c>
      <c r="P130">
        <v>10952</v>
      </c>
    </row>
    <row r="131" spans="1:16" x14ac:dyDescent="0.35">
      <c r="A131" t="s">
        <v>359</v>
      </c>
      <c r="B131" t="s">
        <v>255</v>
      </c>
      <c r="C131">
        <v>32395450</v>
      </c>
      <c r="D131" s="1">
        <v>45473</v>
      </c>
      <c r="E131" s="2">
        <v>0.90640046296296295</v>
      </c>
      <c r="F131" s="2" t="str">
        <f>IF(Table1_1[[#This Row],[Cases]]&gt;1000,"HIGH CASES","LOW CASES")</f>
        <v>HIGH CASES</v>
      </c>
      <c r="G131">
        <v>171889</v>
      </c>
      <c r="H131">
        <v>170425</v>
      </c>
      <c r="I131" t="str">
        <f>IF(AND(Table1_1[[#This Row],[Deaths]]&gt;100,Table1_1[[#This Row],[Cases]]&gt;10000),"CRITICAL",IF(OR(Table1_1[[#This Row],[Deaths]]&gt;10,Table1_1[[#This Row],[Cases]]&gt;5000),"MODERATE","SAFE"))</f>
        <v>CRITICAL</v>
      </c>
      <c r="J131">
        <v>1462</v>
      </c>
      <c r="K131">
        <v>2541625</v>
      </c>
      <c r="N131" s="4" t="s">
        <v>338</v>
      </c>
      <c r="O131">
        <v>25980</v>
      </c>
      <c r="P131">
        <v>723</v>
      </c>
    </row>
    <row r="132" spans="1:16" x14ac:dyDescent="0.35">
      <c r="A132" t="s">
        <v>360</v>
      </c>
      <c r="B132" t="s">
        <v>259</v>
      </c>
      <c r="C132">
        <v>2985094</v>
      </c>
      <c r="D132" s="1">
        <v>45473</v>
      </c>
      <c r="E132" s="2">
        <v>0.90640046296296295</v>
      </c>
      <c r="F132" s="2" t="str">
        <f>IF(Table1_1[[#This Row],[Cases]]&gt;1000,"HIGH CASES","LOW CASES")</f>
        <v>HIGH CASES</v>
      </c>
      <c r="G132">
        <v>156869</v>
      </c>
      <c r="H132">
        <v>0</v>
      </c>
      <c r="I132" t="str">
        <f>IF(AND(Table1_1[[#This Row],[Deaths]]&gt;100,Table1_1[[#This Row],[Cases]]&gt;10000),"CRITICAL",IF(OR(Table1_1[[#This Row],[Deaths]]&gt;10,Table1_1[[#This Row],[Cases]]&gt;5000),"MODERATE","SAFE"))</f>
        <v>CRITICAL</v>
      </c>
      <c r="J132">
        <v>3756</v>
      </c>
      <c r="K132">
        <v>1183986</v>
      </c>
      <c r="N132" s="4" t="s">
        <v>279</v>
      </c>
      <c r="O132">
        <v>7783</v>
      </c>
      <c r="P132">
        <v>295</v>
      </c>
    </row>
    <row r="133" spans="1:16" x14ac:dyDescent="0.35">
      <c r="A133" t="s">
        <v>361</v>
      </c>
      <c r="B133" t="s">
        <v>266</v>
      </c>
      <c r="C133">
        <v>17168639</v>
      </c>
      <c r="D133" s="1">
        <v>45473</v>
      </c>
      <c r="E133" s="2">
        <v>0.90640046296296295</v>
      </c>
      <c r="F133" s="2" t="str">
        <f>IF(Table1_1[[#This Row],[Cases]]&gt;1000,"HIGH CASES","LOW CASES")</f>
        <v>HIGH CASES</v>
      </c>
      <c r="G133">
        <v>139103</v>
      </c>
      <c r="H133">
        <v>136044</v>
      </c>
      <c r="I133" t="str">
        <f>IF(AND(Table1_1[[#This Row],[Deaths]]&gt;100,Table1_1[[#This Row],[Cases]]&gt;10000),"CRITICAL",IF(OR(Table1_1[[#This Row],[Deaths]]&gt;10,Table1_1[[#This Row],[Cases]]&gt;5000),"MODERATE","SAFE"))</f>
        <v>CRITICAL</v>
      </c>
      <c r="J133">
        <v>3056</v>
      </c>
      <c r="K133">
        <v>3091420</v>
      </c>
      <c r="N133" s="4" t="s">
        <v>398</v>
      </c>
      <c r="O133">
        <v>500835</v>
      </c>
      <c r="P133">
        <v>6437</v>
      </c>
    </row>
    <row r="134" spans="1:16" x14ac:dyDescent="0.35">
      <c r="A134" t="s">
        <v>362</v>
      </c>
      <c r="B134" t="s">
        <v>255</v>
      </c>
      <c r="C134">
        <v>13600464</v>
      </c>
      <c r="D134" s="1">
        <v>45473</v>
      </c>
      <c r="E134" s="2">
        <v>0.90640046296296295</v>
      </c>
      <c r="F134" s="2" t="str">
        <f>IF(Table1_1[[#This Row],[Cases]]&gt;1000,"HIGH CASES","LOW CASES")</f>
        <v>HIGH CASES</v>
      </c>
      <c r="G134">
        <v>133518</v>
      </c>
      <c r="H134">
        <v>132039</v>
      </c>
      <c r="I134" t="str">
        <f>IF(AND(Table1_1[[#This Row],[Deaths]]&gt;100,Table1_1[[#This Row],[Cases]]&gt;10000),"CRITICAL",IF(OR(Table1_1[[#This Row],[Deaths]]&gt;10,Table1_1[[#This Row],[Cases]]&gt;5000),"MODERATE","SAFE"))</f>
        <v>CRITICAL</v>
      </c>
      <c r="J134">
        <v>1468</v>
      </c>
      <c r="K134">
        <v>6021981</v>
      </c>
      <c r="N134" s="4" t="s">
        <v>296</v>
      </c>
      <c r="O134">
        <v>0</v>
      </c>
      <c r="P134">
        <v>94</v>
      </c>
    </row>
    <row r="135" spans="1:16" x14ac:dyDescent="0.35">
      <c r="A135" t="s">
        <v>363</v>
      </c>
      <c r="B135" t="s">
        <v>255</v>
      </c>
      <c r="C135">
        <v>27911548</v>
      </c>
      <c r="D135" s="1">
        <v>45473</v>
      </c>
      <c r="E135" s="2">
        <v>0.90640046296296295</v>
      </c>
      <c r="F135" s="2" t="str">
        <f>IF(Table1_1[[#This Row],[Cases]]&gt;1000,"HIGH CASES","LOW CASES")</f>
        <v>HIGH CASES</v>
      </c>
      <c r="G135">
        <v>125379</v>
      </c>
      <c r="H135">
        <v>123280</v>
      </c>
      <c r="I135" t="str">
        <f>IF(AND(Table1_1[[#This Row],[Deaths]]&gt;100,Table1_1[[#This Row],[Cases]]&gt;10000),"CRITICAL",IF(OR(Table1_1[[#This Row],[Deaths]]&gt;10,Table1_1[[#This Row],[Cases]]&gt;5000),"MODERATE","SAFE"))</f>
        <v>CRITICAL</v>
      </c>
      <c r="J135">
        <v>1974</v>
      </c>
      <c r="K135">
        <v>1751774</v>
      </c>
      <c r="N135" s="4" t="s">
        <v>456</v>
      </c>
      <c r="O135">
        <v>1387478</v>
      </c>
      <c r="P135">
        <v>9897</v>
      </c>
    </row>
    <row r="136" spans="1:16" x14ac:dyDescent="0.35">
      <c r="A136" t="s">
        <v>364</v>
      </c>
      <c r="B136" t="s">
        <v>262</v>
      </c>
      <c r="C136">
        <v>444033</v>
      </c>
      <c r="D136" s="1">
        <v>45473</v>
      </c>
      <c r="E136" s="2">
        <v>0.90640046296296295</v>
      </c>
      <c r="F136" s="2" t="str">
        <f>IF(Table1_1[[#This Row],[Cases]]&gt;1000,"HIGH CASES","LOW CASES")</f>
        <v>HIGH CASES</v>
      </c>
      <c r="G136">
        <v>121420</v>
      </c>
      <c r="H136">
        <v>120149</v>
      </c>
      <c r="I136" t="str">
        <f>IF(AND(Table1_1[[#This Row],[Deaths]]&gt;100,Table1_1[[#This Row],[Cases]]&gt;10000),"CRITICAL",IF(OR(Table1_1[[#This Row],[Deaths]]&gt;10,Table1_1[[#This Row],[Cases]]&gt;5000),"MODERATE","SAFE"))</f>
        <v>CRITICAL</v>
      </c>
      <c r="J136">
        <v>885</v>
      </c>
      <c r="K136">
        <v>2170600</v>
      </c>
      <c r="N136" s="4" t="s">
        <v>405</v>
      </c>
      <c r="O136">
        <v>0</v>
      </c>
      <c r="P136">
        <v>1232</v>
      </c>
    </row>
    <row r="137" spans="1:16" x14ac:dyDescent="0.35">
      <c r="A137" t="s">
        <v>365</v>
      </c>
      <c r="B137" t="s">
        <v>259</v>
      </c>
      <c r="C137">
        <v>288023</v>
      </c>
      <c r="D137" s="1">
        <v>45473</v>
      </c>
      <c r="E137" s="2">
        <v>0.90640046296296295</v>
      </c>
      <c r="F137" s="2" t="str">
        <f>IF(Table1_1[[#This Row],[Cases]]&gt;1000,"HIGH CASES","LOW CASES")</f>
        <v>HIGH CASES</v>
      </c>
      <c r="G137">
        <v>110578</v>
      </c>
      <c r="H137">
        <v>108647</v>
      </c>
      <c r="I137" t="str">
        <f>IF(AND(Table1_1[[#This Row],[Deaths]]&gt;100,Table1_1[[#This Row],[Cases]]&gt;10000),"CRITICAL",IF(OR(Table1_1[[#This Row],[Deaths]]&gt;10,Table1_1[[#This Row],[Cases]]&gt;5000),"MODERATE","SAFE"))</f>
        <v>CRITICAL</v>
      </c>
      <c r="J137">
        <v>648</v>
      </c>
      <c r="K137">
        <v>814159</v>
      </c>
      <c r="N137" s="4" t="s">
        <v>344</v>
      </c>
      <c r="O137">
        <v>3487</v>
      </c>
      <c r="P137">
        <v>123</v>
      </c>
    </row>
    <row r="138" spans="1:16" x14ac:dyDescent="0.35">
      <c r="A138" t="s">
        <v>366</v>
      </c>
      <c r="B138" t="s">
        <v>255</v>
      </c>
      <c r="C138">
        <v>35027343</v>
      </c>
      <c r="D138" s="1">
        <v>45473</v>
      </c>
      <c r="E138" s="2">
        <v>0.90640046296296295</v>
      </c>
      <c r="F138" s="2" t="str">
        <f>IF(Table1_1[[#This Row],[Cases]]&gt;1000,"HIGH CASES","LOW CASES")</f>
        <v>HIGH CASES</v>
      </c>
      <c r="G138">
        <v>107327</v>
      </c>
      <c r="H138">
        <v>103419</v>
      </c>
      <c r="I138" t="str">
        <f>IF(AND(Table1_1[[#This Row],[Deaths]]&gt;100,Table1_1[[#This Row],[Cases]]&gt;10000),"CRITICAL",IF(OR(Table1_1[[#This Row],[Deaths]]&gt;10,Table1_1[[#This Row],[Cases]]&gt;5000),"MODERATE","SAFE"))</f>
        <v>CRITICAL</v>
      </c>
      <c r="J138">
        <v>1937</v>
      </c>
      <c r="K138">
        <v>1499795</v>
      </c>
      <c r="N138" s="4" t="s">
        <v>323</v>
      </c>
      <c r="O138">
        <v>66862</v>
      </c>
      <c r="P138">
        <v>1426</v>
      </c>
    </row>
    <row r="139" spans="1:16" x14ac:dyDescent="0.35">
      <c r="A139" t="s">
        <v>349</v>
      </c>
      <c r="B139" t="s">
        <v>262</v>
      </c>
      <c r="C139">
        <v>176463</v>
      </c>
      <c r="D139" s="1">
        <v>45473</v>
      </c>
      <c r="E139" s="2">
        <v>0.90640046296296295</v>
      </c>
      <c r="F139" s="2" t="str">
        <f>IF(Table1_1[[#This Row],[Cases]]&gt;1000,"HIGH CASES","LOW CASES")</f>
        <v>HIGH CASES</v>
      </c>
      <c r="G139">
        <v>101717</v>
      </c>
      <c r="H139">
        <v>101321</v>
      </c>
      <c r="I139" t="str">
        <f>IF(AND(Table1_1[[#This Row],[Deaths]]&gt;100,Table1_1[[#This Row],[Cases]]&gt;10000),"CRITICAL",IF(OR(Table1_1[[#This Row],[Deaths]]&gt;10,Table1_1[[#This Row],[Cases]]&gt;5000),"MODERATE","SAFE"))</f>
        <v>CRITICAL</v>
      </c>
      <c r="J139">
        <v>228</v>
      </c>
      <c r="K139">
        <v>1252808</v>
      </c>
      <c r="N139" s="4" t="s">
        <v>367</v>
      </c>
      <c r="O139">
        <v>0</v>
      </c>
      <c r="P139">
        <v>2686</v>
      </c>
    </row>
    <row r="140" spans="1:16" x14ac:dyDescent="0.35">
      <c r="A140" t="s">
        <v>127</v>
      </c>
      <c r="B140" t="s">
        <v>255</v>
      </c>
      <c r="C140">
        <v>95240792</v>
      </c>
      <c r="D140" s="1">
        <v>45473</v>
      </c>
      <c r="E140" s="2">
        <v>0.90640046296296295</v>
      </c>
      <c r="F140" s="2" t="str">
        <f>IF(Table1_1[[#This Row],[Cases]]&gt;1000,"HIGH CASES","LOW CASES")</f>
        <v>HIGH CASES</v>
      </c>
      <c r="G140">
        <v>99338</v>
      </c>
      <c r="H140">
        <v>84489</v>
      </c>
      <c r="I140" t="str">
        <f>IF(AND(Table1_1[[#This Row],[Deaths]]&gt;100,Table1_1[[#This Row],[Cases]]&gt;10000),"CRITICAL",IF(OR(Table1_1[[#This Row],[Deaths]]&gt;10,Table1_1[[#This Row],[Cases]]&gt;5000),"MODERATE","SAFE"))</f>
        <v>CRITICAL</v>
      </c>
      <c r="J140">
        <v>1468</v>
      </c>
      <c r="K140">
        <v>846704</v>
      </c>
      <c r="N140" s="4" t="s">
        <v>431</v>
      </c>
      <c r="O140">
        <v>5233268</v>
      </c>
      <c r="P140">
        <v>37348</v>
      </c>
    </row>
    <row r="141" spans="1:16" x14ac:dyDescent="0.35">
      <c r="A141" t="s">
        <v>348</v>
      </c>
      <c r="B141" t="s">
        <v>257</v>
      </c>
      <c r="C141">
        <v>314169</v>
      </c>
      <c r="D141" s="1">
        <v>45473</v>
      </c>
      <c r="E141" s="2">
        <v>0.90640046296296295</v>
      </c>
      <c r="F141" s="2" t="str">
        <f>IF(Table1_1[[#This Row],[Cases]]&gt;1000,"HIGH CASES","LOW CASES")</f>
        <v>HIGH CASES</v>
      </c>
      <c r="G141">
        <v>98041</v>
      </c>
      <c r="H141">
        <v>11254</v>
      </c>
      <c r="I141" t="str">
        <f>IF(AND(Table1_1[[#This Row],[Deaths]]&gt;100,Table1_1[[#This Row],[Cases]]&gt;10000),"CRITICAL",IF(OR(Table1_1[[#This Row],[Deaths]]&gt;10,Table1_1[[#This Row],[Cases]]&gt;5000),"MODERATE","SAFE"))</f>
        <v>CRITICAL</v>
      </c>
      <c r="J141">
        <v>420</v>
      </c>
      <c r="K141">
        <v>651257</v>
      </c>
      <c r="N141" s="4" t="s">
        <v>356</v>
      </c>
      <c r="O141">
        <v>163687</v>
      </c>
      <c r="P141">
        <v>316</v>
      </c>
    </row>
    <row r="142" spans="1:16" x14ac:dyDescent="0.35">
      <c r="A142" t="s">
        <v>367</v>
      </c>
      <c r="B142" t="s">
        <v>255</v>
      </c>
      <c r="C142">
        <v>20180839</v>
      </c>
      <c r="D142" s="1">
        <v>45473</v>
      </c>
      <c r="E142" s="2">
        <v>0.90640046296296295</v>
      </c>
      <c r="F142" s="2" t="str">
        <f>IF(Table1_1[[#This Row],[Cases]]&gt;1000,"HIGH CASES","LOW CASES")</f>
        <v>HIGH CASES</v>
      </c>
      <c r="G142">
        <v>89535</v>
      </c>
      <c r="H142">
        <v>0</v>
      </c>
      <c r="I142" t="str">
        <f>IF(AND(Table1_1[[#This Row],[Deaths]]&gt;100,Table1_1[[#This Row],[Cases]]&gt;10000),"CRITICAL",IF(OR(Table1_1[[#This Row],[Deaths]]&gt;10,Table1_1[[#This Row],[Cases]]&gt;5000),"MODERATE","SAFE"))</f>
        <v>CRITICAL</v>
      </c>
      <c r="J142">
        <v>2686</v>
      </c>
      <c r="K142">
        <v>624784</v>
      </c>
      <c r="N142" s="4" t="s">
        <v>341</v>
      </c>
      <c r="O142">
        <v>32332</v>
      </c>
      <c r="P142">
        <v>743</v>
      </c>
    </row>
    <row r="143" spans="1:16" x14ac:dyDescent="0.35">
      <c r="A143" t="s">
        <v>368</v>
      </c>
      <c r="B143" t="s">
        <v>255</v>
      </c>
      <c r="C143">
        <v>17653671</v>
      </c>
      <c r="D143" s="1">
        <v>45473</v>
      </c>
      <c r="E143" s="2">
        <v>0.90640046296296295</v>
      </c>
      <c r="F143" s="2" t="str">
        <f>IF(Table1_1[[#This Row],[Cases]]&gt;1000,"HIGH CASES","LOW CASES")</f>
        <v>HIGH CASES</v>
      </c>
      <c r="G143">
        <v>89053</v>
      </c>
      <c r="H143">
        <v>87024</v>
      </c>
      <c r="I143" t="str">
        <f>IF(AND(Table1_1[[#This Row],[Deaths]]&gt;100,Table1_1[[#This Row],[Cases]]&gt;10000),"CRITICAL",IF(OR(Table1_1[[#This Row],[Deaths]]&gt;10,Table1_1[[#This Row],[Cases]]&gt;5000),"MODERATE","SAFE"))</f>
        <v>CRITICAL</v>
      </c>
      <c r="J143">
        <v>1971</v>
      </c>
      <c r="K143">
        <v>1146543</v>
      </c>
      <c r="N143" s="4" t="s">
        <v>364</v>
      </c>
      <c r="O143">
        <v>120149</v>
      </c>
      <c r="P143">
        <v>885</v>
      </c>
    </row>
    <row r="144" spans="1:16" x14ac:dyDescent="0.35">
      <c r="A144" t="s">
        <v>369</v>
      </c>
      <c r="B144" t="s">
        <v>255</v>
      </c>
      <c r="C144">
        <v>27742298</v>
      </c>
      <c r="D144" s="1">
        <v>45473</v>
      </c>
      <c r="E144" s="2">
        <v>0.90640046296296295</v>
      </c>
      <c r="F144" s="2" t="str">
        <f>IF(Table1_1[[#This Row],[Cases]]&gt;1000,"HIGH CASES","LOW CASES")</f>
        <v>HIGH CASES</v>
      </c>
      <c r="G144">
        <v>88384</v>
      </c>
      <c r="H144">
        <v>87497</v>
      </c>
      <c r="I144" t="str">
        <f>IF(AND(Table1_1[[#This Row],[Deaths]]&gt;100,Table1_1[[#This Row],[Cases]]&gt;10000),"CRITICAL",IF(OR(Table1_1[[#This Row],[Deaths]]&gt;10,Table1_1[[#This Row],[Cases]]&gt;5000),"MODERATE","SAFE"))</f>
        <v>CRITICAL</v>
      </c>
      <c r="J144">
        <v>835</v>
      </c>
      <c r="K144">
        <v>1690934</v>
      </c>
      <c r="N144" s="4" t="s">
        <v>302</v>
      </c>
      <c r="O144">
        <v>16121</v>
      </c>
      <c r="P144">
        <v>17</v>
      </c>
    </row>
    <row r="145" spans="1:16" x14ac:dyDescent="0.35">
      <c r="A145" t="s">
        <v>352</v>
      </c>
      <c r="B145" t="s">
        <v>257</v>
      </c>
      <c r="C145">
        <v>596831</v>
      </c>
      <c r="D145" s="1">
        <v>45473</v>
      </c>
      <c r="E145" s="2">
        <v>0.90640046296296295</v>
      </c>
      <c r="F145" s="2" t="str">
        <f>IF(Table1_1[[#This Row],[Cases]]&gt;1000,"HIGH CASES","LOW CASES")</f>
        <v>HIGH CASES</v>
      </c>
      <c r="G145">
        <v>82588</v>
      </c>
      <c r="H145">
        <v>0</v>
      </c>
      <c r="I145" t="str">
        <f>IF(AND(Table1_1[[#This Row],[Deaths]]&gt;100,Table1_1[[#This Row],[Cases]]&gt;10000),"CRITICAL",IF(OR(Table1_1[[#This Row],[Deaths]]&gt;10,Table1_1[[#This Row],[Cases]]&gt;5000),"MODERATE","SAFE"))</f>
        <v>CRITICAL</v>
      </c>
      <c r="J145">
        <v>1408</v>
      </c>
      <c r="K145">
        <v>242207</v>
      </c>
      <c r="N145" s="4" t="s">
        <v>418</v>
      </c>
      <c r="O145">
        <v>0</v>
      </c>
      <c r="P145">
        <v>1102</v>
      </c>
    </row>
    <row r="146" spans="1:16" x14ac:dyDescent="0.35">
      <c r="A146" t="s">
        <v>370</v>
      </c>
      <c r="B146" t="s">
        <v>268</v>
      </c>
      <c r="C146">
        <v>290915</v>
      </c>
      <c r="D146" s="1">
        <v>45473</v>
      </c>
      <c r="E146" s="2">
        <v>0.90640046296296295</v>
      </c>
      <c r="F146" s="2" t="str">
        <f>IF(Table1_1[[#This Row],[Cases]]&gt;1000,"HIGH CASES","LOW CASES")</f>
        <v>HIGH CASES</v>
      </c>
      <c r="G146">
        <v>80064</v>
      </c>
      <c r="H146">
        <v>0</v>
      </c>
      <c r="I146" t="str">
        <f>IF(AND(Table1_1[[#This Row],[Deaths]]&gt;100,Table1_1[[#This Row],[Cases]]&gt;10000),"CRITICAL",IF(OR(Table1_1[[#This Row],[Deaths]]&gt;10,Table1_1[[#This Row],[Cases]]&gt;5000),"MODERATE","SAFE"))</f>
        <v>CRITICAL</v>
      </c>
      <c r="J146">
        <v>314</v>
      </c>
      <c r="K146">
        <v>98964</v>
      </c>
      <c r="N146" s="4" t="s">
        <v>326</v>
      </c>
      <c r="O146">
        <v>62471</v>
      </c>
      <c r="P146">
        <v>997</v>
      </c>
    </row>
    <row r="147" spans="1:16" x14ac:dyDescent="0.35">
      <c r="A147" t="s">
        <v>371</v>
      </c>
      <c r="B147" t="s">
        <v>268</v>
      </c>
      <c r="C147">
        <v>284164</v>
      </c>
      <c r="D147" s="1">
        <v>45473</v>
      </c>
      <c r="E147" s="2">
        <v>0.90640046296296295</v>
      </c>
      <c r="F147" s="2" t="str">
        <f>IF(Table1_1[[#This Row],[Cases]]&gt;1000,"HIGH CASES","LOW CASES")</f>
        <v>HIGH CASES</v>
      </c>
      <c r="G147">
        <v>79254</v>
      </c>
      <c r="H147">
        <v>0</v>
      </c>
      <c r="I147" t="str">
        <f>IF(AND(Table1_1[[#This Row],[Deaths]]&gt;100,Table1_1[[#This Row],[Cases]]&gt;10000),"CRITICAL",IF(OR(Table1_1[[#This Row],[Deaths]]&gt;10,Table1_1[[#This Row],[Cases]]&gt;5000),"MODERATE","SAFE"))</f>
        <v>CRITICAL</v>
      </c>
      <c r="J147">
        <v>650</v>
      </c>
      <c r="K147">
        <v>0</v>
      </c>
      <c r="N147" s="4" t="s">
        <v>335</v>
      </c>
      <c r="O147">
        <v>41278</v>
      </c>
      <c r="P147">
        <v>1051</v>
      </c>
    </row>
    <row r="148" spans="1:16" x14ac:dyDescent="0.35">
      <c r="A148" t="s">
        <v>372</v>
      </c>
      <c r="B148" t="s">
        <v>255</v>
      </c>
      <c r="C148">
        <v>1184817</v>
      </c>
      <c r="D148" s="1">
        <v>45473</v>
      </c>
      <c r="E148" s="2">
        <v>0.90640046296296295</v>
      </c>
      <c r="F148" s="2" t="str">
        <f>IF(Table1_1[[#This Row],[Cases]]&gt;1000,"HIGH CASES","LOW CASES")</f>
        <v>HIGH CASES</v>
      </c>
      <c r="G148">
        <v>75191</v>
      </c>
      <c r="H148">
        <v>73116</v>
      </c>
      <c r="I148" t="str">
        <f>IF(AND(Table1_1[[#This Row],[Deaths]]&gt;100,Table1_1[[#This Row],[Cases]]&gt;10000),"CRITICAL",IF(OR(Table1_1[[#This Row],[Deaths]]&gt;10,Table1_1[[#This Row],[Cases]]&gt;5000),"MODERATE","SAFE"))</f>
        <v>CRITICAL</v>
      </c>
      <c r="J148">
        <v>1427</v>
      </c>
      <c r="K148">
        <v>1048704</v>
      </c>
      <c r="N148" s="4" t="s">
        <v>320</v>
      </c>
      <c r="O148">
        <v>0</v>
      </c>
      <c r="P148">
        <v>188</v>
      </c>
    </row>
    <row r="149" spans="1:16" x14ac:dyDescent="0.35">
      <c r="A149" t="s">
        <v>373</v>
      </c>
      <c r="B149" t="s">
        <v>257</v>
      </c>
      <c r="C149">
        <v>794045</v>
      </c>
      <c r="D149" s="1">
        <v>45473</v>
      </c>
      <c r="E149" s="2">
        <v>0.90640046296296295</v>
      </c>
      <c r="F149" s="2" t="str">
        <f>IF(Table1_1[[#This Row],[Cases]]&gt;1000,"HIGH CASES","LOW CASES")</f>
        <v>HIGH CASES</v>
      </c>
      <c r="G149">
        <v>74137</v>
      </c>
      <c r="H149">
        <v>72013</v>
      </c>
      <c r="I149" t="str">
        <f>IF(AND(Table1_1[[#This Row],[Deaths]]&gt;100,Table1_1[[#This Row],[Cases]]&gt;10000),"CRITICAL",IF(OR(Table1_1[[#This Row],[Deaths]]&gt;10,Table1_1[[#This Row],[Cases]]&gt;5000),"MODERATE","SAFE"))</f>
        <v>CRITICAL</v>
      </c>
      <c r="J149">
        <v>1300</v>
      </c>
      <c r="K149">
        <v>733218</v>
      </c>
      <c r="N149" s="4" t="s">
        <v>483</v>
      </c>
      <c r="O149">
        <v>6899865</v>
      </c>
      <c r="P149">
        <v>334958</v>
      </c>
    </row>
    <row r="150" spans="1:16" x14ac:dyDescent="0.35">
      <c r="A150" t="s">
        <v>374</v>
      </c>
      <c r="B150" t="s">
        <v>259</v>
      </c>
      <c r="C150">
        <v>412190</v>
      </c>
      <c r="D150" s="1">
        <v>45473</v>
      </c>
      <c r="E150" s="2">
        <v>0.90640046296296295</v>
      </c>
      <c r="F150" s="2" t="str">
        <f>IF(Table1_1[[#This Row],[Cases]]&gt;1000,"HIGH CASES","LOW CASES")</f>
        <v>HIGH CASES</v>
      </c>
      <c r="G150">
        <v>71409</v>
      </c>
      <c r="H150">
        <v>0</v>
      </c>
      <c r="I150" t="str">
        <f>IF(AND(Table1_1[[#This Row],[Deaths]]&gt;100,Table1_1[[#This Row],[Cases]]&gt;10000),"CRITICAL",IF(OR(Table1_1[[#This Row],[Deaths]]&gt;10,Table1_1[[#This Row],[Cases]]&gt;5000),"MODERATE","SAFE"))</f>
        <v>CRITICAL</v>
      </c>
      <c r="J150">
        <v>688</v>
      </c>
      <c r="K150">
        <v>576016</v>
      </c>
      <c r="N150" s="4" t="s">
        <v>345</v>
      </c>
      <c r="O150">
        <v>0</v>
      </c>
      <c r="P150">
        <v>65</v>
      </c>
    </row>
    <row r="151" spans="1:16" x14ac:dyDescent="0.35">
      <c r="A151" t="s">
        <v>351</v>
      </c>
      <c r="B151" t="s">
        <v>268</v>
      </c>
      <c r="C151">
        <v>909466</v>
      </c>
      <c r="D151" s="1">
        <v>45473</v>
      </c>
      <c r="E151" s="2">
        <v>0.90640046296296295</v>
      </c>
      <c r="F151" s="2" t="str">
        <f>IF(Table1_1[[#This Row],[Cases]]&gt;1000,"HIGH CASES","LOW CASES")</f>
        <v>HIGH CASES</v>
      </c>
      <c r="G151">
        <v>69117</v>
      </c>
      <c r="H151">
        <v>67226</v>
      </c>
      <c r="I151" t="str">
        <f>IF(AND(Table1_1[[#This Row],[Deaths]]&gt;100,Table1_1[[#This Row],[Cases]]&gt;10000),"CRITICAL",IF(OR(Table1_1[[#This Row],[Deaths]]&gt;10,Table1_1[[#This Row],[Cases]]&gt;5000),"MODERATE","SAFE"))</f>
        <v>CRITICAL</v>
      </c>
      <c r="J151">
        <v>885</v>
      </c>
      <c r="K151">
        <v>672883</v>
      </c>
      <c r="N151" s="4" t="s">
        <v>395</v>
      </c>
      <c r="O151">
        <v>0</v>
      </c>
      <c r="P151">
        <v>12218</v>
      </c>
    </row>
    <row r="152" spans="1:16" x14ac:dyDescent="0.35">
      <c r="A152" t="s">
        <v>323</v>
      </c>
      <c r="B152" t="s">
        <v>255</v>
      </c>
      <c r="C152">
        <v>29178077</v>
      </c>
      <c r="D152" s="1">
        <v>45473</v>
      </c>
      <c r="E152" s="2">
        <v>0.90641203703703699</v>
      </c>
      <c r="F152" s="2" t="str">
        <f>IF(Table1_1[[#This Row],[Cases]]&gt;1000,"HIGH CASES","LOW CASES")</f>
        <v>HIGH CASES</v>
      </c>
      <c r="G152">
        <v>68486</v>
      </c>
      <c r="H152">
        <v>66862</v>
      </c>
      <c r="I152" t="str">
        <f>IF(AND(Table1_1[[#This Row],[Deaths]]&gt;100,Table1_1[[#This Row],[Cases]]&gt;10000),"CRITICAL",IF(OR(Table1_1[[#This Row],[Deaths]]&gt;10,Table1_1[[#This Row],[Cases]]&gt;5000),"MODERATE","SAFE"))</f>
        <v>CRITICAL</v>
      </c>
      <c r="J152">
        <v>1426</v>
      </c>
      <c r="K152">
        <v>531329</v>
      </c>
      <c r="N152" s="4" t="s">
        <v>299</v>
      </c>
      <c r="O152">
        <v>0</v>
      </c>
      <c r="P152">
        <v>67</v>
      </c>
    </row>
    <row r="153" spans="1:16" x14ac:dyDescent="0.35">
      <c r="A153" t="s">
        <v>324</v>
      </c>
      <c r="B153" t="s">
        <v>255</v>
      </c>
      <c r="C153">
        <v>567678</v>
      </c>
      <c r="D153" s="1">
        <v>45473</v>
      </c>
      <c r="E153" s="2">
        <v>0.90641203703703699</v>
      </c>
      <c r="F153" s="2" t="str">
        <f>IF(Table1_1[[#This Row],[Cases]]&gt;1000,"HIGH CASES","LOW CASES")</f>
        <v>HIGH CASES</v>
      </c>
      <c r="G153">
        <v>64477</v>
      </c>
      <c r="H153">
        <v>63755</v>
      </c>
      <c r="I153" t="str">
        <f>IF(AND(Table1_1[[#This Row],[Deaths]]&gt;100,Table1_1[[#This Row],[Cases]]&gt;10000),"CRITICAL",IF(OR(Table1_1[[#This Row],[Deaths]]&gt;10,Table1_1[[#This Row],[Cases]]&gt;5000),"MODERATE","SAFE"))</f>
        <v>CRITICAL</v>
      </c>
      <c r="J153">
        <v>417</v>
      </c>
      <c r="K153">
        <v>401622</v>
      </c>
      <c r="N153" s="4" t="s">
        <v>383</v>
      </c>
      <c r="O153">
        <v>1009212</v>
      </c>
      <c r="P153">
        <v>2284</v>
      </c>
    </row>
    <row r="154" spans="1:16" x14ac:dyDescent="0.35">
      <c r="A154" t="s">
        <v>325</v>
      </c>
      <c r="B154" t="s">
        <v>255</v>
      </c>
      <c r="C154">
        <v>45992020</v>
      </c>
      <c r="D154" s="1">
        <v>45473</v>
      </c>
      <c r="E154" s="2">
        <v>0.90641203703703699</v>
      </c>
      <c r="F154" s="2" t="str">
        <f>IF(Table1_1[[#This Row],[Cases]]&gt;1000,"HIGH CASES","LOW CASES")</f>
        <v>HIGH CASES</v>
      </c>
      <c r="G154">
        <v>63993</v>
      </c>
      <c r="H154">
        <v>58947</v>
      </c>
      <c r="I154" t="str">
        <f>IF(AND(Table1_1[[#This Row],[Deaths]]&gt;100,Table1_1[[#This Row],[Cases]]&gt;10000),"CRITICAL",IF(OR(Table1_1[[#This Row],[Deaths]]&gt;10,Table1_1[[#This Row],[Cases]]&gt;5000),"MODERATE","SAFE"))</f>
        <v>CRITICAL</v>
      </c>
      <c r="J154">
        <v>5046</v>
      </c>
      <c r="K154">
        <v>562941</v>
      </c>
      <c r="N154" s="4" t="s">
        <v>412</v>
      </c>
      <c r="O154">
        <v>291794</v>
      </c>
      <c r="P154">
        <v>2846</v>
      </c>
    </row>
    <row r="155" spans="1:16" x14ac:dyDescent="0.35">
      <c r="A155" t="s">
        <v>326</v>
      </c>
      <c r="B155" t="s">
        <v>255</v>
      </c>
      <c r="C155">
        <v>4901981</v>
      </c>
      <c r="D155" s="1">
        <v>45473</v>
      </c>
      <c r="E155" s="2">
        <v>0.90641203703703699</v>
      </c>
      <c r="F155" s="2" t="str">
        <f>IF(Table1_1[[#This Row],[Cases]]&gt;1000,"HIGH CASES","LOW CASES")</f>
        <v>HIGH CASES</v>
      </c>
      <c r="G155">
        <v>63848</v>
      </c>
      <c r="H155">
        <v>62471</v>
      </c>
      <c r="I155" t="str">
        <f>IF(AND(Table1_1[[#This Row],[Deaths]]&gt;100,Table1_1[[#This Row],[Cases]]&gt;10000),"CRITICAL",IF(OR(Table1_1[[#This Row],[Deaths]]&gt;10,Table1_1[[#This Row],[Cases]]&gt;5000),"MODERATE","SAFE"))</f>
        <v>CRITICAL</v>
      </c>
      <c r="J155">
        <v>997</v>
      </c>
      <c r="K155">
        <v>1009957</v>
      </c>
      <c r="N155" s="4" t="s">
        <v>258</v>
      </c>
      <c r="O155">
        <v>1376</v>
      </c>
      <c r="P155">
        <v>8</v>
      </c>
    </row>
    <row r="156" spans="1:16" x14ac:dyDescent="0.35">
      <c r="A156" t="s">
        <v>327</v>
      </c>
      <c r="B156" t="s">
        <v>266</v>
      </c>
      <c r="C156">
        <v>787941</v>
      </c>
      <c r="D156" s="1">
        <v>45473</v>
      </c>
      <c r="E156" s="2">
        <v>0.90641203703703699</v>
      </c>
      <c r="F156" s="2" t="str">
        <f>IF(Table1_1[[#This Row],[Cases]]&gt;1000,"HIGH CASES","LOW CASES")</f>
        <v>HIGH CASES</v>
      </c>
      <c r="G156">
        <v>62697</v>
      </c>
      <c r="H156">
        <v>61564</v>
      </c>
      <c r="I156" t="str">
        <f>IF(AND(Table1_1[[#This Row],[Deaths]]&gt;100,Table1_1[[#This Row],[Cases]]&gt;10000),"CRITICAL",IF(OR(Table1_1[[#This Row],[Deaths]]&gt;10,Table1_1[[#This Row],[Cases]]&gt;5000),"MODERATE","SAFE"))</f>
        <v>MODERATE</v>
      </c>
      <c r="J156">
        <v>21</v>
      </c>
      <c r="K156">
        <v>2303734</v>
      </c>
      <c r="N156" s="4" t="s">
        <v>461</v>
      </c>
      <c r="O156">
        <v>0</v>
      </c>
      <c r="P156">
        <v>16303</v>
      </c>
    </row>
    <row r="157" spans="1:16" x14ac:dyDescent="0.35">
      <c r="A157" t="s">
        <v>328</v>
      </c>
      <c r="B157" t="s">
        <v>266</v>
      </c>
      <c r="C157">
        <v>19364809</v>
      </c>
      <c r="D157" s="1">
        <v>45473</v>
      </c>
      <c r="E157" s="2">
        <v>0.90641203703703699</v>
      </c>
      <c r="F157" s="2" t="str">
        <f>IF(Table1_1[[#This Row],[Cases]]&gt;1000,"HIGH CASES","LOW CASES")</f>
        <v>HIGH CASES</v>
      </c>
      <c r="G157">
        <v>57743</v>
      </c>
      <c r="H157">
        <v>54578</v>
      </c>
      <c r="I157" t="str">
        <f>IF(AND(Table1_1[[#This Row],[Deaths]]&gt;100,Table1_1[[#This Row],[Cases]]&gt;10000),"CRITICAL",IF(OR(Table1_1[[#This Row],[Deaths]]&gt;10,Table1_1[[#This Row],[Cases]]&gt;5000),"MODERATE","SAFE"))</f>
        <v>CRITICAL</v>
      </c>
      <c r="J157">
        <v>3165</v>
      </c>
      <c r="K157">
        <v>146269</v>
      </c>
      <c r="N157" s="4" t="s">
        <v>417</v>
      </c>
      <c r="O157">
        <v>228805</v>
      </c>
      <c r="P157">
        <v>2250</v>
      </c>
    </row>
    <row r="158" spans="1:16" x14ac:dyDescent="0.35">
      <c r="A158" t="s">
        <v>329</v>
      </c>
      <c r="B158" t="s">
        <v>255</v>
      </c>
      <c r="C158">
        <v>12624840</v>
      </c>
      <c r="D158" s="1">
        <v>45473</v>
      </c>
      <c r="E158" s="2">
        <v>0.90641203703703699</v>
      </c>
      <c r="F158" s="2" t="str">
        <f>IF(Table1_1[[#This Row],[Cases]]&gt;1000,"HIGH CASES","LOW CASES")</f>
        <v>HIGH CASES</v>
      </c>
      <c r="G158">
        <v>54721</v>
      </c>
      <c r="H158">
        <v>53569</v>
      </c>
      <c r="I158" t="str">
        <f>IF(AND(Table1_1[[#This Row],[Deaths]]&gt;100,Table1_1[[#This Row],[Cases]]&gt;10000),"CRITICAL",IF(OR(Table1_1[[#This Row],[Deaths]]&gt;10,Table1_1[[#This Row],[Cases]]&gt;5000),"MODERATE","SAFE"))</f>
        <v>MODERATE</v>
      </c>
      <c r="J158">
        <v>38</v>
      </c>
      <c r="K158">
        <v>345742</v>
      </c>
      <c r="N158" s="4" t="s">
        <v>264</v>
      </c>
      <c r="O158">
        <v>7</v>
      </c>
      <c r="P158">
        <v>2</v>
      </c>
    </row>
    <row r="159" spans="1:16" x14ac:dyDescent="0.35">
      <c r="A159" t="s">
        <v>330</v>
      </c>
      <c r="B159" t="s">
        <v>255</v>
      </c>
      <c r="C159">
        <v>99426</v>
      </c>
      <c r="D159" s="1">
        <v>45473</v>
      </c>
      <c r="E159" s="2">
        <v>0.90641203703703699</v>
      </c>
      <c r="F159" s="2" t="str">
        <f>IF(Table1_1[[#This Row],[Cases]]&gt;1000,"HIGH CASES","LOW CASES")</f>
        <v>HIGH CASES</v>
      </c>
      <c r="G159">
        <v>51220</v>
      </c>
      <c r="H159">
        <v>51048</v>
      </c>
      <c r="I159" t="str">
        <f>IF(AND(Table1_1[[#This Row],[Deaths]]&gt;100,Table1_1[[#This Row],[Cases]]&gt;10000),"CRITICAL",IF(OR(Table1_1[[#This Row],[Deaths]]&gt;10,Table1_1[[#This Row],[Cases]]&gt;5000),"MODERATE","SAFE"))</f>
        <v>CRITICAL</v>
      </c>
      <c r="J159">
        <v>172</v>
      </c>
      <c r="K159">
        <v>0</v>
      </c>
      <c r="N159" s="4" t="s">
        <v>394</v>
      </c>
      <c r="O159">
        <v>620159</v>
      </c>
      <c r="P159">
        <v>19495</v>
      </c>
    </row>
    <row r="160" spans="1:16" x14ac:dyDescent="0.35">
      <c r="A160" t="s">
        <v>331</v>
      </c>
      <c r="B160" t="s">
        <v>255</v>
      </c>
      <c r="C160">
        <v>2331533</v>
      </c>
      <c r="D160" s="1">
        <v>45473</v>
      </c>
      <c r="E160" s="2">
        <v>0.90641203703703699</v>
      </c>
      <c r="F160" s="2" t="str">
        <f>IF(Table1_1[[#This Row],[Cases]]&gt;1000,"HIGH CASES","LOW CASES")</f>
        <v>HIGH CASES</v>
      </c>
      <c r="G160">
        <v>49051</v>
      </c>
      <c r="H160">
        <v>48674</v>
      </c>
      <c r="I160" t="str">
        <f>IF(AND(Table1_1[[#This Row],[Deaths]]&gt;100,Table1_1[[#This Row],[Cases]]&gt;10000),"CRITICAL",IF(OR(Table1_1[[#This Row],[Deaths]]&gt;10,Table1_1[[#This Row],[Cases]]&gt;5000),"MODERATE","SAFE"))</f>
        <v>CRITICAL</v>
      </c>
      <c r="J160">
        <v>307</v>
      </c>
      <c r="K160">
        <v>1621909</v>
      </c>
      <c r="N160" s="4" t="s">
        <v>357</v>
      </c>
      <c r="O160">
        <v>167099</v>
      </c>
      <c r="P160">
        <v>4106</v>
      </c>
    </row>
    <row r="161" spans="1:16" x14ac:dyDescent="0.35">
      <c r="A161" t="s">
        <v>332</v>
      </c>
      <c r="B161" t="s">
        <v>262</v>
      </c>
      <c r="C161">
        <v>77463</v>
      </c>
      <c r="D161" s="1">
        <v>45473</v>
      </c>
      <c r="E161" s="2">
        <v>0.90641203703703699</v>
      </c>
      <c r="F161" s="2" t="str">
        <f>IF(Table1_1[[#This Row],[Cases]]&gt;1000,"HIGH CASES","LOW CASES")</f>
        <v>HIGH CASES</v>
      </c>
      <c r="G161">
        <v>48015</v>
      </c>
      <c r="H161">
        <v>0</v>
      </c>
      <c r="I161" t="str">
        <f>IF(AND(Table1_1[[#This Row],[Deaths]]&gt;100,Table1_1[[#This Row],[Cases]]&gt;10000),"CRITICAL",IF(OR(Table1_1[[#This Row],[Deaths]]&gt;10,Table1_1[[#This Row],[Cases]]&gt;5000),"MODERATE","SAFE"))</f>
        <v>CRITICAL</v>
      </c>
      <c r="J161">
        <v>165</v>
      </c>
      <c r="K161">
        <v>249838</v>
      </c>
      <c r="N161" s="4" t="s">
        <v>280</v>
      </c>
      <c r="O161">
        <v>5347</v>
      </c>
      <c r="P161">
        <v>1</v>
      </c>
    </row>
    <row r="162" spans="1:16" x14ac:dyDescent="0.35">
      <c r="A162" t="s">
        <v>333</v>
      </c>
      <c r="B162" t="s">
        <v>268</v>
      </c>
      <c r="C162">
        <v>9292169</v>
      </c>
      <c r="D162" s="1">
        <v>45473</v>
      </c>
      <c r="E162" s="2">
        <v>0.90641203703703699</v>
      </c>
      <c r="F162" s="2" t="str">
        <f>IF(Table1_1[[#This Row],[Cases]]&gt;1000,"HIGH CASES","LOW CASES")</f>
        <v>HIGH CASES</v>
      </c>
      <c r="G162">
        <v>46864</v>
      </c>
      <c r="H162">
        <v>46168</v>
      </c>
      <c r="I162" t="str">
        <f>IF(AND(Table1_1[[#This Row],[Deaths]]&gt;100,Table1_1[[#This Row],[Cases]]&gt;10000),"CRITICAL",IF(OR(Table1_1[[#This Row],[Deaths]]&gt;10,Table1_1[[#This Row],[Cases]]&gt;5000),"MODERATE","SAFE"))</f>
        <v>CRITICAL</v>
      </c>
      <c r="J162">
        <v>670</v>
      </c>
      <c r="K162">
        <v>249149</v>
      </c>
      <c r="N162" s="4" t="s">
        <v>384</v>
      </c>
      <c r="O162">
        <v>991322</v>
      </c>
      <c r="P162">
        <v>12031</v>
      </c>
    </row>
    <row r="163" spans="1:16" x14ac:dyDescent="0.35">
      <c r="A163" t="s">
        <v>315</v>
      </c>
      <c r="B163" t="s">
        <v>259</v>
      </c>
      <c r="C163">
        <v>165529</v>
      </c>
      <c r="D163" s="1">
        <v>45473</v>
      </c>
      <c r="E163" s="2">
        <v>0.90641203703703699</v>
      </c>
      <c r="F163" s="2" t="str">
        <f>IF(Table1_1[[#This Row],[Cases]]&gt;1000,"HIGH CASES","LOW CASES")</f>
        <v>HIGH CASES</v>
      </c>
      <c r="G163">
        <v>45986</v>
      </c>
      <c r="H163">
        <v>44720</v>
      </c>
      <c r="I163" t="str">
        <f>IF(AND(Table1_1[[#This Row],[Deaths]]&gt;100,Table1_1[[#This Row],[Cases]]&gt;10000),"CRITICAL",IF(OR(Table1_1[[#This Row],[Deaths]]&gt;10,Table1_1[[#This Row],[Cases]]&gt;5000),"MODERATE","SAFE"))</f>
        <v>CRITICAL</v>
      </c>
      <c r="J163">
        <v>295</v>
      </c>
      <c r="K163">
        <v>496693</v>
      </c>
      <c r="N163" s="4" t="s">
        <v>482</v>
      </c>
      <c r="O163">
        <v>8612599</v>
      </c>
      <c r="P163">
        <v>22992</v>
      </c>
    </row>
    <row r="164" spans="1:16" x14ac:dyDescent="0.35">
      <c r="A164" t="s">
        <v>322</v>
      </c>
      <c r="B164" t="s">
        <v>259</v>
      </c>
      <c r="C164">
        <v>107609</v>
      </c>
      <c r="D164" s="1">
        <v>45473</v>
      </c>
      <c r="E164" s="2">
        <v>0.90641203703703699</v>
      </c>
      <c r="F164" s="2" t="str">
        <f>IF(Table1_1[[#This Row],[Cases]]&gt;1000,"HIGH CASES","LOW CASES")</f>
        <v>HIGH CASES</v>
      </c>
      <c r="G164">
        <v>44224</v>
      </c>
      <c r="H164">
        <v>42438</v>
      </c>
      <c r="I164" t="str">
        <f>IF(AND(Table1_1[[#This Row],[Deaths]]&gt;100,Table1_1[[#This Row],[Cases]]&gt;10000),"CRITICAL",IF(OR(Table1_1[[#This Row],[Deaths]]&gt;10,Table1_1[[#This Row],[Cases]]&gt;5000),"MODERATE","SAFE"))</f>
        <v>CRITICAL</v>
      </c>
      <c r="J164">
        <v>292</v>
      </c>
      <c r="K164">
        <v>177885</v>
      </c>
      <c r="N164" s="4" t="s">
        <v>370</v>
      </c>
      <c r="O164">
        <v>0</v>
      </c>
      <c r="P164">
        <v>314</v>
      </c>
    </row>
    <row r="165" spans="1:16" x14ac:dyDescent="0.35">
      <c r="A165" t="s">
        <v>334</v>
      </c>
      <c r="B165" t="s">
        <v>255</v>
      </c>
      <c r="C165">
        <v>63298550</v>
      </c>
      <c r="D165" s="1">
        <v>45473</v>
      </c>
      <c r="E165" s="2">
        <v>0.90641203703703699</v>
      </c>
      <c r="F165" s="2" t="str">
        <f>IF(Table1_1[[#This Row],[Cases]]&gt;1000,"HIGH CASES","LOW CASES")</f>
        <v>HIGH CASES</v>
      </c>
      <c r="G165">
        <v>43223</v>
      </c>
      <c r="H165">
        <v>0</v>
      </c>
      <c r="I165" t="str">
        <f>IF(AND(Table1_1[[#This Row],[Deaths]]&gt;100,Table1_1[[#This Row],[Cases]]&gt;10000),"CRITICAL",IF(OR(Table1_1[[#This Row],[Deaths]]&gt;10,Table1_1[[#This Row],[Cases]]&gt;5000),"MODERATE","SAFE"))</f>
        <v>CRITICAL</v>
      </c>
      <c r="J165">
        <v>846</v>
      </c>
      <c r="K165">
        <v>0</v>
      </c>
      <c r="N165" s="4" t="s">
        <v>445</v>
      </c>
      <c r="O165">
        <v>2613791</v>
      </c>
      <c r="P165">
        <v>5697</v>
      </c>
    </row>
    <row r="166" spans="1:16" x14ac:dyDescent="0.35">
      <c r="A166" t="s">
        <v>335</v>
      </c>
      <c r="B166" t="s">
        <v>255</v>
      </c>
      <c r="C166">
        <v>1274727</v>
      </c>
      <c r="D166" s="1">
        <v>45473</v>
      </c>
      <c r="E166" s="2">
        <v>0.90641203703703699</v>
      </c>
      <c r="F166" s="2" t="str">
        <f>IF(Table1_1[[#This Row],[Cases]]&gt;1000,"HIGH CASES","LOW CASES")</f>
        <v>HIGH CASES</v>
      </c>
      <c r="G166">
        <v>43025</v>
      </c>
      <c r="H166">
        <v>41278</v>
      </c>
      <c r="I166" t="str">
        <f>IF(AND(Table1_1[[#This Row],[Deaths]]&gt;100,Table1_1[[#This Row],[Cases]]&gt;10000),"CRITICAL",IF(OR(Table1_1[[#This Row],[Deaths]]&gt;10,Table1_1[[#This Row],[Cases]]&gt;5000),"MODERATE","SAFE"))</f>
        <v>CRITICAL</v>
      </c>
      <c r="J166">
        <v>1051</v>
      </c>
      <c r="K166">
        <v>358675</v>
      </c>
      <c r="N166" s="4" t="s">
        <v>272</v>
      </c>
      <c r="O166">
        <v>4225</v>
      </c>
      <c r="P166">
        <v>225</v>
      </c>
    </row>
    <row r="167" spans="1:16" x14ac:dyDescent="0.35">
      <c r="A167" t="s">
        <v>320</v>
      </c>
      <c r="B167" t="s">
        <v>255</v>
      </c>
      <c r="C167">
        <v>286259</v>
      </c>
      <c r="D167" s="1">
        <v>45473</v>
      </c>
      <c r="E167" s="2">
        <v>0.90641203703703699</v>
      </c>
      <c r="F167" s="2" t="str">
        <f>IF(Table1_1[[#This Row],[Cases]]&gt;1000,"HIGH CASES","LOW CASES")</f>
        <v>HIGH CASES</v>
      </c>
      <c r="G167">
        <v>42027</v>
      </c>
      <c r="H167">
        <v>0</v>
      </c>
      <c r="I167" t="str">
        <f>IF(AND(Table1_1[[#This Row],[Deaths]]&gt;100,Table1_1[[#This Row],[Cases]]&gt;10000),"CRITICAL",IF(OR(Table1_1[[#This Row],[Deaths]]&gt;10,Table1_1[[#This Row],[Cases]]&gt;5000),"MODERATE","SAFE"))</f>
        <v>CRITICAL</v>
      </c>
      <c r="J167">
        <v>188</v>
      </c>
      <c r="K167">
        <v>176919</v>
      </c>
      <c r="N167" s="4" t="s">
        <v>277</v>
      </c>
      <c r="O167">
        <v>8890</v>
      </c>
      <c r="P167">
        <v>312</v>
      </c>
    </row>
    <row r="168" spans="1:16" x14ac:dyDescent="0.35">
      <c r="A168" t="s">
        <v>336</v>
      </c>
      <c r="B168" t="s">
        <v>255</v>
      </c>
      <c r="C168">
        <v>8680837</v>
      </c>
      <c r="D168" s="1">
        <v>45473</v>
      </c>
      <c r="E168" s="2">
        <v>0.90641203703703699</v>
      </c>
      <c r="F168" s="2" t="str">
        <f>IF(Table1_1[[#This Row],[Cases]]&gt;1000,"HIGH CASES","LOW CASES")</f>
        <v>HIGH CASES</v>
      </c>
      <c r="G168">
        <v>39572</v>
      </c>
      <c r="H168">
        <v>39281</v>
      </c>
      <c r="I168" t="str">
        <f>IF(AND(Table1_1[[#This Row],[Deaths]]&gt;100,Table1_1[[#This Row],[Cases]]&gt;10000),"CRITICAL",IF(OR(Table1_1[[#This Row],[Deaths]]&gt;10,Table1_1[[#This Row],[Cases]]&gt;5000),"MODERATE","SAFE"))</f>
        <v>CRITICAL</v>
      </c>
      <c r="J168">
        <v>290</v>
      </c>
      <c r="K168">
        <v>815204</v>
      </c>
      <c r="N168" s="4" t="s">
        <v>414</v>
      </c>
      <c r="O168">
        <v>259953</v>
      </c>
      <c r="P168">
        <v>3155</v>
      </c>
    </row>
    <row r="169" spans="1:16" x14ac:dyDescent="0.35">
      <c r="A169" t="s">
        <v>337</v>
      </c>
      <c r="B169" t="s">
        <v>255</v>
      </c>
      <c r="C169">
        <v>13865691</v>
      </c>
      <c r="D169" s="1">
        <v>45473</v>
      </c>
      <c r="E169" s="2">
        <v>0.90641203703703699</v>
      </c>
      <c r="F169" s="2" t="str">
        <f>IF(Table1_1[[#This Row],[Cases]]&gt;1000,"HIGH CASES","LOW CASES")</f>
        <v>HIGH CASES</v>
      </c>
      <c r="G169">
        <v>38572</v>
      </c>
      <c r="H169">
        <v>37757</v>
      </c>
      <c r="I169" t="str">
        <f>IF(AND(Table1_1[[#This Row],[Deaths]]&gt;100,Table1_1[[#This Row],[Cases]]&gt;10000),"CRITICAL",IF(OR(Table1_1[[#This Row],[Deaths]]&gt;10,Table1_1[[#This Row],[Cases]]&gt;5000),"MODERATE","SAFE"))</f>
        <v>CRITICAL</v>
      </c>
      <c r="J169">
        <v>468</v>
      </c>
      <c r="K169">
        <v>660107</v>
      </c>
      <c r="N169" s="4" t="s">
        <v>271</v>
      </c>
      <c r="O169">
        <v>1056</v>
      </c>
      <c r="P169">
        <v>0</v>
      </c>
    </row>
    <row r="170" spans="1:16" x14ac:dyDescent="0.35">
      <c r="A170" t="s">
        <v>321</v>
      </c>
      <c r="B170" t="s">
        <v>259</v>
      </c>
      <c r="C170">
        <v>400516</v>
      </c>
      <c r="D170" s="1">
        <v>45473</v>
      </c>
      <c r="E170" s="2">
        <v>0.90641203703703699</v>
      </c>
      <c r="F170" s="2" t="str">
        <f>IF(Table1_1[[#This Row],[Cases]]&gt;1000,"HIGH CASES","LOW CASES")</f>
        <v>HIGH CASES</v>
      </c>
      <c r="G170">
        <v>38084</v>
      </c>
      <c r="H170">
        <v>36366</v>
      </c>
      <c r="I170" t="str">
        <f>IF(AND(Table1_1[[#This Row],[Deaths]]&gt;100,Table1_1[[#This Row],[Cases]]&gt;10000),"CRITICAL",IF(OR(Table1_1[[#This Row],[Deaths]]&gt;10,Table1_1[[#This Row],[Cases]]&gt;5000),"MODERATE","SAFE"))</f>
        <v>CRITICAL</v>
      </c>
      <c r="J170">
        <v>844</v>
      </c>
      <c r="K170">
        <v>257839</v>
      </c>
      <c r="N170" s="4" t="s">
        <v>259</v>
      </c>
      <c r="O170">
        <v>127665129</v>
      </c>
      <c r="P170">
        <v>1695941</v>
      </c>
    </row>
    <row r="171" spans="1:16" x14ac:dyDescent="0.35">
      <c r="A171" t="s">
        <v>316</v>
      </c>
      <c r="B171" t="s">
        <v>262</v>
      </c>
      <c r="C171">
        <v>85732</v>
      </c>
      <c r="D171" s="1">
        <v>45473</v>
      </c>
      <c r="E171" s="2">
        <v>0.90641203703703699</v>
      </c>
      <c r="F171" s="2" t="str">
        <f>IF(Table1_1[[#This Row],[Cases]]&gt;1000,"HIGH CASES","LOW CASES")</f>
        <v>HIGH CASES</v>
      </c>
      <c r="G171">
        <v>38008</v>
      </c>
      <c r="H171">
        <v>0</v>
      </c>
      <c r="I171" t="str">
        <f>IF(AND(Table1_1[[#This Row],[Deaths]]&gt;100,Table1_1[[#This Row],[Cases]]&gt;10000),"CRITICAL",IF(OR(Table1_1[[#This Row],[Deaths]]&gt;10,Table1_1[[#This Row],[Cases]]&gt;5000),"MODERATE","SAFE"))</f>
        <v>CRITICAL</v>
      </c>
      <c r="J171">
        <v>116</v>
      </c>
      <c r="K171">
        <v>150753</v>
      </c>
      <c r="N171" s="4" t="s">
        <v>406</v>
      </c>
      <c r="O171">
        <v>337068</v>
      </c>
      <c r="P171">
        <v>9976</v>
      </c>
    </row>
    <row r="172" spans="1:16" x14ac:dyDescent="0.35">
      <c r="A172" t="s">
        <v>338</v>
      </c>
      <c r="B172" t="s">
        <v>255</v>
      </c>
      <c r="C172">
        <v>2175699</v>
      </c>
      <c r="D172" s="1">
        <v>45473</v>
      </c>
      <c r="E172" s="2">
        <v>0.90641203703703699</v>
      </c>
      <c r="F172" s="2" t="str">
        <f>IF(Table1_1[[#This Row],[Cases]]&gt;1000,"HIGH CASES","LOW CASES")</f>
        <v>HIGH CASES</v>
      </c>
      <c r="G172">
        <v>36138</v>
      </c>
      <c r="H172">
        <v>25980</v>
      </c>
      <c r="I172" t="str">
        <f>IF(AND(Table1_1[[#This Row],[Deaths]]&gt;100,Table1_1[[#This Row],[Cases]]&gt;10000),"CRITICAL",IF(OR(Table1_1[[#This Row],[Deaths]]&gt;10,Table1_1[[#This Row],[Cases]]&gt;5000),"MODERATE","SAFE"))</f>
        <v>CRITICAL</v>
      </c>
      <c r="J172">
        <v>723</v>
      </c>
      <c r="K172">
        <v>431221</v>
      </c>
      <c r="N172" s="4" t="s">
        <v>455</v>
      </c>
      <c r="O172">
        <v>1503094</v>
      </c>
      <c r="P172">
        <v>6638</v>
      </c>
    </row>
    <row r="173" spans="1:16" x14ac:dyDescent="0.35">
      <c r="A173" t="s">
        <v>339</v>
      </c>
      <c r="B173" t="s">
        <v>259</v>
      </c>
      <c r="C173">
        <v>11680283</v>
      </c>
      <c r="D173" s="1">
        <v>45473</v>
      </c>
      <c r="E173" s="2">
        <v>0.90641203703703699</v>
      </c>
      <c r="F173" s="2" t="str">
        <f>IF(Table1_1[[#This Row],[Cases]]&gt;1000,"HIGH CASES","LOW CASES")</f>
        <v>HIGH CASES</v>
      </c>
      <c r="G173">
        <v>34667</v>
      </c>
      <c r="H173">
        <v>33734</v>
      </c>
      <c r="I173" t="str">
        <f>IF(AND(Table1_1[[#This Row],[Deaths]]&gt;100,Table1_1[[#This Row],[Cases]]&gt;10000),"CRITICAL",IF(OR(Table1_1[[#This Row],[Deaths]]&gt;10,Table1_1[[#This Row],[Cases]]&gt;5000),"MODERATE","SAFE"))</f>
        <v>CRITICAL</v>
      </c>
      <c r="J173">
        <v>860</v>
      </c>
      <c r="K173">
        <v>132422</v>
      </c>
      <c r="N173" s="4" t="s">
        <v>268</v>
      </c>
      <c r="O173">
        <v>14752388</v>
      </c>
      <c r="P173">
        <v>33015</v>
      </c>
    </row>
    <row r="174" spans="1:16" x14ac:dyDescent="0.35">
      <c r="A174" t="s">
        <v>340</v>
      </c>
      <c r="B174" t="s">
        <v>262</v>
      </c>
      <c r="C174">
        <v>49233</v>
      </c>
      <c r="D174" s="1">
        <v>45473</v>
      </c>
      <c r="E174" s="2">
        <v>0.90641203703703699</v>
      </c>
      <c r="F174" s="2" t="str">
        <f>IF(Table1_1[[#This Row],[Cases]]&gt;1000,"HIGH CASES","LOW CASES")</f>
        <v>HIGH CASES</v>
      </c>
      <c r="G174">
        <v>34658</v>
      </c>
      <c r="H174">
        <v>0</v>
      </c>
      <c r="I174" t="str">
        <f>IF(AND(Table1_1[[#This Row],[Deaths]]&gt;100,Table1_1[[#This Row],[Cases]]&gt;10000),"CRITICAL",IF(OR(Table1_1[[#This Row],[Deaths]]&gt;10,Table1_1[[#This Row],[Cases]]&gt;5000),"MODERATE","SAFE"))</f>
        <v>MODERATE</v>
      </c>
      <c r="J174">
        <v>28</v>
      </c>
      <c r="K174">
        <v>778000</v>
      </c>
      <c r="N174" s="4" t="s">
        <v>404</v>
      </c>
      <c r="O174">
        <v>0</v>
      </c>
      <c r="P174">
        <v>4628</v>
      </c>
    </row>
    <row r="175" spans="1:16" x14ac:dyDescent="0.35">
      <c r="A175" t="s">
        <v>341</v>
      </c>
      <c r="B175" t="s">
        <v>255</v>
      </c>
      <c r="C175">
        <v>21473764</v>
      </c>
      <c r="D175" s="1">
        <v>45473</v>
      </c>
      <c r="E175" s="2">
        <v>0.90641203703703699</v>
      </c>
      <c r="F175" s="2" t="str">
        <f>IF(Table1_1[[#This Row],[Cases]]&gt;1000,"HIGH CASES","LOW CASES")</f>
        <v>HIGH CASES</v>
      </c>
      <c r="G175">
        <v>33164</v>
      </c>
      <c r="H175">
        <v>32332</v>
      </c>
      <c r="I175" t="str">
        <f>IF(AND(Table1_1[[#This Row],[Deaths]]&gt;100,Table1_1[[#This Row],[Cases]]&gt;10000),"CRITICAL",IF(OR(Table1_1[[#This Row],[Deaths]]&gt;10,Table1_1[[#This Row],[Cases]]&gt;5000),"MODERATE","SAFE"))</f>
        <v>CRITICAL</v>
      </c>
      <c r="J175">
        <v>743</v>
      </c>
      <c r="K175">
        <v>804909</v>
      </c>
      <c r="N175" s="4" t="s">
        <v>453</v>
      </c>
      <c r="O175">
        <v>1538689</v>
      </c>
      <c r="P175">
        <v>30664</v>
      </c>
    </row>
    <row r="176" spans="1:16" x14ac:dyDescent="0.35">
      <c r="A176" t="s">
        <v>317</v>
      </c>
      <c r="B176" t="s">
        <v>259</v>
      </c>
      <c r="C176">
        <v>67277</v>
      </c>
      <c r="D176" s="1">
        <v>45473</v>
      </c>
      <c r="E176" s="2">
        <v>0.90641203703703699</v>
      </c>
      <c r="F176" s="2" t="str">
        <f>IF(Table1_1[[#This Row],[Cases]]&gt;1000,"HIGH CASES","LOW CASES")</f>
        <v>HIGH CASES</v>
      </c>
      <c r="G176">
        <v>31472</v>
      </c>
      <c r="H176">
        <v>8553</v>
      </c>
      <c r="I176" t="str">
        <f>IF(AND(Table1_1[[#This Row],[Deaths]]&gt;100,Table1_1[[#This Row],[Cases]]&gt;10000),"CRITICAL",IF(OR(Table1_1[[#This Row],[Deaths]]&gt;10,Table1_1[[#This Row],[Cases]]&gt;5000),"MODERATE","SAFE"))</f>
        <v>MODERATE</v>
      </c>
      <c r="J176">
        <v>37</v>
      </c>
      <c r="K176">
        <v>222773</v>
      </c>
      <c r="N176" s="4" t="s">
        <v>313</v>
      </c>
      <c r="O176">
        <v>6276</v>
      </c>
      <c r="P176">
        <v>10</v>
      </c>
    </row>
    <row r="177" spans="1:16" x14ac:dyDescent="0.35">
      <c r="A177" t="s">
        <v>342</v>
      </c>
      <c r="B177" t="s">
        <v>259</v>
      </c>
      <c r="C177">
        <v>185113</v>
      </c>
      <c r="D177" s="1">
        <v>45473</v>
      </c>
      <c r="E177" s="2">
        <v>0.90641203703703699</v>
      </c>
      <c r="F177" s="2" t="str">
        <f>IF(Table1_1[[#This Row],[Cases]]&gt;1000,"HIGH CASES","LOW CASES")</f>
        <v>HIGH CASES</v>
      </c>
      <c r="G177">
        <v>30215</v>
      </c>
      <c r="H177">
        <v>29805</v>
      </c>
      <c r="I177" t="str">
        <f>IF(AND(Table1_1[[#This Row],[Deaths]]&gt;100,Table1_1[[#This Row],[Cases]]&gt;10000),"CRITICAL",IF(OR(Table1_1[[#This Row],[Deaths]]&gt;10,Table1_1[[#This Row],[Cases]]&gt;5000),"MODERATE","SAFE"))</f>
        <v>CRITICAL</v>
      </c>
      <c r="J177">
        <v>410</v>
      </c>
      <c r="K177">
        <v>210983</v>
      </c>
      <c r="N177" s="4" t="s">
        <v>397</v>
      </c>
      <c r="O177">
        <v>615445</v>
      </c>
      <c r="P177">
        <v>5404</v>
      </c>
    </row>
    <row r="178" spans="1:16" x14ac:dyDescent="0.35">
      <c r="A178" t="s">
        <v>343</v>
      </c>
      <c r="B178" t="s">
        <v>255</v>
      </c>
      <c r="C178">
        <v>12784726</v>
      </c>
      <c r="D178" s="1">
        <v>45473</v>
      </c>
      <c r="E178" s="2">
        <v>0.90641203703703699</v>
      </c>
      <c r="F178" s="2" t="str">
        <f>IF(Table1_1[[#This Row],[Cases]]&gt;1000,"HIGH CASES","LOW CASES")</f>
        <v>HIGH CASES</v>
      </c>
      <c r="G178">
        <v>28036</v>
      </c>
      <c r="H178">
        <v>27847</v>
      </c>
      <c r="I178" t="str">
        <f>IF(AND(Table1_1[[#This Row],[Deaths]]&gt;100,Table1_1[[#This Row],[Cases]]&gt;10000),"CRITICAL",IF(OR(Table1_1[[#This Row],[Deaths]]&gt;10,Table1_1[[#This Row],[Cases]]&gt;5000),"MODERATE","SAFE"))</f>
        <v>CRITICAL</v>
      </c>
      <c r="J178">
        <v>163</v>
      </c>
      <c r="K178">
        <v>604310</v>
      </c>
      <c r="N178" s="4" t="s">
        <v>381</v>
      </c>
      <c r="O178">
        <v>1051102</v>
      </c>
      <c r="P178">
        <v>8727</v>
      </c>
    </row>
    <row r="179" spans="1:16" x14ac:dyDescent="0.35">
      <c r="A179" t="s">
        <v>344</v>
      </c>
      <c r="B179" t="s">
        <v>266</v>
      </c>
      <c r="C179">
        <v>667490</v>
      </c>
      <c r="D179" s="1">
        <v>45473</v>
      </c>
      <c r="E179" s="2">
        <v>0.90641203703703699</v>
      </c>
      <c r="F179" s="2" t="str">
        <f>IF(Table1_1[[#This Row],[Cases]]&gt;1000,"HIGH CASES","LOW CASES")</f>
        <v>HIGH CASES</v>
      </c>
      <c r="G179">
        <v>27673</v>
      </c>
      <c r="H179">
        <v>3487</v>
      </c>
      <c r="I179" t="str">
        <f>IF(AND(Table1_1[[#This Row],[Deaths]]&gt;100,Table1_1[[#This Row],[Cases]]&gt;10000),"CRITICAL",IF(OR(Table1_1[[#This Row],[Deaths]]&gt;10,Table1_1[[#This Row],[Cases]]&gt;5000),"MODERATE","SAFE"))</f>
        <v>CRITICAL</v>
      </c>
      <c r="J179">
        <v>123</v>
      </c>
      <c r="K179">
        <v>7850</v>
      </c>
      <c r="N179" s="4" t="s">
        <v>333</v>
      </c>
      <c r="O179">
        <v>46168</v>
      </c>
      <c r="P179">
        <v>670</v>
      </c>
    </row>
    <row r="180" spans="1:16" x14ac:dyDescent="0.35">
      <c r="A180" t="s">
        <v>319</v>
      </c>
      <c r="B180" t="s">
        <v>255</v>
      </c>
      <c r="C180">
        <v>16841795</v>
      </c>
      <c r="D180" s="1">
        <v>45473</v>
      </c>
      <c r="E180" s="2">
        <v>0.90641203703703699</v>
      </c>
      <c r="F180" s="2" t="str">
        <f>IF(Table1_1[[#This Row],[Cases]]&gt;1000,"HIGH CASES","LOW CASES")</f>
        <v>HIGH CASES</v>
      </c>
      <c r="G180">
        <v>27334</v>
      </c>
      <c r="H180">
        <v>13182</v>
      </c>
      <c r="I180" t="str">
        <f>IF(AND(Table1_1[[#This Row],[Deaths]]&gt;100,Table1_1[[#This Row],[Cases]]&gt;10000),"CRITICAL",IF(OR(Table1_1[[#This Row],[Deaths]]&gt;10,Table1_1[[#This Row],[Cases]]&gt;5000),"MODERATE","SAFE"))</f>
        <v>CRITICAL</v>
      </c>
      <c r="J180">
        <v>1361</v>
      </c>
      <c r="K180">
        <v>400466</v>
      </c>
      <c r="N180" s="4" t="s">
        <v>387</v>
      </c>
      <c r="O180">
        <v>0</v>
      </c>
      <c r="P180">
        <v>20155</v>
      </c>
    </row>
    <row r="181" spans="1:16" x14ac:dyDescent="0.35">
      <c r="A181" t="s">
        <v>345</v>
      </c>
      <c r="B181" t="s">
        <v>268</v>
      </c>
      <c r="C181">
        <v>117489</v>
      </c>
      <c r="D181" s="1">
        <v>45473</v>
      </c>
      <c r="E181" s="2">
        <v>0.90641203703703699</v>
      </c>
      <c r="F181" s="2" t="str">
        <f>IF(Table1_1[[#This Row],[Cases]]&gt;1000,"HIGH CASES","LOW CASES")</f>
        <v>HIGH CASES</v>
      </c>
      <c r="G181">
        <v>26547</v>
      </c>
      <c r="H181">
        <v>0</v>
      </c>
      <c r="I181" t="str">
        <f>IF(AND(Table1_1[[#This Row],[Deaths]]&gt;100,Table1_1[[#This Row],[Cases]]&gt;10000),"CRITICAL",IF(OR(Table1_1[[#This Row],[Deaths]]&gt;10,Table1_1[[#This Row],[Cases]]&gt;5000),"MODERATE","SAFE"))</f>
        <v>MODERATE</v>
      </c>
      <c r="J181">
        <v>65</v>
      </c>
      <c r="K181">
        <v>82430</v>
      </c>
      <c r="N181" s="4" t="s">
        <v>437</v>
      </c>
      <c r="O181">
        <v>4350506</v>
      </c>
      <c r="P181">
        <v>222161</v>
      </c>
    </row>
    <row r="182" spans="1:16" x14ac:dyDescent="0.35">
      <c r="A182" t="s">
        <v>346</v>
      </c>
      <c r="B182" t="s">
        <v>262</v>
      </c>
      <c r="C182">
        <v>34085</v>
      </c>
      <c r="D182" s="1">
        <v>45473</v>
      </c>
      <c r="E182" s="2">
        <v>0.90641203703703699</v>
      </c>
      <c r="F182" s="2" t="str">
        <f>IF(Table1_1[[#This Row],[Cases]]&gt;1000,"HIGH CASES","LOW CASES")</f>
        <v>HIGH CASES</v>
      </c>
      <c r="G182">
        <v>26185</v>
      </c>
      <c r="H182">
        <v>26011</v>
      </c>
      <c r="I182" t="str">
        <f>IF(AND(Table1_1[[#This Row],[Deaths]]&gt;100,Table1_1[[#This Row],[Cases]]&gt;10000),"CRITICAL",IF(OR(Table1_1[[#This Row],[Deaths]]&gt;10,Table1_1[[#This Row],[Cases]]&gt;5000),"MODERATE","SAFE"))</f>
        <v>CRITICAL</v>
      </c>
      <c r="J182">
        <v>128</v>
      </c>
      <c r="K182">
        <v>196855</v>
      </c>
      <c r="N182" s="4" t="s">
        <v>439</v>
      </c>
      <c r="O182">
        <v>4067381</v>
      </c>
      <c r="P182">
        <v>66864</v>
      </c>
    </row>
    <row r="183" spans="1:16" x14ac:dyDescent="0.35">
      <c r="A183" t="s">
        <v>347</v>
      </c>
      <c r="B183" t="s">
        <v>268</v>
      </c>
      <c r="C183">
        <v>721159</v>
      </c>
      <c r="D183" s="1">
        <v>45473</v>
      </c>
      <c r="E183" s="2">
        <v>0.90641203703703699</v>
      </c>
      <c r="F183" s="2" t="str">
        <f>IF(Table1_1[[#This Row],[Cases]]&gt;1000,"HIGH CASES","LOW CASES")</f>
        <v>HIGH CASES</v>
      </c>
      <c r="G183">
        <v>25954</v>
      </c>
      <c r="H183">
        <v>0</v>
      </c>
      <c r="I183" t="str">
        <f>IF(AND(Table1_1[[#This Row],[Deaths]]&gt;100,Table1_1[[#This Row],[Cases]]&gt;10000),"CRITICAL",IF(OR(Table1_1[[#This Row],[Deaths]]&gt;10,Table1_1[[#This Row],[Cases]]&gt;5000),"MODERATE","SAFE"))</f>
        <v>CRITICAL</v>
      </c>
      <c r="J183">
        <v>199</v>
      </c>
      <c r="K183">
        <v>0</v>
      </c>
      <c r="N183" s="4" t="s">
        <v>425</v>
      </c>
      <c r="O183">
        <v>0</v>
      </c>
      <c r="P183">
        <v>120598</v>
      </c>
    </row>
    <row r="184" spans="1:16" x14ac:dyDescent="0.35">
      <c r="A184" t="s">
        <v>318</v>
      </c>
      <c r="B184" t="s">
        <v>255</v>
      </c>
      <c r="C184">
        <v>5797805</v>
      </c>
      <c r="D184" s="1">
        <v>45473</v>
      </c>
      <c r="E184" s="2">
        <v>0.90641203703703699</v>
      </c>
      <c r="F184" s="2" t="str">
        <f>IF(Table1_1[[#This Row],[Cases]]&gt;1000,"HIGH CASES","LOW CASES")</f>
        <v>HIGH CASES</v>
      </c>
      <c r="G184">
        <v>25375</v>
      </c>
      <c r="H184">
        <v>24006</v>
      </c>
      <c r="I184" t="str">
        <f>IF(AND(Table1_1[[#This Row],[Deaths]]&gt;100,Table1_1[[#This Row],[Cases]]&gt;10000),"CRITICAL",IF(OR(Table1_1[[#This Row],[Deaths]]&gt;10,Table1_1[[#This Row],[Cases]]&gt;5000),"MODERATE","SAFE"))</f>
        <v>CRITICAL</v>
      </c>
      <c r="J184">
        <v>386</v>
      </c>
      <c r="K184">
        <v>347815</v>
      </c>
      <c r="N184" s="4" t="s">
        <v>429</v>
      </c>
      <c r="O184">
        <v>5614809</v>
      </c>
      <c r="P184">
        <v>28126</v>
      </c>
    </row>
    <row r="185" spans="1:16" x14ac:dyDescent="0.35">
      <c r="A185" t="s">
        <v>293</v>
      </c>
      <c r="B185" t="s">
        <v>266</v>
      </c>
      <c r="C185">
        <v>1369429</v>
      </c>
      <c r="D185" s="1">
        <v>45473</v>
      </c>
      <c r="E185" s="2">
        <v>0.90642361111111114</v>
      </c>
      <c r="F185" s="2" t="str">
        <f>IF(Table1_1[[#This Row],[Cases]]&gt;1000,"HIGH CASES","LOW CASES")</f>
        <v>HIGH CASES</v>
      </c>
      <c r="G185">
        <v>23460</v>
      </c>
      <c r="H185">
        <v>23102</v>
      </c>
      <c r="I185" t="str">
        <f>IF(AND(Table1_1[[#This Row],[Deaths]]&gt;100,Table1_1[[#This Row],[Cases]]&gt;10000),"CRITICAL",IF(OR(Table1_1[[#This Row],[Deaths]]&gt;10,Table1_1[[#This Row],[Cases]]&gt;5000),"MODERATE","SAFE"))</f>
        <v>CRITICAL</v>
      </c>
      <c r="J185">
        <v>138</v>
      </c>
      <c r="K185">
        <v>278529</v>
      </c>
      <c r="N185" s="4" t="s">
        <v>379</v>
      </c>
      <c r="O185">
        <v>513687</v>
      </c>
      <c r="P185">
        <v>690</v>
      </c>
    </row>
    <row r="186" spans="1:16" x14ac:dyDescent="0.35">
      <c r="A186" t="s">
        <v>295</v>
      </c>
      <c r="B186" t="s">
        <v>255</v>
      </c>
      <c r="C186">
        <v>22102838</v>
      </c>
      <c r="D186" s="1">
        <v>45473</v>
      </c>
      <c r="E186" s="2">
        <v>0.90642361111111114</v>
      </c>
      <c r="F186" s="2" t="str">
        <f>IF(Table1_1[[#This Row],[Cases]]&gt;1000,"HIGH CASES","LOW CASES")</f>
        <v>HIGH CASES</v>
      </c>
      <c r="G186">
        <v>22114</v>
      </c>
      <c r="H186">
        <v>21596</v>
      </c>
      <c r="I186" t="str">
        <f>IF(AND(Table1_1[[#This Row],[Deaths]]&gt;100,Table1_1[[#This Row],[Cases]]&gt;10000),"CRITICAL",IF(OR(Table1_1[[#This Row],[Deaths]]&gt;10,Table1_1[[#This Row],[Cases]]&gt;5000),"MODERATE","SAFE"))</f>
        <v>CRITICAL</v>
      </c>
      <c r="J186">
        <v>400</v>
      </c>
      <c r="K186">
        <v>248995</v>
      </c>
      <c r="N186" s="4" t="s">
        <v>400</v>
      </c>
      <c r="O186">
        <v>0</v>
      </c>
      <c r="P186">
        <v>921</v>
      </c>
    </row>
    <row r="187" spans="1:16" x14ac:dyDescent="0.35">
      <c r="A187" t="s">
        <v>296</v>
      </c>
      <c r="B187" t="s">
        <v>262</v>
      </c>
      <c r="C187">
        <v>38387</v>
      </c>
      <c r="D187" s="1">
        <v>45473</v>
      </c>
      <c r="E187" s="2">
        <v>0.90642361111111114</v>
      </c>
      <c r="F187" s="2" t="str">
        <f>IF(Table1_1[[#This Row],[Cases]]&gt;1000,"HIGH CASES","LOW CASES")</f>
        <v>HIGH CASES</v>
      </c>
      <c r="G187">
        <v>21574</v>
      </c>
      <c r="H187">
        <v>0</v>
      </c>
      <c r="I187" t="str">
        <f>IF(AND(Table1_1[[#This Row],[Deaths]]&gt;100,Table1_1[[#This Row],[Cases]]&gt;10000),"CRITICAL",IF(OR(Table1_1[[#This Row],[Deaths]]&gt;10,Table1_1[[#This Row],[Cases]]&gt;5000),"MODERATE","SAFE"))</f>
        <v>MODERATE</v>
      </c>
      <c r="J187">
        <v>94</v>
      </c>
      <c r="K187">
        <v>112457</v>
      </c>
      <c r="N187" s="4" t="s">
        <v>440</v>
      </c>
      <c r="O187">
        <v>3460149</v>
      </c>
      <c r="P187">
        <v>68929</v>
      </c>
    </row>
    <row r="188" spans="1:16" x14ac:dyDescent="0.35">
      <c r="A188" t="s">
        <v>297</v>
      </c>
      <c r="B188" t="s">
        <v>262</v>
      </c>
      <c r="C188">
        <v>33704</v>
      </c>
      <c r="D188" s="1">
        <v>45473</v>
      </c>
      <c r="E188" s="2">
        <v>0.90642361111111114</v>
      </c>
      <c r="F188" s="2" t="str">
        <f>IF(Table1_1[[#This Row],[Cases]]&gt;1000,"HIGH CASES","LOW CASES")</f>
        <v>HIGH CASES</v>
      </c>
      <c r="G188">
        <v>20550</v>
      </c>
      <c r="H188">
        <v>0</v>
      </c>
      <c r="I188" t="str">
        <f>IF(AND(Table1_1[[#This Row],[Deaths]]&gt;100,Table1_1[[#This Row],[Cases]]&gt;10000),"CRITICAL",IF(OR(Table1_1[[#This Row],[Deaths]]&gt;10,Table1_1[[#This Row],[Cases]]&gt;5000),"MODERATE","SAFE"))</f>
        <v>CRITICAL</v>
      </c>
      <c r="J188">
        <v>113</v>
      </c>
      <c r="K188">
        <v>534283</v>
      </c>
      <c r="N188" s="4" t="s">
        <v>476</v>
      </c>
      <c r="O188">
        <v>23545818</v>
      </c>
      <c r="P188">
        <v>402756</v>
      </c>
    </row>
    <row r="189" spans="1:16" x14ac:dyDescent="0.35">
      <c r="A189" t="s">
        <v>284</v>
      </c>
      <c r="B189" t="s">
        <v>259</v>
      </c>
      <c r="C189">
        <v>113475</v>
      </c>
      <c r="D189" s="1">
        <v>45473</v>
      </c>
      <c r="E189" s="2">
        <v>0.90642361111111114</v>
      </c>
      <c r="F189" s="2" t="str">
        <f>IF(Table1_1[[#This Row],[Cases]]&gt;1000,"HIGH CASES","LOW CASES")</f>
        <v>HIGH CASES</v>
      </c>
      <c r="G189">
        <v>19693</v>
      </c>
      <c r="H189">
        <v>19358</v>
      </c>
      <c r="I189" t="str">
        <f>IF(AND(Table1_1[[#This Row],[Deaths]]&gt;100,Table1_1[[#This Row],[Cases]]&gt;10000),"CRITICAL",IF(OR(Table1_1[[#This Row],[Deaths]]&gt;10,Table1_1[[#This Row],[Cases]]&gt;5000),"MODERATE","SAFE"))</f>
        <v>CRITICAL</v>
      </c>
      <c r="J189">
        <v>238</v>
      </c>
      <c r="K189">
        <v>182981</v>
      </c>
      <c r="N189" s="4" t="s">
        <v>362</v>
      </c>
      <c r="O189">
        <v>132039</v>
      </c>
      <c r="P189">
        <v>1468</v>
      </c>
    </row>
    <row r="190" spans="1:16" x14ac:dyDescent="0.35">
      <c r="A190" t="s">
        <v>282</v>
      </c>
      <c r="B190" t="s">
        <v>259</v>
      </c>
      <c r="C190">
        <v>61939</v>
      </c>
      <c r="D190" s="1">
        <v>45473</v>
      </c>
      <c r="E190" s="2">
        <v>0.90642361111111114</v>
      </c>
      <c r="F190" s="2" t="str">
        <f>IF(Table1_1[[#This Row],[Cases]]&gt;1000,"HIGH CASES","LOW CASES")</f>
        <v>HIGH CASES</v>
      </c>
      <c r="G190">
        <v>18860</v>
      </c>
      <c r="H190">
        <v>18685</v>
      </c>
      <c r="I190" t="str">
        <f>IF(AND(Table1_1[[#This Row],[Deaths]]&gt;100,Table1_1[[#This Row],[Cases]]&gt;10000),"CRITICAL",IF(OR(Table1_1[[#This Row],[Deaths]]&gt;10,Table1_1[[#This Row],[Cases]]&gt;5000),"MODERATE","SAFE"))</f>
        <v>CRITICAL</v>
      </c>
      <c r="J190">
        <v>165</v>
      </c>
      <c r="K190">
        <v>1029558</v>
      </c>
      <c r="N190" s="4" t="s">
        <v>254</v>
      </c>
      <c r="O190">
        <v>2</v>
      </c>
      <c r="P190">
        <v>0</v>
      </c>
    </row>
    <row r="191" spans="1:16" x14ac:dyDescent="0.35">
      <c r="A191" t="s">
        <v>298</v>
      </c>
      <c r="B191" t="s">
        <v>255</v>
      </c>
      <c r="C191">
        <v>11618511</v>
      </c>
      <c r="D191" s="1">
        <v>45473</v>
      </c>
      <c r="E191" s="2">
        <v>0.90642361111111114</v>
      </c>
      <c r="F191" s="2" t="str">
        <f>IF(Table1_1[[#This Row],[Cases]]&gt;1000,"HIGH CASES","LOW CASES")</f>
        <v>HIGH CASES</v>
      </c>
      <c r="G191">
        <v>18819</v>
      </c>
      <c r="H191">
        <v>18115</v>
      </c>
      <c r="I191" t="str">
        <f>IF(AND(Table1_1[[#This Row],[Deaths]]&gt;100,Table1_1[[#This Row],[Cases]]&gt;10000),"CRITICAL",IF(OR(Table1_1[[#This Row],[Deaths]]&gt;10,Table1_1[[#This Row],[Cases]]&gt;5000),"MODERATE","SAFE"))</f>
        <v>CRITICAL</v>
      </c>
      <c r="J191">
        <v>147</v>
      </c>
      <c r="K191">
        <v>410280</v>
      </c>
      <c r="N191" s="4" t="s">
        <v>292</v>
      </c>
      <c r="O191">
        <v>6559</v>
      </c>
      <c r="P191">
        <v>48</v>
      </c>
    </row>
    <row r="192" spans="1:16" x14ac:dyDescent="0.35">
      <c r="A192" t="s">
        <v>272</v>
      </c>
      <c r="B192" t="s">
        <v>259</v>
      </c>
      <c r="C192">
        <v>6779100</v>
      </c>
      <c r="D192" s="1">
        <v>45473</v>
      </c>
      <c r="E192" s="2">
        <v>0.90642361111111114</v>
      </c>
      <c r="F192" s="2" t="str">
        <f>IF(Table1_1[[#This Row],[Cases]]&gt;1000,"HIGH CASES","LOW CASES")</f>
        <v>HIGH CASES</v>
      </c>
      <c r="G192">
        <v>18491</v>
      </c>
      <c r="H192">
        <v>4225</v>
      </c>
      <c r="I192" t="str">
        <f>IF(AND(Table1_1[[#This Row],[Deaths]]&gt;100,Table1_1[[#This Row],[Cases]]&gt;10000),"CRITICAL",IF(OR(Table1_1[[#This Row],[Deaths]]&gt;10,Table1_1[[#This Row],[Cases]]&gt;5000),"MODERATE","SAFE"))</f>
        <v>CRITICAL</v>
      </c>
      <c r="J192">
        <v>225</v>
      </c>
      <c r="K192">
        <v>0</v>
      </c>
      <c r="N192" s="4" t="s">
        <v>342</v>
      </c>
      <c r="O192">
        <v>29805</v>
      </c>
      <c r="P192">
        <v>410</v>
      </c>
    </row>
    <row r="193" spans="1:16" x14ac:dyDescent="0.35">
      <c r="A193" t="s">
        <v>273</v>
      </c>
      <c r="B193" t="s">
        <v>266</v>
      </c>
      <c r="C193">
        <v>9957464</v>
      </c>
      <c r="D193" s="1">
        <v>45473</v>
      </c>
      <c r="E193" s="2">
        <v>0.90642361111111114</v>
      </c>
      <c r="F193" s="2" t="str">
        <f>IF(Table1_1[[#This Row],[Cases]]&gt;1000,"HIGH CASES","LOW CASES")</f>
        <v>HIGH CASES</v>
      </c>
      <c r="G193">
        <v>17786</v>
      </c>
      <c r="H193">
        <v>17264</v>
      </c>
      <c r="I193" t="str">
        <f>IF(AND(Table1_1[[#This Row],[Deaths]]&gt;100,Table1_1[[#This Row],[Cases]]&gt;10000),"CRITICAL",IF(OR(Table1_1[[#This Row],[Deaths]]&gt;10,Table1_1[[#This Row],[Cases]]&gt;5000),"MODERATE","SAFE"))</f>
        <v>CRITICAL</v>
      </c>
      <c r="J193">
        <v>125</v>
      </c>
      <c r="K193">
        <v>0</v>
      </c>
      <c r="N193" s="4" t="s">
        <v>304</v>
      </c>
      <c r="O193">
        <v>0</v>
      </c>
      <c r="P193">
        <v>63</v>
      </c>
    </row>
    <row r="194" spans="1:16" x14ac:dyDescent="0.35">
      <c r="A194" t="s">
        <v>278</v>
      </c>
      <c r="B194" t="s">
        <v>255</v>
      </c>
      <c r="C194">
        <v>1496662</v>
      </c>
      <c r="D194" s="1">
        <v>45473</v>
      </c>
      <c r="E194" s="2">
        <v>0.90642361111111114</v>
      </c>
      <c r="F194" s="2" t="str">
        <f>IF(Table1_1[[#This Row],[Cases]]&gt;1000,"HIGH CASES","LOW CASES")</f>
        <v>HIGH CASES</v>
      </c>
      <c r="G194">
        <v>17229</v>
      </c>
      <c r="H194">
        <v>16907</v>
      </c>
      <c r="I194" t="str">
        <f>IF(AND(Table1_1[[#This Row],[Deaths]]&gt;100,Table1_1[[#This Row],[Cases]]&gt;10000),"CRITICAL",IF(OR(Table1_1[[#This Row],[Deaths]]&gt;10,Table1_1[[#This Row],[Cases]]&gt;5000),"MODERATE","SAFE"))</f>
        <v>CRITICAL</v>
      </c>
      <c r="J194">
        <v>183</v>
      </c>
      <c r="K194">
        <v>365697</v>
      </c>
      <c r="N194" s="4" t="s">
        <v>269</v>
      </c>
      <c r="O194">
        <v>2449</v>
      </c>
      <c r="P194">
        <v>2</v>
      </c>
    </row>
    <row r="195" spans="1:16" x14ac:dyDescent="0.35">
      <c r="A195" t="s">
        <v>299</v>
      </c>
      <c r="B195" t="s">
        <v>262</v>
      </c>
      <c r="C195">
        <v>39783</v>
      </c>
      <c r="D195" s="1">
        <v>45473</v>
      </c>
      <c r="E195" s="2">
        <v>0.90642361111111114</v>
      </c>
      <c r="F195" s="2" t="str">
        <f>IF(Table1_1[[#This Row],[Cases]]&gt;1000,"HIGH CASES","LOW CASES")</f>
        <v>HIGH CASES</v>
      </c>
      <c r="G195">
        <v>17181</v>
      </c>
      <c r="H195">
        <v>0</v>
      </c>
      <c r="I195" t="str">
        <f>IF(AND(Table1_1[[#This Row],[Deaths]]&gt;100,Table1_1[[#This Row],[Cases]]&gt;10000),"CRITICAL",IF(OR(Table1_1[[#This Row],[Deaths]]&gt;10,Table1_1[[#This Row],[Cases]]&gt;5000),"MODERATE","SAFE"))</f>
        <v>MODERATE</v>
      </c>
      <c r="J195">
        <v>67</v>
      </c>
      <c r="K195">
        <v>78646</v>
      </c>
      <c r="N195" s="4" t="s">
        <v>300</v>
      </c>
      <c r="O195">
        <v>1605</v>
      </c>
      <c r="P195">
        <v>31</v>
      </c>
    </row>
    <row r="196" spans="1:16" x14ac:dyDescent="0.35">
      <c r="A196" t="s">
        <v>300</v>
      </c>
      <c r="B196" t="s">
        <v>268</v>
      </c>
      <c r="C196">
        <v>202239</v>
      </c>
      <c r="D196" s="1">
        <v>45473</v>
      </c>
      <c r="E196" s="2">
        <v>0.90642361111111114</v>
      </c>
      <c r="F196" s="2" t="str">
        <f>IF(Table1_1[[#This Row],[Cases]]&gt;1000,"HIGH CASES","LOW CASES")</f>
        <v>HIGH CASES</v>
      </c>
      <c r="G196">
        <v>17006</v>
      </c>
      <c r="H196">
        <v>1605</v>
      </c>
      <c r="I196" t="str">
        <f>IF(AND(Table1_1[[#This Row],[Deaths]]&gt;100,Table1_1[[#This Row],[Cases]]&gt;10000),"CRITICAL",IF(OR(Table1_1[[#This Row],[Deaths]]&gt;10,Table1_1[[#This Row],[Cases]]&gt;5000),"MODERATE","SAFE"))</f>
        <v>MODERATE</v>
      </c>
      <c r="J196">
        <v>31</v>
      </c>
      <c r="K196">
        <v>187397</v>
      </c>
      <c r="N196" s="4" t="s">
        <v>346</v>
      </c>
      <c r="O196">
        <v>26011</v>
      </c>
      <c r="P196">
        <v>128</v>
      </c>
    </row>
    <row r="197" spans="1:16" x14ac:dyDescent="0.35">
      <c r="A197" t="s">
        <v>301</v>
      </c>
      <c r="B197" t="s">
        <v>268</v>
      </c>
      <c r="C197">
        <v>107749</v>
      </c>
      <c r="D197" s="1">
        <v>45473</v>
      </c>
      <c r="E197" s="2">
        <v>0.90642361111111114</v>
      </c>
      <c r="F197" s="2" t="str">
        <f>IF(Table1_1[[#This Row],[Cases]]&gt;1000,"HIGH CASES","LOW CASES")</f>
        <v>HIGH CASES</v>
      </c>
      <c r="G197">
        <v>16950</v>
      </c>
      <c r="H197">
        <v>15638</v>
      </c>
      <c r="I197" t="str">
        <f>IF(AND(Table1_1[[#This Row],[Deaths]]&gt;100,Table1_1[[#This Row],[Cases]]&gt;10000),"CRITICAL",IF(OR(Table1_1[[#This Row],[Deaths]]&gt;10,Table1_1[[#This Row],[Cases]]&gt;5000),"MODERATE","SAFE"))</f>
        <v>MODERATE</v>
      </c>
      <c r="J197">
        <v>13</v>
      </c>
      <c r="K197">
        <v>535009</v>
      </c>
      <c r="N197" s="4" t="s">
        <v>311</v>
      </c>
      <c r="O197">
        <v>6685</v>
      </c>
      <c r="P197">
        <v>80</v>
      </c>
    </row>
    <row r="198" spans="1:16" x14ac:dyDescent="0.35">
      <c r="A198" t="s">
        <v>302</v>
      </c>
      <c r="B198" t="s">
        <v>268</v>
      </c>
      <c r="C198">
        <v>60057</v>
      </c>
      <c r="D198" s="1">
        <v>45473</v>
      </c>
      <c r="E198" s="2">
        <v>0.90642361111111114</v>
      </c>
      <c r="F198" s="2" t="str">
        <f>IF(Table1_1[[#This Row],[Cases]]&gt;1000,"HIGH CASES","LOW CASES")</f>
        <v>HIGH CASES</v>
      </c>
      <c r="G198">
        <v>16138</v>
      </c>
      <c r="H198">
        <v>16121</v>
      </c>
      <c r="I198" t="str">
        <f>IF(AND(Table1_1[[#This Row],[Deaths]]&gt;100,Table1_1[[#This Row],[Cases]]&gt;10000),"CRITICAL",IF(OR(Table1_1[[#This Row],[Deaths]]&gt;10,Table1_1[[#This Row],[Cases]]&gt;5000),"MODERATE","SAFE"))</f>
        <v>MODERATE</v>
      </c>
      <c r="J198">
        <v>17</v>
      </c>
      <c r="K198">
        <v>0</v>
      </c>
      <c r="N198" s="4" t="s">
        <v>386</v>
      </c>
      <c r="O198">
        <v>0</v>
      </c>
      <c r="P198">
        <v>9646</v>
      </c>
    </row>
    <row r="199" spans="1:16" x14ac:dyDescent="0.35">
      <c r="A199" t="s">
        <v>303</v>
      </c>
      <c r="B199" t="s">
        <v>259</v>
      </c>
      <c r="C199">
        <v>72344</v>
      </c>
      <c r="D199" s="1">
        <v>45473</v>
      </c>
      <c r="E199" s="2">
        <v>0.90642361111111114</v>
      </c>
      <c r="F199" s="2" t="str">
        <f>IF(Table1_1[[#This Row],[Cases]]&gt;1000,"HIGH CASES","LOW CASES")</f>
        <v>HIGH CASES</v>
      </c>
      <c r="G199">
        <v>16038</v>
      </c>
      <c r="H199">
        <v>15964</v>
      </c>
      <c r="I199" t="str">
        <f>IF(AND(Table1_1[[#This Row],[Deaths]]&gt;100,Table1_1[[#This Row],[Cases]]&gt;10000),"CRITICAL",IF(OR(Table1_1[[#This Row],[Deaths]]&gt;10,Table1_1[[#This Row],[Cases]]&gt;5000),"MODERATE","SAFE"))</f>
        <v>MODERATE</v>
      </c>
      <c r="J199">
        <v>74</v>
      </c>
      <c r="K199">
        <v>229344</v>
      </c>
      <c r="N199" s="4" t="s">
        <v>368</v>
      </c>
      <c r="O199">
        <v>87024</v>
      </c>
      <c r="P199">
        <v>1971</v>
      </c>
    </row>
    <row r="200" spans="1:16" x14ac:dyDescent="0.35">
      <c r="A200" t="s">
        <v>274</v>
      </c>
      <c r="B200" t="s">
        <v>255</v>
      </c>
      <c r="C200">
        <v>1016097</v>
      </c>
      <c r="D200" s="1">
        <v>45473</v>
      </c>
      <c r="E200" s="2">
        <v>0.90642361111111114</v>
      </c>
      <c r="F200" s="2" t="str">
        <f>IF(Table1_1[[#This Row],[Cases]]&gt;1000,"HIGH CASES","LOW CASES")</f>
        <v>HIGH CASES</v>
      </c>
      <c r="G200">
        <v>15690</v>
      </c>
      <c r="H200">
        <v>15427</v>
      </c>
      <c r="I200" t="str">
        <f>IF(AND(Table1_1[[#This Row],[Deaths]]&gt;100,Table1_1[[#This Row],[Cases]]&gt;10000),"CRITICAL",IF(OR(Table1_1[[#This Row],[Deaths]]&gt;10,Table1_1[[#This Row],[Cases]]&gt;5000),"MODERATE","SAFE"))</f>
        <v>CRITICAL</v>
      </c>
      <c r="J200">
        <v>189</v>
      </c>
      <c r="K200">
        <v>305941</v>
      </c>
      <c r="N200" s="4" t="s">
        <v>446</v>
      </c>
      <c r="O200">
        <v>2596608</v>
      </c>
      <c r="P200">
        <v>18057</v>
      </c>
    </row>
    <row r="201" spans="1:16" x14ac:dyDescent="0.35">
      <c r="A201" t="s">
        <v>61</v>
      </c>
      <c r="B201" t="s">
        <v>255</v>
      </c>
      <c r="C201">
        <v>5016678</v>
      </c>
      <c r="D201" s="1">
        <v>45473</v>
      </c>
      <c r="E201" s="2">
        <v>0.90642361111111114</v>
      </c>
      <c r="F201" s="2" t="str">
        <f>IF(Table1_1[[#This Row],[Cases]]&gt;1000,"HIGH CASES","LOW CASES")</f>
        <v>HIGH CASES</v>
      </c>
      <c r="G201">
        <v>15440</v>
      </c>
      <c r="H201">
        <v>15200</v>
      </c>
      <c r="I201" t="str">
        <f>IF(AND(Table1_1[[#This Row],[Deaths]]&gt;100,Table1_1[[#This Row],[Cases]]&gt;10000),"CRITICAL",IF(OR(Table1_1[[#This Row],[Deaths]]&gt;10,Table1_1[[#This Row],[Cases]]&gt;5000),"MODERATE","SAFE"))</f>
        <v>CRITICAL</v>
      </c>
      <c r="J201">
        <v>113</v>
      </c>
      <c r="K201">
        <v>81294</v>
      </c>
      <c r="N201" s="4" t="s">
        <v>330</v>
      </c>
      <c r="O201">
        <v>51048</v>
      </c>
      <c r="P201">
        <v>172</v>
      </c>
    </row>
    <row r="202" spans="1:16" x14ac:dyDescent="0.35">
      <c r="A202" t="s">
        <v>283</v>
      </c>
      <c r="B202" t="s">
        <v>255</v>
      </c>
      <c r="C202">
        <v>2558482</v>
      </c>
      <c r="D202" s="1">
        <v>45473</v>
      </c>
      <c r="E202" s="2">
        <v>0.90642361111111114</v>
      </c>
      <c r="F202" s="2" t="str">
        <f>IF(Table1_1[[#This Row],[Cases]]&gt;1000,"HIGH CASES","LOW CASES")</f>
        <v>HIGH CASES</v>
      </c>
      <c r="G202">
        <v>12626</v>
      </c>
      <c r="H202">
        <v>12189</v>
      </c>
      <c r="I202" t="str">
        <f>IF(AND(Table1_1[[#This Row],[Deaths]]&gt;100,Table1_1[[#This Row],[Cases]]&gt;10000),"CRITICAL",IF(OR(Table1_1[[#This Row],[Deaths]]&gt;10,Table1_1[[#This Row],[Cases]]&gt;5000),"MODERATE","SAFE"))</f>
        <v>CRITICAL</v>
      </c>
      <c r="J202">
        <v>372</v>
      </c>
      <c r="K202">
        <v>155686</v>
      </c>
      <c r="N202" s="4" t="s">
        <v>308</v>
      </c>
      <c r="O202">
        <v>0</v>
      </c>
      <c r="P202">
        <v>126</v>
      </c>
    </row>
    <row r="203" spans="1:16" x14ac:dyDescent="0.35">
      <c r="A203" t="s">
        <v>304</v>
      </c>
      <c r="B203" t="s">
        <v>259</v>
      </c>
      <c r="C203">
        <v>39730</v>
      </c>
      <c r="D203" s="1">
        <v>45473</v>
      </c>
      <c r="E203" s="2">
        <v>0.90642361111111114</v>
      </c>
      <c r="F203" s="2" t="str">
        <f>IF(Table1_1[[#This Row],[Cases]]&gt;1000,"HIGH CASES","LOW CASES")</f>
        <v>HIGH CASES</v>
      </c>
      <c r="G203">
        <v>12324</v>
      </c>
      <c r="H203">
        <v>0</v>
      </c>
      <c r="I203" t="str">
        <f>IF(AND(Table1_1[[#This Row],[Deaths]]&gt;100,Table1_1[[#This Row],[Cases]]&gt;10000),"CRITICAL",IF(OR(Table1_1[[#This Row],[Deaths]]&gt;10,Table1_1[[#This Row],[Cases]]&gt;5000),"MODERATE","SAFE"))</f>
        <v>MODERATE</v>
      </c>
      <c r="J203">
        <v>63</v>
      </c>
      <c r="K203">
        <v>112382</v>
      </c>
      <c r="N203" s="4" t="s">
        <v>442</v>
      </c>
      <c r="O203">
        <v>3004131</v>
      </c>
      <c r="P203">
        <v>2024</v>
      </c>
    </row>
    <row r="204" spans="1:16" x14ac:dyDescent="0.35">
      <c r="A204" t="s">
        <v>288</v>
      </c>
      <c r="B204" t="s">
        <v>268</v>
      </c>
      <c r="C204">
        <v>321832</v>
      </c>
      <c r="D204" s="1">
        <v>45473</v>
      </c>
      <c r="E204" s="2">
        <v>0.90642361111111114</v>
      </c>
      <c r="F204" s="2" t="str">
        <f>IF(Table1_1[[#This Row],[Cases]]&gt;1000,"HIGH CASES","LOW CASES")</f>
        <v>HIGH CASES</v>
      </c>
      <c r="G204">
        <v>12019</v>
      </c>
      <c r="H204">
        <v>11976</v>
      </c>
      <c r="I204" t="str">
        <f>IF(AND(Table1_1[[#This Row],[Deaths]]&gt;100,Table1_1[[#This Row],[Cases]]&gt;10000),"CRITICAL",IF(OR(Table1_1[[#This Row],[Deaths]]&gt;10,Table1_1[[#This Row],[Cases]]&gt;5000),"MODERATE","SAFE"))</f>
        <v>MODERATE</v>
      </c>
      <c r="J204">
        <v>14</v>
      </c>
      <c r="K204">
        <v>24976</v>
      </c>
      <c r="N204" s="4" t="s">
        <v>289</v>
      </c>
      <c r="O204">
        <v>10905</v>
      </c>
      <c r="P204">
        <v>92</v>
      </c>
    </row>
    <row r="205" spans="1:16" x14ac:dyDescent="0.35">
      <c r="A205" t="s">
        <v>275</v>
      </c>
      <c r="B205" t="s">
        <v>259</v>
      </c>
      <c r="C205">
        <v>56973</v>
      </c>
      <c r="D205" s="1">
        <v>45473</v>
      </c>
      <c r="E205" s="2">
        <v>0.90642361111111114</v>
      </c>
      <c r="F205" s="2" t="str">
        <f>IF(Table1_1[[#This Row],[Cases]]&gt;1000,"HIGH CASES","LOW CASES")</f>
        <v>HIGH CASES</v>
      </c>
      <c r="G205">
        <v>11971</v>
      </c>
      <c r="H205">
        <v>2761</v>
      </c>
      <c r="I205" t="str">
        <f>IF(AND(Table1_1[[#This Row],[Deaths]]&gt;100,Table1_1[[#This Row],[Cases]]&gt;10000),"CRITICAL",IF(OR(Table1_1[[#This Row],[Deaths]]&gt;10,Table1_1[[#This Row],[Cases]]&gt;5000),"MODERATE","SAFE"))</f>
        <v>MODERATE</v>
      </c>
      <c r="J205">
        <v>21</v>
      </c>
      <c r="K205">
        <v>164926</v>
      </c>
      <c r="N205" s="4" t="s">
        <v>473</v>
      </c>
      <c r="O205">
        <v>34535939</v>
      </c>
      <c r="P205">
        <v>35934</v>
      </c>
    </row>
    <row r="206" spans="1:16" x14ac:dyDescent="0.35">
      <c r="A206" t="s">
        <v>305</v>
      </c>
      <c r="B206" t="s">
        <v>266</v>
      </c>
      <c r="C206">
        <v>31154867</v>
      </c>
      <c r="D206" s="1">
        <v>45473</v>
      </c>
      <c r="E206" s="2">
        <v>0.90642361111111114</v>
      </c>
      <c r="F206" s="2" t="str">
        <f>IF(Table1_1[[#This Row],[Cases]]&gt;1000,"HIGH CASES","LOW CASES")</f>
        <v>HIGH CASES</v>
      </c>
      <c r="G206">
        <v>11945</v>
      </c>
      <c r="H206">
        <v>9124</v>
      </c>
      <c r="I206" t="str">
        <f>IF(AND(Table1_1[[#This Row],[Deaths]]&gt;100,Table1_1[[#This Row],[Cases]]&gt;10000),"CRITICAL",IF(OR(Table1_1[[#This Row],[Deaths]]&gt;10,Table1_1[[#This Row],[Cases]]&gt;5000),"MODERATE","SAFE"))</f>
        <v>CRITICAL</v>
      </c>
      <c r="J206">
        <v>2159</v>
      </c>
      <c r="K206">
        <v>329592</v>
      </c>
      <c r="N206" s="4" t="s">
        <v>450</v>
      </c>
      <c r="O206">
        <v>1856381</v>
      </c>
      <c r="P206">
        <v>21224</v>
      </c>
    </row>
    <row r="207" spans="1:16" x14ac:dyDescent="0.35">
      <c r="A207" t="s">
        <v>281</v>
      </c>
      <c r="B207" t="s">
        <v>259</v>
      </c>
      <c r="C207">
        <v>26647</v>
      </c>
      <c r="D207" s="1">
        <v>45473</v>
      </c>
      <c r="E207" s="2">
        <v>0.90642361111111114</v>
      </c>
      <c r="F207" s="2" t="str">
        <f>IF(Table1_1[[#This Row],[Cases]]&gt;1000,"HIGH CASES","LOW CASES")</f>
        <v>HIGH CASES</v>
      </c>
      <c r="G207">
        <v>11682</v>
      </c>
      <c r="H207">
        <v>10476</v>
      </c>
      <c r="I207" t="str">
        <f>IF(AND(Table1_1[[#This Row],[Deaths]]&gt;100,Table1_1[[#This Row],[Cases]]&gt;10000),"CRITICAL",IF(OR(Table1_1[[#This Row],[Deaths]]&gt;10,Table1_1[[#This Row],[Cases]]&gt;5000),"MODERATE","SAFE"))</f>
        <v>MODERATE</v>
      </c>
      <c r="J207">
        <v>38</v>
      </c>
      <c r="K207">
        <v>30126</v>
      </c>
      <c r="N207" s="4" t="s">
        <v>457</v>
      </c>
      <c r="O207">
        <v>1349424</v>
      </c>
      <c r="P207">
        <v>7100</v>
      </c>
    </row>
    <row r="208" spans="1:16" x14ac:dyDescent="0.35">
      <c r="A208" t="s">
        <v>289</v>
      </c>
      <c r="B208" t="s">
        <v>259</v>
      </c>
      <c r="C208">
        <v>43966</v>
      </c>
      <c r="D208" s="1">
        <v>45473</v>
      </c>
      <c r="E208" s="2">
        <v>0.90642361111111114</v>
      </c>
      <c r="F208" s="2" t="str">
        <f>IF(Table1_1[[#This Row],[Cases]]&gt;1000,"HIGH CASES","LOW CASES")</f>
        <v>HIGH CASES</v>
      </c>
      <c r="G208">
        <v>11051</v>
      </c>
      <c r="H208">
        <v>10905</v>
      </c>
      <c r="I208" t="str">
        <f>IF(AND(Table1_1[[#This Row],[Deaths]]&gt;100,Table1_1[[#This Row],[Cases]]&gt;10000),"CRITICAL",IF(OR(Table1_1[[#This Row],[Deaths]]&gt;10,Table1_1[[#This Row],[Cases]]&gt;5000),"MODERATE","SAFE"))</f>
        <v>MODERATE</v>
      </c>
      <c r="J208">
        <v>92</v>
      </c>
      <c r="K208">
        <v>62056</v>
      </c>
      <c r="N208" s="4" t="s">
        <v>347</v>
      </c>
      <c r="O208">
        <v>0</v>
      </c>
      <c r="P208">
        <v>199</v>
      </c>
    </row>
    <row r="209" spans="1:16" x14ac:dyDescent="0.35">
      <c r="A209" t="s">
        <v>276</v>
      </c>
      <c r="B209" t="s">
        <v>255</v>
      </c>
      <c r="C209">
        <v>3662244</v>
      </c>
      <c r="D209" s="1">
        <v>45473</v>
      </c>
      <c r="E209" s="2">
        <v>0.90642361111111114</v>
      </c>
      <c r="F209" s="2" t="str">
        <f>IF(Table1_1[[#This Row],[Cases]]&gt;1000,"HIGH CASES","LOW CASES")</f>
        <v>HIGH CASES</v>
      </c>
      <c r="G209">
        <v>10189</v>
      </c>
      <c r="H209">
        <v>10086</v>
      </c>
      <c r="I209" t="str">
        <f>IF(AND(Table1_1[[#This Row],[Deaths]]&gt;100,Table1_1[[#This Row],[Cases]]&gt;10000),"CRITICAL",IF(OR(Table1_1[[#This Row],[Deaths]]&gt;10,Table1_1[[#This Row],[Cases]]&gt;5000),"MODERATE","SAFE"))</f>
        <v>CRITICAL</v>
      </c>
      <c r="J209">
        <v>103</v>
      </c>
      <c r="K209">
        <v>23693</v>
      </c>
      <c r="N209" s="4" t="s">
        <v>319</v>
      </c>
      <c r="O209">
        <v>13182</v>
      </c>
      <c r="P209">
        <v>1361</v>
      </c>
    </row>
    <row r="210" spans="1:16" x14ac:dyDescent="0.35">
      <c r="A210" t="s">
        <v>277</v>
      </c>
      <c r="B210" t="s">
        <v>255</v>
      </c>
      <c r="C210">
        <v>26083660</v>
      </c>
      <c r="D210" s="1">
        <v>45473</v>
      </c>
      <c r="E210" s="2">
        <v>0.90642361111111114</v>
      </c>
      <c r="F210" s="2" t="str">
        <f>IF(Table1_1[[#This Row],[Cases]]&gt;1000,"HIGH CASES","LOW CASES")</f>
        <v>HIGH CASES</v>
      </c>
      <c r="G210">
        <v>9931</v>
      </c>
      <c r="H210">
        <v>8890</v>
      </c>
      <c r="I210" t="str">
        <f>IF(AND(Table1_1[[#This Row],[Deaths]]&gt;100,Table1_1[[#This Row],[Cases]]&gt;10000),"CRITICAL",IF(OR(Table1_1[[#This Row],[Deaths]]&gt;10,Table1_1[[#This Row],[Cases]]&gt;5000),"MODERATE","SAFE"))</f>
        <v>MODERATE</v>
      </c>
      <c r="J210">
        <v>312</v>
      </c>
      <c r="K210">
        <v>254538</v>
      </c>
      <c r="N210" s="4" t="s">
        <v>422</v>
      </c>
      <c r="O210">
        <v>3912506</v>
      </c>
      <c r="P210">
        <v>102595</v>
      </c>
    </row>
    <row r="211" spans="1:16" x14ac:dyDescent="0.35">
      <c r="A211" t="s">
        <v>306</v>
      </c>
      <c r="B211" t="s">
        <v>259</v>
      </c>
      <c r="C211">
        <v>111551</v>
      </c>
      <c r="D211" s="1">
        <v>45473</v>
      </c>
      <c r="E211" s="2">
        <v>0.90642361111111114</v>
      </c>
      <c r="F211" s="2" t="str">
        <f>IF(Table1_1[[#This Row],[Cases]]&gt;1000,"HIGH CASES","LOW CASES")</f>
        <v>HIGH CASES</v>
      </c>
      <c r="G211">
        <v>9674</v>
      </c>
      <c r="H211">
        <v>9493</v>
      </c>
      <c r="I211" t="str">
        <f>IF(AND(Table1_1[[#This Row],[Deaths]]&gt;100,Table1_1[[#This Row],[Cases]]&gt;10000),"CRITICAL",IF(OR(Table1_1[[#This Row],[Deaths]]&gt;10,Table1_1[[#This Row],[Cases]]&gt;5000),"MODERATE","SAFE"))</f>
        <v>MODERATE</v>
      </c>
      <c r="J211">
        <v>124</v>
      </c>
      <c r="K211">
        <v>114197</v>
      </c>
      <c r="N211" s="4" t="s">
        <v>257</v>
      </c>
      <c r="O211">
        <v>66683585</v>
      </c>
      <c r="P211">
        <v>1367332</v>
      </c>
    </row>
    <row r="212" spans="1:16" x14ac:dyDescent="0.35">
      <c r="A212" t="s">
        <v>286</v>
      </c>
      <c r="B212" t="s">
        <v>255</v>
      </c>
      <c r="C212">
        <v>2063367</v>
      </c>
      <c r="D212" s="1">
        <v>45473</v>
      </c>
      <c r="E212" s="2">
        <v>0.90642361111111114</v>
      </c>
      <c r="F212" s="2" t="str">
        <f>IF(Table1_1[[#This Row],[Cases]]&gt;1000,"HIGH CASES","LOW CASES")</f>
        <v>HIGH CASES</v>
      </c>
      <c r="G212">
        <v>9614</v>
      </c>
      <c r="H212">
        <v>8929</v>
      </c>
      <c r="I212" t="str">
        <f>IF(AND(Table1_1[[#This Row],[Deaths]]&gt;100,Table1_1[[#This Row],[Cases]]&gt;10000),"CRITICAL",IF(OR(Table1_1[[#This Row],[Deaths]]&gt;10,Table1_1[[#This Row],[Cases]]&gt;5000),"MODERATE","SAFE"))</f>
        <v>MODERATE</v>
      </c>
      <c r="J212">
        <v>177</v>
      </c>
      <c r="K212">
        <v>145231</v>
      </c>
      <c r="N212" s="4" t="s">
        <v>298</v>
      </c>
      <c r="O212">
        <v>18115</v>
      </c>
      <c r="P212">
        <v>147</v>
      </c>
    </row>
    <row r="213" spans="1:16" x14ac:dyDescent="0.35">
      <c r="A213" t="s">
        <v>285</v>
      </c>
      <c r="B213" t="s">
        <v>255</v>
      </c>
      <c r="C213">
        <v>907419</v>
      </c>
      <c r="D213" s="1">
        <v>45473</v>
      </c>
      <c r="E213" s="2">
        <v>0.90642361111111114</v>
      </c>
      <c r="F213" s="2" t="str">
        <f>IF(Table1_1[[#This Row],[Cases]]&gt;1000,"HIGH CASES","LOW CASES")</f>
        <v>HIGH CASES</v>
      </c>
      <c r="G213">
        <v>9109</v>
      </c>
      <c r="H213">
        <v>8939</v>
      </c>
      <c r="I213" t="str">
        <f>IF(AND(Table1_1[[#This Row],[Deaths]]&gt;100,Table1_1[[#This Row],[Cases]]&gt;10000),"CRITICAL",IF(OR(Table1_1[[#This Row],[Deaths]]&gt;10,Table1_1[[#This Row],[Cases]]&gt;5000),"MODERATE","SAFE"))</f>
        <v>MODERATE</v>
      </c>
      <c r="J213">
        <v>161</v>
      </c>
      <c r="K213">
        <v>0</v>
      </c>
      <c r="N213" s="4" t="s">
        <v>467</v>
      </c>
      <c r="O213">
        <v>13762417</v>
      </c>
      <c r="P213">
        <v>121760</v>
      </c>
    </row>
    <row r="214" spans="1:16" x14ac:dyDescent="0.35">
      <c r="A214" t="s">
        <v>307</v>
      </c>
      <c r="B214" t="s">
        <v>259</v>
      </c>
      <c r="C214">
        <v>99509</v>
      </c>
      <c r="D214" s="1">
        <v>45473</v>
      </c>
      <c r="E214" s="2">
        <v>0.90642361111111114</v>
      </c>
      <c r="F214" s="2" t="str">
        <f>IF(Table1_1[[#This Row],[Cases]]&gt;1000,"HIGH CASES","LOW CASES")</f>
        <v>HIGH CASES</v>
      </c>
      <c r="G214">
        <v>9106</v>
      </c>
      <c r="H214">
        <v>8954</v>
      </c>
      <c r="I214" t="str">
        <f>IF(AND(Table1_1[[#This Row],[Deaths]]&gt;100,Table1_1[[#This Row],[Cases]]&gt;10000),"CRITICAL",IF(OR(Table1_1[[#This Row],[Deaths]]&gt;10,Table1_1[[#This Row],[Cases]]&gt;5000),"MODERATE","SAFE"))</f>
        <v>MODERATE</v>
      </c>
      <c r="J214">
        <v>146</v>
      </c>
      <c r="K214">
        <v>18901</v>
      </c>
      <c r="N214" s="4" t="s">
        <v>392</v>
      </c>
      <c r="O214">
        <v>655852</v>
      </c>
      <c r="P214">
        <v>16897</v>
      </c>
    </row>
    <row r="215" spans="1:16" x14ac:dyDescent="0.35">
      <c r="A215" t="s">
        <v>279</v>
      </c>
      <c r="B215" t="s">
        <v>255</v>
      </c>
      <c r="C215">
        <v>5305117</v>
      </c>
      <c r="D215" s="1">
        <v>45473</v>
      </c>
      <c r="E215" s="2">
        <v>0.90642361111111114</v>
      </c>
      <c r="F215" s="2" t="str">
        <f>IF(Table1_1[[#This Row],[Cases]]&gt;1000,"HIGH CASES","LOW CASES")</f>
        <v>HIGH CASES</v>
      </c>
      <c r="G215">
        <v>8090</v>
      </c>
      <c r="H215">
        <v>7783</v>
      </c>
      <c r="I215" t="str">
        <f>IF(AND(Table1_1[[#This Row],[Deaths]]&gt;100,Table1_1[[#This Row],[Cases]]&gt;10000),"CRITICAL",IF(OR(Table1_1[[#This Row],[Deaths]]&gt;10,Table1_1[[#This Row],[Cases]]&gt;5000),"MODERATE","SAFE"))</f>
        <v>MODERATE</v>
      </c>
      <c r="J215">
        <v>295</v>
      </c>
      <c r="K215">
        <v>139824</v>
      </c>
      <c r="N215" s="4" t="s">
        <v>291</v>
      </c>
      <c r="O215">
        <v>0</v>
      </c>
      <c r="P215">
        <v>6</v>
      </c>
    </row>
    <row r="216" spans="1:16" x14ac:dyDescent="0.35">
      <c r="A216" t="s">
        <v>308</v>
      </c>
      <c r="B216" t="s">
        <v>255</v>
      </c>
      <c r="C216">
        <v>8306436</v>
      </c>
      <c r="D216" s="1">
        <v>45473</v>
      </c>
      <c r="E216" s="2">
        <v>0.90642361111111114</v>
      </c>
      <c r="F216" s="2" t="str">
        <f>IF(Table1_1[[#This Row],[Cases]]&gt;1000,"HIGH CASES","LOW CASES")</f>
        <v>HIGH CASES</v>
      </c>
      <c r="G216">
        <v>7779</v>
      </c>
      <c r="H216">
        <v>0</v>
      </c>
      <c r="I216" t="str">
        <f>IF(AND(Table1_1[[#This Row],[Deaths]]&gt;100,Table1_1[[#This Row],[Cases]]&gt;10000),"CRITICAL",IF(OR(Table1_1[[#This Row],[Deaths]]&gt;10,Table1_1[[#This Row],[Cases]]&gt;5000),"MODERATE","SAFE"))</f>
        <v>MODERATE</v>
      </c>
      <c r="J216">
        <v>126</v>
      </c>
      <c r="K216">
        <v>259958</v>
      </c>
      <c r="N216" s="4" t="s">
        <v>306</v>
      </c>
      <c r="O216">
        <v>9493</v>
      </c>
      <c r="P216">
        <v>124</v>
      </c>
    </row>
    <row r="217" spans="1:16" x14ac:dyDescent="0.35">
      <c r="A217" t="s">
        <v>287</v>
      </c>
      <c r="B217" t="s">
        <v>255</v>
      </c>
      <c r="C217">
        <v>17413580</v>
      </c>
      <c r="D217" s="1">
        <v>45473</v>
      </c>
      <c r="E217" s="2">
        <v>0.90642361111111114</v>
      </c>
      <c r="F217" s="2" t="str">
        <f>IF(Table1_1[[#This Row],[Cases]]&gt;1000,"HIGH CASES","LOW CASES")</f>
        <v>HIGH CASES</v>
      </c>
      <c r="G217">
        <v>7701</v>
      </c>
      <c r="H217">
        <v>4874</v>
      </c>
      <c r="I217" t="str">
        <f>IF(AND(Table1_1[[#This Row],[Deaths]]&gt;100,Table1_1[[#This Row],[Cases]]&gt;10000),"CRITICAL",IF(OR(Table1_1[[#This Row],[Deaths]]&gt;10,Table1_1[[#This Row],[Cases]]&gt;5000),"MODERATE","SAFE"))</f>
        <v>MODERATE</v>
      </c>
      <c r="J217">
        <v>194</v>
      </c>
      <c r="K217">
        <v>191341</v>
      </c>
      <c r="N217" s="4" t="s">
        <v>325</v>
      </c>
      <c r="O217">
        <v>58947</v>
      </c>
      <c r="P217">
        <v>5046</v>
      </c>
    </row>
    <row r="218" spans="1:16" x14ac:dyDescent="0.35">
      <c r="A218" t="s">
        <v>309</v>
      </c>
      <c r="B218" t="s">
        <v>259</v>
      </c>
      <c r="C218">
        <v>30596</v>
      </c>
      <c r="D218" s="1">
        <v>45473</v>
      </c>
      <c r="E218" s="2">
        <v>0.90642361111111114</v>
      </c>
      <c r="F218" s="2" t="str">
        <f>IF(Table1_1[[#This Row],[Cases]]&gt;1000,"HIGH CASES","LOW CASES")</f>
        <v>HIGH CASES</v>
      </c>
      <c r="G218">
        <v>7392</v>
      </c>
      <c r="H218">
        <v>0</v>
      </c>
      <c r="I218" t="str">
        <f>IF(AND(Table1_1[[#This Row],[Deaths]]&gt;100,Table1_1[[#This Row],[Cases]]&gt;10000),"CRITICAL",IF(OR(Table1_1[[#This Row],[Deaths]]&gt;10,Table1_1[[#This Row],[Cases]]&gt;5000),"MODERATE","SAFE"))</f>
        <v>MODERATE</v>
      </c>
      <c r="J218">
        <v>64</v>
      </c>
      <c r="K218">
        <v>107339</v>
      </c>
      <c r="N218" s="4" t="s">
        <v>352</v>
      </c>
      <c r="O218">
        <v>0</v>
      </c>
      <c r="P218">
        <v>1408</v>
      </c>
    </row>
    <row r="219" spans="1:16" x14ac:dyDescent="0.35">
      <c r="A219" t="s">
        <v>310</v>
      </c>
      <c r="B219" t="s">
        <v>268</v>
      </c>
      <c r="C219">
        <v>17571</v>
      </c>
      <c r="D219" s="1">
        <v>45473</v>
      </c>
      <c r="E219" s="2">
        <v>0.90642361111111114</v>
      </c>
      <c r="F219" s="2" t="str">
        <f>IF(Table1_1[[#This Row],[Cases]]&gt;1000,"HIGH CASES","LOW CASES")</f>
        <v>HIGH CASES</v>
      </c>
      <c r="G219">
        <v>7203</v>
      </c>
      <c r="H219">
        <v>7150</v>
      </c>
      <c r="I219" t="str">
        <f>IF(AND(Table1_1[[#This Row],[Deaths]]&gt;100,Table1_1[[#This Row],[Cases]]&gt;10000),"CRITICAL",IF(OR(Table1_1[[#This Row],[Deaths]]&gt;10,Table1_1[[#This Row],[Cases]]&gt;5000),"MODERATE","SAFE"))</f>
        <v>MODERATE</v>
      </c>
      <c r="J219">
        <v>2</v>
      </c>
      <c r="K219">
        <v>19690</v>
      </c>
      <c r="N219" s="4" t="s">
        <v>444</v>
      </c>
      <c r="O219">
        <v>2726492</v>
      </c>
      <c r="P219">
        <v>27407</v>
      </c>
    </row>
    <row r="220" spans="1:16" x14ac:dyDescent="0.35">
      <c r="A220" t="s">
        <v>311</v>
      </c>
      <c r="B220" t="s">
        <v>255</v>
      </c>
      <c r="C220">
        <v>227679</v>
      </c>
      <c r="D220" s="1">
        <v>45473</v>
      </c>
      <c r="E220" s="2">
        <v>0.90642361111111114</v>
      </c>
      <c r="F220" s="2" t="str">
        <f>IF(Table1_1[[#This Row],[Cases]]&gt;1000,"HIGH CASES","LOW CASES")</f>
        <v>HIGH CASES</v>
      </c>
      <c r="G220">
        <v>6778</v>
      </c>
      <c r="H220">
        <v>6685</v>
      </c>
      <c r="I220" t="str">
        <f>IF(AND(Table1_1[[#This Row],[Deaths]]&gt;100,Table1_1[[#This Row],[Cases]]&gt;10000),"CRITICAL",IF(OR(Table1_1[[#This Row],[Deaths]]&gt;10,Table1_1[[#This Row],[Cases]]&gt;5000),"MODERATE","SAFE"))</f>
        <v>MODERATE</v>
      </c>
      <c r="J220">
        <v>80</v>
      </c>
      <c r="K220">
        <v>29600</v>
      </c>
      <c r="N220" s="4" t="s">
        <v>438</v>
      </c>
      <c r="O220">
        <v>4438309</v>
      </c>
      <c r="P220">
        <v>14452</v>
      </c>
    </row>
    <row r="221" spans="1:16" x14ac:dyDescent="0.35">
      <c r="A221" t="s">
        <v>312</v>
      </c>
      <c r="B221" t="s">
        <v>259</v>
      </c>
      <c r="C221">
        <v>39741</v>
      </c>
      <c r="D221" s="1">
        <v>45473</v>
      </c>
      <c r="E221" s="2">
        <v>0.90642361111111114</v>
      </c>
      <c r="F221" s="2" t="str">
        <f>IF(Table1_1[[#This Row],[Cases]]&gt;1000,"HIGH CASES","LOW CASES")</f>
        <v>HIGH CASES</v>
      </c>
      <c r="G221">
        <v>6752</v>
      </c>
      <c r="H221">
        <v>6709</v>
      </c>
      <c r="I221" t="str">
        <f>IF(AND(Table1_1[[#This Row],[Deaths]]&gt;100,Table1_1[[#This Row],[Cases]]&gt;10000),"CRITICAL",IF(OR(Table1_1[[#This Row],[Deaths]]&gt;10,Table1_1[[#This Row],[Cases]]&gt;5000),"MODERATE","SAFE"))</f>
        <v>MODERATE</v>
      </c>
      <c r="J221">
        <v>40</v>
      </c>
      <c r="K221">
        <v>616788</v>
      </c>
      <c r="N221" s="4" t="s">
        <v>328</v>
      </c>
      <c r="O221">
        <v>54578</v>
      </c>
      <c r="P221">
        <v>3165</v>
      </c>
    </row>
    <row r="222" spans="1:16" x14ac:dyDescent="0.35">
      <c r="A222" t="s">
        <v>292</v>
      </c>
      <c r="B222" t="s">
        <v>259</v>
      </c>
      <c r="C222">
        <v>53871</v>
      </c>
      <c r="D222" s="1">
        <v>45473</v>
      </c>
      <c r="E222" s="2">
        <v>0.90642361111111114</v>
      </c>
      <c r="F222" s="2" t="str">
        <f>IF(Table1_1[[#This Row],[Cases]]&gt;1000,"HIGH CASES","LOW CASES")</f>
        <v>HIGH CASES</v>
      </c>
      <c r="G222">
        <v>6607</v>
      </c>
      <c r="H222">
        <v>6559</v>
      </c>
      <c r="I222" t="str">
        <f>IF(AND(Table1_1[[#This Row],[Deaths]]&gt;100,Table1_1[[#This Row],[Cases]]&gt;10000),"CRITICAL",IF(OR(Table1_1[[#This Row],[Deaths]]&gt;10,Table1_1[[#This Row],[Cases]]&gt;5000),"MODERATE","SAFE"))</f>
        <v>MODERATE</v>
      </c>
      <c r="J222">
        <v>48</v>
      </c>
      <c r="K222">
        <v>126958</v>
      </c>
      <c r="N222" s="4" t="s">
        <v>480</v>
      </c>
      <c r="O222">
        <v>10222518</v>
      </c>
      <c r="P222">
        <v>19005</v>
      </c>
    </row>
    <row r="223" spans="1:16" x14ac:dyDescent="0.35">
      <c r="A223" t="s">
        <v>313</v>
      </c>
      <c r="B223" t="s">
        <v>268</v>
      </c>
      <c r="C223">
        <v>18233</v>
      </c>
      <c r="D223" s="1">
        <v>45473</v>
      </c>
      <c r="E223" s="2">
        <v>0.90642361111111114</v>
      </c>
      <c r="F223" s="2" t="str">
        <f>IF(Table1_1[[#This Row],[Cases]]&gt;1000,"HIGH CASES","LOW CASES")</f>
        <v>HIGH CASES</v>
      </c>
      <c r="G223">
        <v>6290</v>
      </c>
      <c r="H223">
        <v>6276</v>
      </c>
      <c r="I223" t="str">
        <f>IF(AND(Table1_1[[#This Row],[Deaths]]&gt;100,Table1_1[[#This Row],[Cases]]&gt;10000),"CRITICAL",IF(OR(Table1_1[[#This Row],[Deaths]]&gt;10,Table1_1[[#This Row],[Cases]]&gt;5000),"MODERATE","SAFE"))</f>
        <v>MODERATE</v>
      </c>
      <c r="J223">
        <v>10</v>
      </c>
      <c r="K223">
        <v>71434</v>
      </c>
      <c r="N223" s="4" t="s">
        <v>273</v>
      </c>
      <c r="O223">
        <v>17264</v>
      </c>
      <c r="P223">
        <v>125</v>
      </c>
    </row>
    <row r="224" spans="1:16" x14ac:dyDescent="0.35">
      <c r="A224" t="s">
        <v>291</v>
      </c>
      <c r="B224" t="s">
        <v>259</v>
      </c>
      <c r="C224">
        <v>9945</v>
      </c>
      <c r="D224" s="1">
        <v>45473</v>
      </c>
      <c r="E224" s="2">
        <v>0.90642361111111114</v>
      </c>
      <c r="F224" s="2" t="str">
        <f>IF(Table1_1[[#This Row],[Cases]]&gt;1000,"HIGH CASES","LOW CASES")</f>
        <v>HIGH CASES</v>
      </c>
      <c r="G224">
        <v>5507</v>
      </c>
      <c r="H224">
        <v>0</v>
      </c>
      <c r="I224" t="str">
        <f>IF(AND(Table1_1[[#This Row],[Deaths]]&gt;100,Table1_1[[#This Row],[Cases]]&gt;10000),"CRITICAL",IF(OR(Table1_1[[#This Row],[Deaths]]&gt;10,Table1_1[[#This Row],[Cases]]&gt;5000),"MODERATE","SAFE"))</f>
        <v>MODERATE</v>
      </c>
      <c r="J224">
        <v>6</v>
      </c>
      <c r="K224">
        <v>78646</v>
      </c>
      <c r="N224" s="4" t="s">
        <v>334</v>
      </c>
      <c r="O224">
        <v>0</v>
      </c>
      <c r="P224">
        <v>846</v>
      </c>
    </row>
    <row r="225" spans="1:16" x14ac:dyDescent="0.35">
      <c r="A225" t="s">
        <v>280</v>
      </c>
      <c r="B225" t="s">
        <v>268</v>
      </c>
      <c r="C225">
        <v>10903</v>
      </c>
      <c r="D225" s="1">
        <v>45473</v>
      </c>
      <c r="E225" s="2">
        <v>0.90642361111111114</v>
      </c>
      <c r="F225" s="2" t="str">
        <f>IF(Table1_1[[#This Row],[Cases]]&gt;1000,"HIGH CASES","LOW CASES")</f>
        <v>HIGH CASES</v>
      </c>
      <c r="G225">
        <v>5393</v>
      </c>
      <c r="H225">
        <v>5347</v>
      </c>
      <c r="I225" t="str">
        <f>IF(AND(Table1_1[[#This Row],[Deaths]]&gt;100,Table1_1[[#This Row],[Cases]]&gt;10000),"CRITICAL",IF(OR(Table1_1[[#This Row],[Deaths]]&gt;10,Table1_1[[#This Row],[Cases]]&gt;5000),"MODERATE","SAFE"))</f>
        <v>MODERATE</v>
      </c>
      <c r="J225">
        <v>1</v>
      </c>
      <c r="K225">
        <v>20509</v>
      </c>
      <c r="N225" s="4" t="s">
        <v>435</v>
      </c>
      <c r="O225">
        <v>4692636</v>
      </c>
      <c r="P225">
        <v>34586</v>
      </c>
    </row>
    <row r="226" spans="1:16" x14ac:dyDescent="0.35">
      <c r="A226" t="s">
        <v>294</v>
      </c>
      <c r="B226" t="s">
        <v>268</v>
      </c>
      <c r="C226">
        <v>123419</v>
      </c>
      <c r="D226" s="1">
        <v>45473</v>
      </c>
      <c r="E226" s="2">
        <v>0.90642361111111114</v>
      </c>
      <c r="F226" s="2" t="str">
        <f>IF(Table1_1[[#This Row],[Cases]]&gt;1000,"HIGH CASES","LOW CASES")</f>
        <v>HIGH CASES</v>
      </c>
      <c r="G226">
        <v>5085</v>
      </c>
      <c r="H226">
        <v>2703</v>
      </c>
      <c r="I226" t="str">
        <f>IF(AND(Table1_1[[#This Row],[Deaths]]&gt;100,Table1_1[[#This Row],[Cases]]&gt;10000),"CRITICAL",IF(OR(Table1_1[[#This Row],[Deaths]]&gt;10,Table1_1[[#This Row],[Cases]]&gt;5000),"MODERATE","SAFE"))</f>
        <v>MODERATE</v>
      </c>
      <c r="J226">
        <v>24</v>
      </c>
      <c r="K226">
        <v>0</v>
      </c>
      <c r="N226" s="4" t="s">
        <v>293</v>
      </c>
      <c r="O226">
        <v>23102</v>
      </c>
      <c r="P226">
        <v>138</v>
      </c>
    </row>
    <row r="227" spans="1:16" x14ac:dyDescent="0.35">
      <c r="A227" t="s">
        <v>314</v>
      </c>
      <c r="B227" t="s">
        <v>259</v>
      </c>
      <c r="C227">
        <v>15230</v>
      </c>
      <c r="D227" s="1">
        <v>45473</v>
      </c>
      <c r="E227" s="2">
        <v>0.90642361111111114</v>
      </c>
      <c r="F227" s="2" t="str">
        <f>IF(Table1_1[[#This Row],[Cases]]&gt;1000,"HIGH CASES","LOW CASES")</f>
        <v>HIGH CASES</v>
      </c>
      <c r="G227">
        <v>3904</v>
      </c>
      <c r="H227">
        <v>0</v>
      </c>
      <c r="I227" t="str">
        <f>IF(AND(Table1_1[[#This Row],[Deaths]]&gt;100,Table1_1[[#This Row],[Cases]]&gt;10000),"CRITICAL",IF(OR(Table1_1[[#This Row],[Deaths]]&gt;10,Table1_1[[#This Row],[Cases]]&gt;5000),"MODERATE","SAFE"))</f>
        <v>MODERATE</v>
      </c>
      <c r="J227">
        <v>12</v>
      </c>
      <c r="K227">
        <v>51382</v>
      </c>
      <c r="N227" s="4" t="s">
        <v>336</v>
      </c>
      <c r="O227">
        <v>39281</v>
      </c>
      <c r="P227">
        <v>290</v>
      </c>
    </row>
    <row r="228" spans="1:16" x14ac:dyDescent="0.35">
      <c r="A228" t="s">
        <v>290</v>
      </c>
      <c r="B228" t="s">
        <v>268</v>
      </c>
      <c r="C228">
        <v>10982</v>
      </c>
      <c r="D228" s="1">
        <v>45473</v>
      </c>
      <c r="E228" s="2">
        <v>0.90642361111111114</v>
      </c>
      <c r="F228" s="2" t="str">
        <f>IF(Table1_1[[#This Row],[Cases]]&gt;1000,"HIGH CASES","LOW CASES")</f>
        <v>HIGH CASES</v>
      </c>
      <c r="G228">
        <v>3550</v>
      </c>
      <c r="H228">
        <v>438</v>
      </c>
      <c r="I228" t="str">
        <f>IF(AND(Table1_1[[#This Row],[Deaths]]&gt;100,Table1_1[[#This Row],[Cases]]&gt;10000),"CRITICAL",IF(OR(Table1_1[[#This Row],[Deaths]]&gt;10,Table1_1[[#This Row],[Cases]]&gt;5000),"MODERATE","SAFE"))</f>
        <v>SAFE</v>
      </c>
      <c r="J228">
        <v>8</v>
      </c>
      <c r="K228">
        <v>20508</v>
      </c>
      <c r="N228" s="4" t="s">
        <v>267</v>
      </c>
      <c r="O228">
        <v>0</v>
      </c>
      <c r="P228">
        <v>0</v>
      </c>
    </row>
    <row r="229" spans="1:16" x14ac:dyDescent="0.35">
      <c r="A229" t="s">
        <v>269</v>
      </c>
      <c r="B229" t="s">
        <v>259</v>
      </c>
      <c r="C229">
        <v>5759</v>
      </c>
      <c r="D229" s="1">
        <v>45473</v>
      </c>
      <c r="E229" s="2">
        <v>0.90643518518518518</v>
      </c>
      <c r="F229" s="2" t="str">
        <f>IF(Table1_1[[#This Row],[Cases]]&gt;1000,"HIGH CASES","LOW CASES")</f>
        <v>HIGH CASES</v>
      </c>
      <c r="G229">
        <v>3452</v>
      </c>
      <c r="H229">
        <v>2449</v>
      </c>
      <c r="I229" t="str">
        <f>IF(AND(Table1_1[[#This Row],[Deaths]]&gt;100,Table1_1[[#This Row],[Cases]]&gt;10000),"CRITICAL",IF(OR(Table1_1[[#This Row],[Deaths]]&gt;10,Table1_1[[#This Row],[Cases]]&gt;5000),"MODERATE","SAFE"))</f>
        <v>SAFE</v>
      </c>
      <c r="J229">
        <v>2</v>
      </c>
      <c r="K229">
        <v>25400</v>
      </c>
      <c r="N229" s="4" t="s">
        <v>301</v>
      </c>
      <c r="O229">
        <v>15638</v>
      </c>
      <c r="P229">
        <v>13</v>
      </c>
    </row>
    <row r="230" spans="1:16" x14ac:dyDescent="0.35">
      <c r="A230" t="s">
        <v>270</v>
      </c>
      <c r="B230" t="s">
        <v>268</v>
      </c>
      <c r="C230">
        <v>12066</v>
      </c>
      <c r="D230" s="1">
        <v>45473</v>
      </c>
      <c r="E230" s="2">
        <v>0.90643518518518518</v>
      </c>
      <c r="F230" s="2" t="str">
        <f>IF(Table1_1[[#This Row],[Cases]]&gt;1000,"HIGH CASES","LOW CASES")</f>
        <v>HIGH CASES</v>
      </c>
      <c r="G230">
        <v>2943</v>
      </c>
      <c r="H230">
        <v>0</v>
      </c>
      <c r="I230" t="str">
        <f>IF(AND(Table1_1[[#This Row],[Deaths]]&gt;100,Table1_1[[#This Row],[Cases]]&gt;10000),"CRITICAL",IF(OR(Table1_1[[#This Row],[Deaths]]&gt;10,Table1_1[[#This Row],[Cases]]&gt;5000),"MODERATE","SAFE"))</f>
        <v>SAFE</v>
      </c>
      <c r="J230">
        <v>1</v>
      </c>
      <c r="K230">
        <v>0</v>
      </c>
      <c r="N230" s="4" t="s">
        <v>355</v>
      </c>
      <c r="O230">
        <v>187078</v>
      </c>
      <c r="P230">
        <v>4390</v>
      </c>
    </row>
    <row r="231" spans="1:16" x14ac:dyDescent="0.35">
      <c r="A231" t="s">
        <v>254</v>
      </c>
      <c r="B231" t="s">
        <v>255</v>
      </c>
      <c r="C231">
        <v>6115</v>
      </c>
      <c r="D231" s="1">
        <v>45473</v>
      </c>
      <c r="E231" s="2">
        <v>0.90643518518518518</v>
      </c>
      <c r="F231" s="2" t="str">
        <f>IF(Table1_1[[#This Row],[Cases]]&gt;1000,"HIGH CASES","LOW CASES")</f>
        <v>HIGH CASES</v>
      </c>
      <c r="G231">
        <v>2166</v>
      </c>
      <c r="H231">
        <v>2</v>
      </c>
      <c r="I231" t="str">
        <f>IF(AND(Table1_1[[#This Row],[Deaths]]&gt;100,Table1_1[[#This Row],[Cases]]&gt;10000),"CRITICAL",IF(OR(Table1_1[[#This Row],[Deaths]]&gt;10,Table1_1[[#This Row],[Cases]]&gt;5000),"MODERATE","SAFE"))</f>
        <v>SAFE</v>
      </c>
      <c r="J231">
        <v>0</v>
      </c>
      <c r="K231">
        <v>0</v>
      </c>
      <c r="N231" s="4" t="s">
        <v>465</v>
      </c>
      <c r="O231">
        <v>0</v>
      </c>
      <c r="P231">
        <v>29423</v>
      </c>
    </row>
    <row r="232" spans="1:16" x14ac:dyDescent="0.35">
      <c r="A232" t="s">
        <v>256</v>
      </c>
      <c r="B232" t="s">
        <v>257</v>
      </c>
      <c r="C232">
        <v>3539</v>
      </c>
      <c r="D232" s="1">
        <v>45473</v>
      </c>
      <c r="E232" s="2">
        <v>0.90643518518518518</v>
      </c>
      <c r="F232" s="2" t="str">
        <f>IF(Table1_1[[#This Row],[Cases]]&gt;1000,"HIGH CASES","LOW CASES")</f>
        <v>HIGH CASES</v>
      </c>
      <c r="G232">
        <v>1930</v>
      </c>
      <c r="H232">
        <v>1930</v>
      </c>
      <c r="I232" t="str">
        <f>IF(AND(Table1_1[[#This Row],[Deaths]]&gt;100,Table1_1[[#This Row],[Cases]]&gt;10000),"CRITICAL",IF(OR(Table1_1[[#This Row],[Deaths]]&gt;10,Table1_1[[#This Row],[Cases]]&gt;5000),"MODERATE","SAFE"))</f>
        <v>SAFE</v>
      </c>
      <c r="J232">
        <v>0</v>
      </c>
      <c r="K232">
        <v>8632</v>
      </c>
      <c r="N232" s="4" t="s">
        <v>477</v>
      </c>
      <c r="O232">
        <v>0</v>
      </c>
      <c r="P232">
        <v>102174</v>
      </c>
    </row>
    <row r="233" spans="1:16" x14ac:dyDescent="0.35">
      <c r="A233" t="s">
        <v>258</v>
      </c>
      <c r="B233" t="s">
        <v>259</v>
      </c>
      <c r="C233">
        <v>4965</v>
      </c>
      <c r="D233" s="1">
        <v>45473</v>
      </c>
      <c r="E233" s="2">
        <v>0.90643518518518518</v>
      </c>
      <c r="F233" s="2" t="str">
        <f>IF(Table1_1[[#This Row],[Cases]]&gt;1000,"HIGH CASES","LOW CASES")</f>
        <v>HIGH CASES</v>
      </c>
      <c r="G233">
        <v>1403</v>
      </c>
      <c r="H233">
        <v>1376</v>
      </c>
      <c r="I233" t="str">
        <f>IF(AND(Table1_1[[#This Row],[Deaths]]&gt;100,Table1_1[[#This Row],[Cases]]&gt;10000),"CRITICAL",IF(OR(Table1_1[[#This Row],[Deaths]]&gt;10,Table1_1[[#This Row],[Cases]]&gt;5000),"MODERATE","SAFE"))</f>
        <v>SAFE</v>
      </c>
      <c r="J233">
        <v>8</v>
      </c>
      <c r="K233">
        <v>17762</v>
      </c>
      <c r="N233" s="4" t="s">
        <v>312</v>
      </c>
      <c r="O233">
        <v>6709</v>
      </c>
      <c r="P233">
        <v>40</v>
      </c>
    </row>
    <row r="234" spans="1:16" x14ac:dyDescent="0.35">
      <c r="A234" t="s">
        <v>271</v>
      </c>
      <c r="B234" t="s">
        <v>268</v>
      </c>
      <c r="C234">
        <v>1622</v>
      </c>
      <c r="D234" s="1">
        <v>45473</v>
      </c>
      <c r="E234" s="2">
        <v>0.90643518518518518</v>
      </c>
      <c r="F234" s="2" t="str">
        <f>IF(Table1_1[[#This Row],[Cases]]&gt;1000,"HIGH CASES","LOW CASES")</f>
        <v>HIGH CASES</v>
      </c>
      <c r="G234">
        <v>1059</v>
      </c>
      <c r="H234">
        <v>1056</v>
      </c>
      <c r="I234" t="str">
        <f>IF(AND(Table1_1[[#This Row],[Deaths]]&gt;100,Table1_1[[#This Row],[Cases]]&gt;10000),"CRITICAL",IF(OR(Table1_1[[#This Row],[Deaths]]&gt;10,Table1_1[[#This Row],[Cases]]&gt;5000),"MODERATE","SAFE"))</f>
        <v>SAFE</v>
      </c>
      <c r="J234">
        <v>0</v>
      </c>
      <c r="K234">
        <v>0</v>
      </c>
      <c r="N234" s="4" t="s">
        <v>270</v>
      </c>
      <c r="O234">
        <v>0</v>
      </c>
      <c r="P234">
        <v>1</v>
      </c>
    </row>
    <row r="235" spans="1:16" x14ac:dyDescent="0.35">
      <c r="A235" t="s">
        <v>260</v>
      </c>
      <c r="B235" t="s">
        <v>488</v>
      </c>
      <c r="C235">
        <v>0</v>
      </c>
      <c r="D235" s="1">
        <v>45473</v>
      </c>
      <c r="E235" s="2">
        <v>0.90643518518518518</v>
      </c>
      <c r="F235" s="2" t="str">
        <f>IF(Table1_1[[#This Row],[Cases]]&gt;1000,"HIGH CASES","LOW CASES")</f>
        <v>LOW CASES</v>
      </c>
      <c r="G235">
        <v>712</v>
      </c>
      <c r="H235">
        <v>699</v>
      </c>
      <c r="I235" t="str">
        <f>IF(AND(Table1_1[[#This Row],[Deaths]]&gt;100,Table1_1[[#This Row],[Cases]]&gt;10000),"CRITICAL",IF(OR(Table1_1[[#This Row],[Deaths]]&gt;10,Table1_1[[#This Row],[Cases]]&gt;5000),"MODERATE","SAFE"))</f>
        <v>MODERATE</v>
      </c>
      <c r="J235">
        <v>13</v>
      </c>
      <c r="K235">
        <v>0</v>
      </c>
      <c r="N235" s="4" t="s">
        <v>143</v>
      </c>
      <c r="O235">
        <v>0</v>
      </c>
      <c r="P235">
        <v>2349</v>
      </c>
    </row>
    <row r="236" spans="1:16" x14ac:dyDescent="0.35">
      <c r="A236" t="s">
        <v>267</v>
      </c>
      <c r="B236" t="s">
        <v>268</v>
      </c>
      <c r="C236">
        <v>1378</v>
      </c>
      <c r="D236" s="1">
        <v>45473</v>
      </c>
      <c r="E236" s="2">
        <v>0.90643518518518518</v>
      </c>
      <c r="F236" s="2" t="str">
        <f>IF(Table1_1[[#This Row],[Cases]]&gt;1000,"HIGH CASES","LOW CASES")</f>
        <v>LOW CASES</v>
      </c>
      <c r="G236">
        <v>80</v>
      </c>
      <c r="H236">
        <v>0</v>
      </c>
      <c r="I236" t="str">
        <f>IF(AND(Table1_1[[#This Row],[Deaths]]&gt;100,Table1_1[[#This Row],[Cases]]&gt;10000),"CRITICAL",IF(OR(Table1_1[[#This Row],[Deaths]]&gt;10,Table1_1[[#This Row],[Cases]]&gt;5000),"MODERATE","SAFE"))</f>
        <v>SAFE</v>
      </c>
      <c r="J236">
        <v>0</v>
      </c>
      <c r="K236">
        <v>0</v>
      </c>
      <c r="N236" s="4" t="s">
        <v>358</v>
      </c>
      <c r="O236">
        <v>100431</v>
      </c>
      <c r="P236">
        <v>3632</v>
      </c>
    </row>
    <row r="237" spans="1:16" x14ac:dyDescent="0.35">
      <c r="A237" t="s">
        <v>261</v>
      </c>
      <c r="B237" t="s">
        <v>262</v>
      </c>
      <c r="C237">
        <v>799</v>
      </c>
      <c r="D237" s="1">
        <v>45473</v>
      </c>
      <c r="E237" s="2">
        <v>0.90643518518518518</v>
      </c>
      <c r="F237" s="2" t="str">
        <f>IF(Table1_1[[#This Row],[Cases]]&gt;1000,"HIGH CASES","LOW CASES")</f>
        <v>LOW CASES</v>
      </c>
      <c r="G237">
        <v>29</v>
      </c>
      <c r="H237">
        <v>29</v>
      </c>
      <c r="I237" t="str">
        <f>IF(AND(Table1_1[[#This Row],[Deaths]]&gt;100,Table1_1[[#This Row],[Cases]]&gt;10000),"CRITICAL",IF(OR(Table1_1[[#This Row],[Deaths]]&gt;10,Table1_1[[#This Row],[Cases]]&gt;5000),"MODERATE","SAFE"))</f>
        <v>SAFE</v>
      </c>
      <c r="J237">
        <v>0</v>
      </c>
      <c r="K237">
        <v>0</v>
      </c>
      <c r="N237" s="4" t="s">
        <v>243</v>
      </c>
      <c r="O237">
        <v>24678275</v>
      </c>
      <c r="P237">
        <v>232112</v>
      </c>
    </row>
    <row r="238" spans="1:16" x14ac:dyDescent="0.35">
      <c r="A238" t="s">
        <v>263</v>
      </c>
      <c r="B238" t="s">
        <v>255</v>
      </c>
      <c r="C238">
        <v>626161</v>
      </c>
      <c r="D238" s="1">
        <v>45473</v>
      </c>
      <c r="E238" s="2">
        <v>0.90643518518518518</v>
      </c>
      <c r="F238" s="2" t="str">
        <f>IF(Table1_1[[#This Row],[Cases]]&gt;1000,"HIGH CASES","LOW CASES")</f>
        <v>LOW CASES</v>
      </c>
      <c r="G238">
        <v>10</v>
      </c>
      <c r="H238">
        <v>9</v>
      </c>
      <c r="I238" t="str">
        <f>IF(AND(Table1_1[[#This Row],[Deaths]]&gt;100,Table1_1[[#This Row],[Cases]]&gt;10000),"CRITICAL",IF(OR(Table1_1[[#This Row],[Deaths]]&gt;10,Table1_1[[#This Row],[Cases]]&gt;5000),"MODERATE","SAFE"))</f>
        <v>SAFE</v>
      </c>
      <c r="J238">
        <v>1</v>
      </c>
      <c r="K238">
        <v>0</v>
      </c>
      <c r="N238" s="4" t="s">
        <v>424</v>
      </c>
      <c r="O238">
        <v>5445577</v>
      </c>
      <c r="P238">
        <v>112418</v>
      </c>
    </row>
    <row r="239" spans="1:16" x14ac:dyDescent="0.35">
      <c r="A239" t="s">
        <v>264</v>
      </c>
      <c r="B239" t="s">
        <v>488</v>
      </c>
      <c r="C239">
        <v>0</v>
      </c>
      <c r="D239" s="1">
        <v>45473</v>
      </c>
      <c r="E239" s="2">
        <v>0.90643518518518518</v>
      </c>
      <c r="F239" s="2" t="str">
        <f>IF(Table1_1[[#This Row],[Cases]]&gt;1000,"HIGH CASES","LOW CASES")</f>
        <v>LOW CASES</v>
      </c>
      <c r="G239">
        <v>9</v>
      </c>
      <c r="H239">
        <v>7</v>
      </c>
      <c r="I239" t="str">
        <f>IF(AND(Table1_1[[#This Row],[Deaths]]&gt;100,Table1_1[[#This Row],[Cases]]&gt;10000),"CRITICAL",IF(OR(Table1_1[[#This Row],[Deaths]]&gt;10,Table1_1[[#This Row],[Cases]]&gt;5000),"MODERATE","SAFE"))</f>
        <v>SAFE</v>
      </c>
      <c r="J239">
        <v>2</v>
      </c>
      <c r="K239">
        <v>0</v>
      </c>
      <c r="N239" s="4" t="s">
        <v>382</v>
      </c>
      <c r="O239">
        <v>1030944</v>
      </c>
      <c r="P239">
        <v>7664</v>
      </c>
    </row>
    <row r="240" spans="1:16" x14ac:dyDescent="0.35">
      <c r="N240" s="4" t="s">
        <v>235</v>
      </c>
      <c r="O240">
        <v>109814428</v>
      </c>
      <c r="P240">
        <v>1219487</v>
      </c>
    </row>
    <row r="241" spans="14:16" x14ac:dyDescent="0.35">
      <c r="N241" s="4" t="s">
        <v>378</v>
      </c>
      <c r="O241">
        <v>241486</v>
      </c>
      <c r="P241">
        <v>1637</v>
      </c>
    </row>
    <row r="242" spans="14:16" x14ac:dyDescent="0.35">
      <c r="N242" s="4" t="s">
        <v>288</v>
      </c>
      <c r="O242">
        <v>11976</v>
      </c>
      <c r="P242">
        <v>14</v>
      </c>
    </row>
    <row r="243" spans="14:16" x14ac:dyDescent="0.35">
      <c r="N243" s="4" t="s">
        <v>261</v>
      </c>
      <c r="O243">
        <v>29</v>
      </c>
      <c r="P243">
        <v>0</v>
      </c>
    </row>
    <row r="244" spans="14:16" x14ac:dyDescent="0.35">
      <c r="N244" s="4" t="s">
        <v>376</v>
      </c>
      <c r="O244">
        <v>546537</v>
      </c>
      <c r="P244">
        <v>5856</v>
      </c>
    </row>
    <row r="245" spans="14:16" x14ac:dyDescent="0.35">
      <c r="N245" s="4" t="s">
        <v>479</v>
      </c>
      <c r="O245">
        <v>10640971</v>
      </c>
      <c r="P245">
        <v>43206</v>
      </c>
    </row>
    <row r="246" spans="14:16" x14ac:dyDescent="0.35">
      <c r="N246" s="4" t="s">
        <v>290</v>
      </c>
      <c r="O246">
        <v>438</v>
      </c>
      <c r="P246">
        <v>8</v>
      </c>
    </row>
    <row r="247" spans="14:16" x14ac:dyDescent="0.35">
      <c r="N247" s="4" t="s">
        <v>263</v>
      </c>
      <c r="O247">
        <v>9</v>
      </c>
      <c r="P247">
        <v>1</v>
      </c>
    </row>
    <row r="248" spans="14:16" x14ac:dyDescent="0.35">
      <c r="N248" s="4" t="s">
        <v>305</v>
      </c>
      <c r="O248">
        <v>9124</v>
      </c>
      <c r="P248">
        <v>2159</v>
      </c>
    </row>
    <row r="249" spans="14:16" x14ac:dyDescent="0.35">
      <c r="N249" s="4" t="s">
        <v>407</v>
      </c>
      <c r="O249">
        <v>341316</v>
      </c>
      <c r="P249">
        <v>4069</v>
      </c>
    </row>
    <row r="250" spans="14:16" x14ac:dyDescent="0.35">
      <c r="N250" s="4" t="s">
        <v>415</v>
      </c>
      <c r="O250">
        <v>258888</v>
      </c>
      <c r="P250">
        <v>5740</v>
      </c>
    </row>
    <row r="251" spans="14:16" x14ac:dyDescent="0.35">
      <c r="N251" s="4" t="s">
        <v>492</v>
      </c>
      <c r="O251">
        <v>1911806582</v>
      </c>
      <c r="P251">
        <v>21032028</v>
      </c>
    </row>
  </sheetData>
  <dataConsolidate/>
  <conditionalFormatting sqref="G1:G1048576">
    <cfRule type="cellIs" dxfId="30" priority="1" operator="greaterThan">
      <formula>5000</formula>
    </cfRule>
  </conditionalFormatting>
  <pageMargins left="0.7" right="0.7" top="0.75" bottom="0.75" header="0.3" footer="0.3"/>
  <drawing r:id="rId13"/>
  <tableParts count="3">
    <tablePart r:id="rId14"/>
    <tablePart r:id="rId15"/>
    <tablePart r:id="rId16"/>
  </tableParts>
  <extLst>
    <ext xmlns:x14="http://schemas.microsoft.com/office/spreadsheetml/2009/9/main" uri="{A8765BA9-456A-4dab-B4F3-ACF838C121DE}">
      <x14:slicerList>
        <x14:slicer r:id="rId1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4D67C-2F9C-4F1A-8CAA-D91919A5EA9F}">
  <dimension ref="A1:V43"/>
  <sheetViews>
    <sheetView showGridLines="0" tabSelected="1" topLeftCell="A9" zoomScale="70" zoomScaleNormal="70" workbookViewId="0">
      <selection activeCell="I37" sqref="I37"/>
    </sheetView>
  </sheetViews>
  <sheetFormatPr defaultRowHeight="15.6" x14ac:dyDescent="0.35"/>
  <cols>
    <col min="5" max="5" width="13.44140625" customWidth="1"/>
    <col min="6" max="6" width="11.77734375" customWidth="1"/>
    <col min="7" max="7" width="14.88671875" customWidth="1"/>
    <col min="8" max="8" width="12.5546875" customWidth="1"/>
    <col min="9" max="9" width="17.21875" customWidth="1"/>
    <col min="10" max="10" width="9" bestFit="1" customWidth="1"/>
    <col min="11" max="11" width="17.5546875" customWidth="1"/>
    <col min="12" max="12" width="16.5546875" customWidth="1"/>
    <col min="13" max="13" width="22.6640625" customWidth="1"/>
    <col min="14" max="14" width="16.6640625" customWidth="1"/>
    <col min="15" max="15" width="10.88671875" bestFit="1" customWidth="1"/>
    <col min="16" max="16" width="19" customWidth="1"/>
    <col min="17" max="17" width="27.5546875" customWidth="1"/>
    <col min="18" max="18" width="24.33203125" customWidth="1"/>
    <col min="22" max="22" width="23.21875" customWidth="1"/>
  </cols>
  <sheetData>
    <row r="1" spans="1:22" x14ac:dyDescent="0.35">
      <c r="A1" s="5"/>
      <c r="B1" s="5"/>
      <c r="C1" s="5"/>
      <c r="D1" s="5"/>
      <c r="E1" s="5"/>
      <c r="F1" s="5"/>
      <c r="G1" s="5"/>
      <c r="H1" s="5"/>
      <c r="I1" s="5"/>
      <c r="J1" s="5"/>
      <c r="K1" s="5"/>
      <c r="L1" s="5"/>
      <c r="M1" s="5"/>
      <c r="N1" s="5"/>
      <c r="O1" s="5"/>
      <c r="P1" s="5"/>
      <c r="Q1" s="5"/>
      <c r="R1" s="5"/>
      <c r="S1" s="5"/>
      <c r="T1" s="5"/>
      <c r="U1" s="5"/>
      <c r="V1" s="5"/>
    </row>
    <row r="2" spans="1:22" x14ac:dyDescent="0.35">
      <c r="A2" s="5"/>
      <c r="B2" s="5"/>
      <c r="C2" s="5"/>
      <c r="D2" s="5"/>
      <c r="E2" s="5"/>
      <c r="F2" s="5"/>
      <c r="G2" s="5"/>
      <c r="H2" s="5"/>
      <c r="I2" s="5"/>
      <c r="J2" s="5"/>
      <c r="K2" s="5"/>
      <c r="L2" s="5"/>
      <c r="M2" s="5"/>
      <c r="N2" s="5"/>
      <c r="O2" s="5"/>
      <c r="P2" s="5"/>
      <c r="Q2" s="5"/>
      <c r="R2" s="5"/>
      <c r="S2" s="5"/>
      <c r="T2" s="5"/>
      <c r="U2" s="5"/>
      <c r="V2" s="5"/>
    </row>
    <row r="3" spans="1:22" x14ac:dyDescent="0.35">
      <c r="A3" s="5"/>
      <c r="B3" s="5"/>
      <c r="C3" s="5"/>
      <c r="D3" s="5"/>
      <c r="E3" s="5"/>
      <c r="F3" s="5"/>
      <c r="G3" s="5"/>
      <c r="H3" s="5"/>
      <c r="I3" s="5"/>
      <c r="J3" s="5"/>
      <c r="K3" s="5"/>
      <c r="L3" s="5"/>
      <c r="M3" s="5"/>
      <c r="N3" s="5"/>
      <c r="O3" s="5"/>
      <c r="P3" s="5"/>
      <c r="Q3" s="5"/>
      <c r="R3" s="5"/>
      <c r="S3" s="5"/>
      <c r="T3" s="5"/>
      <c r="U3" s="5"/>
      <c r="V3" s="5"/>
    </row>
    <row r="4" spans="1:22" x14ac:dyDescent="0.35">
      <c r="A4" s="5"/>
      <c r="B4" s="5"/>
      <c r="C4" s="5"/>
      <c r="D4" s="5"/>
      <c r="E4" s="5"/>
      <c r="F4" s="5"/>
      <c r="G4" s="5"/>
      <c r="H4" s="5"/>
      <c r="I4" s="5"/>
      <c r="J4" s="5"/>
      <c r="K4" s="5"/>
      <c r="L4" s="5"/>
      <c r="M4" s="5"/>
      <c r="N4" s="5"/>
      <c r="O4" s="5"/>
      <c r="P4" s="5"/>
      <c r="Q4" s="5"/>
      <c r="R4" s="5"/>
      <c r="S4" s="5"/>
      <c r="T4" s="5"/>
      <c r="U4" s="5"/>
      <c r="V4" s="5"/>
    </row>
    <row r="5" spans="1:22" x14ac:dyDescent="0.35">
      <c r="A5" s="5"/>
      <c r="B5" s="5"/>
      <c r="C5" s="5"/>
      <c r="D5" s="5"/>
      <c r="E5" s="5"/>
      <c r="F5" s="5"/>
      <c r="G5" s="5"/>
      <c r="H5" s="5"/>
      <c r="I5" s="5"/>
      <c r="J5" s="5"/>
      <c r="K5" s="5"/>
      <c r="L5" s="5"/>
      <c r="M5" s="5"/>
      <c r="N5" s="5"/>
      <c r="O5" s="5"/>
      <c r="P5" s="5"/>
      <c r="Q5" s="5"/>
      <c r="R5" s="5"/>
      <c r="S5" s="5"/>
      <c r="T5" s="5"/>
      <c r="U5" s="5"/>
      <c r="V5" s="5"/>
    </row>
    <row r="6" spans="1:22" x14ac:dyDescent="0.35">
      <c r="A6" s="5"/>
      <c r="B6" s="5"/>
      <c r="C6" s="5"/>
      <c r="D6" s="5"/>
      <c r="E6" s="5"/>
      <c r="F6" s="5"/>
      <c r="G6" s="5"/>
      <c r="H6" s="5"/>
      <c r="I6" s="5"/>
      <c r="J6" s="5"/>
      <c r="K6" s="5"/>
      <c r="L6" s="5"/>
      <c r="M6" s="5"/>
      <c r="N6" s="5"/>
      <c r="O6" s="5"/>
      <c r="P6" s="5"/>
      <c r="Q6" s="5"/>
      <c r="R6" s="5"/>
      <c r="S6" s="5"/>
      <c r="T6" s="5"/>
      <c r="U6" s="5"/>
      <c r="V6" s="5"/>
    </row>
    <row r="7" spans="1:22" x14ac:dyDescent="0.35">
      <c r="A7" s="5"/>
      <c r="B7" s="5"/>
      <c r="C7" s="5"/>
      <c r="D7" s="5"/>
      <c r="E7" s="5"/>
      <c r="F7" s="5"/>
      <c r="G7" s="5"/>
      <c r="H7" s="5"/>
      <c r="I7" s="5"/>
      <c r="J7" s="5"/>
      <c r="K7" s="5"/>
      <c r="L7" s="5"/>
      <c r="M7" s="5"/>
      <c r="N7" s="5"/>
      <c r="O7" s="5"/>
      <c r="P7" s="5"/>
      <c r="Q7" s="5"/>
      <c r="R7" s="5"/>
      <c r="S7" s="5"/>
      <c r="T7" s="5"/>
      <c r="U7" s="5"/>
      <c r="V7" s="5"/>
    </row>
    <row r="8" spans="1:22" x14ac:dyDescent="0.35">
      <c r="A8" s="5"/>
      <c r="B8" s="5"/>
      <c r="C8" s="5"/>
      <c r="D8" s="5"/>
      <c r="E8" s="5"/>
      <c r="F8" s="5"/>
      <c r="G8" s="5"/>
      <c r="H8" s="5"/>
      <c r="I8" s="5"/>
      <c r="J8" s="5"/>
      <c r="K8" s="5"/>
      <c r="L8" s="5"/>
      <c r="M8" s="5"/>
      <c r="N8" s="5"/>
      <c r="O8" s="5"/>
      <c r="P8" s="5"/>
      <c r="Q8" s="5"/>
      <c r="R8" s="5"/>
      <c r="S8" s="5"/>
      <c r="T8" s="5"/>
      <c r="U8" s="5"/>
      <c r="V8" s="5"/>
    </row>
    <row r="9" spans="1:22" x14ac:dyDescent="0.35">
      <c r="A9" s="5"/>
      <c r="B9" s="5"/>
      <c r="C9" s="5"/>
      <c r="D9" s="5"/>
      <c r="E9" s="5"/>
      <c r="F9" s="5"/>
      <c r="G9" s="5"/>
      <c r="H9" s="5"/>
      <c r="I9" s="5"/>
      <c r="J9" s="5"/>
      <c r="K9" s="5"/>
      <c r="L9" s="5"/>
      <c r="M9" s="5"/>
      <c r="N9" s="5"/>
      <c r="O9" s="5"/>
      <c r="P9" s="5"/>
      <c r="Q9" s="5"/>
      <c r="R9" s="5"/>
      <c r="S9" s="5"/>
      <c r="T9" s="5"/>
      <c r="U9" s="5"/>
      <c r="V9" s="5"/>
    </row>
    <row r="10" spans="1:22" x14ac:dyDescent="0.35">
      <c r="A10" s="5"/>
      <c r="B10" s="5"/>
      <c r="C10" s="5"/>
      <c r="D10" s="5"/>
      <c r="E10" s="5"/>
      <c r="F10" s="5"/>
      <c r="G10" s="5"/>
      <c r="H10" s="5"/>
      <c r="I10" s="5"/>
      <c r="J10" s="5"/>
      <c r="K10" s="5"/>
      <c r="L10" s="5"/>
      <c r="M10" s="5"/>
      <c r="N10" s="5"/>
      <c r="O10" s="5"/>
      <c r="P10" s="5"/>
      <c r="Q10" s="5"/>
      <c r="R10" s="5"/>
      <c r="S10" s="5"/>
      <c r="T10" s="5"/>
      <c r="U10" s="5"/>
      <c r="V10" s="5"/>
    </row>
    <row r="11" spans="1:22" x14ac:dyDescent="0.35">
      <c r="A11" s="5"/>
      <c r="B11" s="5"/>
      <c r="C11" s="5"/>
      <c r="D11" s="5"/>
      <c r="E11" s="5"/>
      <c r="F11" s="5"/>
      <c r="G11" s="5"/>
      <c r="H11" s="5"/>
      <c r="I11" s="5"/>
      <c r="J11" s="5"/>
      <c r="K11" s="5"/>
      <c r="L11" s="5"/>
      <c r="M11" s="5"/>
      <c r="N11" s="5"/>
      <c r="O11" s="5"/>
      <c r="P11" s="5"/>
      <c r="Q11" s="5"/>
      <c r="R11" s="5"/>
      <c r="S11" s="5"/>
      <c r="T11" s="5"/>
      <c r="U11" s="5"/>
      <c r="V11" s="5"/>
    </row>
    <row r="12" spans="1:22" x14ac:dyDescent="0.35">
      <c r="A12" s="5"/>
      <c r="B12" s="5"/>
      <c r="C12" s="5"/>
      <c r="D12" s="5"/>
      <c r="E12" s="5"/>
      <c r="F12" s="5"/>
      <c r="G12" s="5"/>
      <c r="H12" s="5"/>
      <c r="I12" s="5"/>
      <c r="J12" s="5"/>
      <c r="K12" s="5"/>
      <c r="L12" s="5"/>
      <c r="M12" s="5"/>
      <c r="N12" s="5"/>
      <c r="O12" s="5"/>
      <c r="P12" s="5"/>
      <c r="Q12" s="5"/>
      <c r="R12" s="5"/>
      <c r="S12" s="5"/>
      <c r="T12" s="5"/>
      <c r="U12" s="5"/>
      <c r="V12" s="5"/>
    </row>
    <row r="13" spans="1:22" x14ac:dyDescent="0.35">
      <c r="A13" s="5"/>
      <c r="B13" s="5"/>
      <c r="C13" s="5"/>
      <c r="D13" s="5"/>
      <c r="E13" s="26" t="s">
        <v>491</v>
      </c>
      <c r="F13" s="26" t="s">
        <v>513</v>
      </c>
      <c r="G13" s="26" t="s">
        <v>493</v>
      </c>
      <c r="H13" s="26" t="s">
        <v>494</v>
      </c>
      <c r="I13" s="26" t="s">
        <v>514</v>
      </c>
      <c r="J13" s="5"/>
      <c r="K13" s="26" t="s">
        <v>491</v>
      </c>
      <c r="L13" s="26" t="s">
        <v>513</v>
      </c>
      <c r="M13" s="26" t="s">
        <v>493</v>
      </c>
      <c r="N13" s="26" t="s">
        <v>494</v>
      </c>
      <c r="O13" s="5"/>
      <c r="P13" s="29" t="s">
        <v>498</v>
      </c>
      <c r="Q13" s="29" t="s">
        <v>522</v>
      </c>
      <c r="R13" s="29"/>
      <c r="S13" s="5"/>
      <c r="T13" s="5"/>
      <c r="U13" s="5"/>
      <c r="V13" s="5"/>
    </row>
    <row r="14" spans="1:22" x14ac:dyDescent="0.35">
      <c r="A14" s="5"/>
      <c r="B14" s="5"/>
      <c r="C14" s="5"/>
      <c r="D14" s="5"/>
      <c r="E14" s="24" t="s">
        <v>255</v>
      </c>
      <c r="F14" s="25">
        <v>25721848</v>
      </c>
      <c r="G14" s="25">
        <v>21302322</v>
      </c>
      <c r="H14" s="25">
        <v>517784</v>
      </c>
      <c r="I14" s="25">
        <v>111032578</v>
      </c>
      <c r="J14" s="5"/>
      <c r="K14" s="24" t="s">
        <v>255</v>
      </c>
      <c r="L14" s="25">
        <v>25721848</v>
      </c>
      <c r="M14" s="25">
        <v>21302322</v>
      </c>
      <c r="N14" s="25">
        <v>517784</v>
      </c>
      <c r="O14" s="5"/>
      <c r="P14" s="26" t="s">
        <v>491</v>
      </c>
      <c r="Q14" s="26" t="s">
        <v>502</v>
      </c>
      <c r="R14" s="26" t="s">
        <v>492</v>
      </c>
      <c r="S14" s="5"/>
      <c r="T14" s="5"/>
      <c r="U14" s="5"/>
      <c r="V14" s="5"/>
    </row>
    <row r="15" spans="1:22" x14ac:dyDescent="0.35">
      <c r="A15" s="5"/>
      <c r="B15" s="5"/>
      <c r="C15" s="5"/>
      <c r="D15" s="5"/>
      <c r="E15" s="24" t="s">
        <v>266</v>
      </c>
      <c r="F15" s="25">
        <v>443000530</v>
      </c>
      <c r="G15" s="25">
        <v>314197120</v>
      </c>
      <c r="H15" s="25">
        <v>3107324</v>
      </c>
      <c r="I15" s="25">
        <v>2404652039</v>
      </c>
      <c r="J15" s="5"/>
      <c r="K15" s="24" t="s">
        <v>266</v>
      </c>
      <c r="L15" s="25">
        <v>443000530</v>
      </c>
      <c r="M15" s="25">
        <v>314197120</v>
      </c>
      <c r="N15" s="25">
        <v>3107324</v>
      </c>
      <c r="O15" s="5"/>
      <c r="P15" s="24" t="s">
        <v>255</v>
      </c>
      <c r="Q15" s="25">
        <v>2</v>
      </c>
      <c r="R15" s="25">
        <v>2</v>
      </c>
      <c r="S15" s="5"/>
      <c r="T15" s="5"/>
      <c r="U15" s="5"/>
      <c r="V15" s="5"/>
    </row>
    <row r="16" spans="1:22" x14ac:dyDescent="0.35">
      <c r="A16" s="5"/>
      <c r="B16" s="5"/>
      <c r="C16" s="5"/>
      <c r="D16" s="5"/>
      <c r="E16" s="24" t="s">
        <v>262</v>
      </c>
      <c r="F16" s="25">
        <v>506812396</v>
      </c>
      <c r="G16" s="25">
        <v>484551278</v>
      </c>
      <c r="H16" s="25">
        <v>4203648</v>
      </c>
      <c r="I16" s="25">
        <v>2848046702</v>
      </c>
      <c r="J16" s="5"/>
      <c r="K16" s="24" t="s">
        <v>262</v>
      </c>
      <c r="L16" s="25">
        <v>506812396</v>
      </c>
      <c r="M16" s="25">
        <v>484551278</v>
      </c>
      <c r="N16" s="25">
        <v>4203648</v>
      </c>
      <c r="O16" s="5"/>
      <c r="P16" s="24" t="s">
        <v>262</v>
      </c>
      <c r="Q16" s="25">
        <v>1</v>
      </c>
      <c r="R16" s="25">
        <v>1</v>
      </c>
      <c r="S16" s="5"/>
      <c r="T16" s="5"/>
      <c r="U16" s="5"/>
      <c r="V16" s="5"/>
    </row>
    <row r="17" spans="1:22" x14ac:dyDescent="0.35">
      <c r="A17" s="5"/>
      <c r="B17" s="5"/>
      <c r="C17" s="5"/>
      <c r="D17" s="5"/>
      <c r="E17" s="24" t="s">
        <v>259</v>
      </c>
      <c r="F17" s="25">
        <v>263778264</v>
      </c>
      <c r="G17" s="25">
        <v>254148368</v>
      </c>
      <c r="H17" s="25">
        <v>3391882</v>
      </c>
      <c r="I17" s="25">
        <v>1325710449</v>
      </c>
      <c r="J17" s="5"/>
      <c r="K17" s="24" t="s">
        <v>259</v>
      </c>
      <c r="L17" s="25">
        <v>263778264</v>
      </c>
      <c r="M17" s="25">
        <v>254148368</v>
      </c>
      <c r="N17" s="25">
        <v>3391882</v>
      </c>
      <c r="O17" s="5"/>
      <c r="P17" s="24" t="s">
        <v>259</v>
      </c>
      <c r="Q17" s="25">
        <v>2</v>
      </c>
      <c r="R17" s="25">
        <v>2</v>
      </c>
      <c r="S17" s="5"/>
      <c r="T17" s="5"/>
      <c r="U17" s="5"/>
      <c r="V17" s="5"/>
    </row>
    <row r="18" spans="1:22" x14ac:dyDescent="0.35">
      <c r="A18" s="5"/>
      <c r="B18" s="5"/>
      <c r="C18" s="5"/>
      <c r="D18" s="5"/>
      <c r="E18" s="24" t="s">
        <v>268</v>
      </c>
      <c r="F18" s="25">
        <v>29791542</v>
      </c>
      <c r="G18" s="25">
        <v>29367897</v>
      </c>
      <c r="H18" s="25">
        <v>66030</v>
      </c>
      <c r="I18" s="25">
        <v>91668192</v>
      </c>
      <c r="J18" s="5"/>
      <c r="K18" s="24" t="s">
        <v>268</v>
      </c>
      <c r="L18" s="25">
        <v>29791542</v>
      </c>
      <c r="M18" s="25">
        <v>29367897</v>
      </c>
      <c r="N18" s="25">
        <v>66030</v>
      </c>
      <c r="O18" s="5"/>
      <c r="P18" s="24" t="s">
        <v>268</v>
      </c>
      <c r="Q18" s="25">
        <v>4</v>
      </c>
      <c r="R18" s="25">
        <v>4</v>
      </c>
      <c r="S18" s="5"/>
      <c r="T18" s="5"/>
      <c r="U18" s="5"/>
      <c r="V18" s="5"/>
    </row>
    <row r="19" spans="1:22" x14ac:dyDescent="0.35">
      <c r="A19" s="5"/>
      <c r="B19" s="5"/>
      <c r="C19" s="5"/>
      <c r="D19" s="5"/>
      <c r="E19" s="24" t="s">
        <v>257</v>
      </c>
      <c r="F19" s="25">
        <v>140401758</v>
      </c>
      <c r="G19" s="25">
        <v>132619080</v>
      </c>
      <c r="H19" s="25">
        <v>2734664</v>
      </c>
      <c r="I19" s="25">
        <v>245395353</v>
      </c>
      <c r="J19" s="5"/>
      <c r="K19" s="24" t="s">
        <v>257</v>
      </c>
      <c r="L19" s="25">
        <v>140401758</v>
      </c>
      <c r="M19" s="25">
        <v>132619080</v>
      </c>
      <c r="N19" s="25">
        <v>2734664</v>
      </c>
      <c r="O19" s="5"/>
      <c r="P19" s="24" t="s">
        <v>257</v>
      </c>
      <c r="Q19" s="25">
        <v>1</v>
      </c>
      <c r="R19" s="25">
        <v>1</v>
      </c>
      <c r="S19" s="5"/>
      <c r="T19" s="5"/>
      <c r="U19" s="5"/>
      <c r="V19" s="5"/>
    </row>
    <row r="20" spans="1:22" x14ac:dyDescent="0.35">
      <c r="A20" s="5"/>
      <c r="B20" s="5"/>
      <c r="C20" s="5"/>
      <c r="D20" s="5"/>
      <c r="E20" s="27" t="s">
        <v>492</v>
      </c>
      <c r="F20" s="28">
        <v>1409506338</v>
      </c>
      <c r="G20" s="28">
        <v>1236186065</v>
      </c>
      <c r="H20" s="28">
        <v>14021332</v>
      </c>
      <c r="I20" s="28">
        <v>7026505313</v>
      </c>
      <c r="J20" s="5"/>
      <c r="K20" s="27" t="s">
        <v>492</v>
      </c>
      <c r="L20" s="28">
        <v>1409506338</v>
      </c>
      <c r="M20" s="28">
        <v>1236186065</v>
      </c>
      <c r="N20" s="28">
        <v>14021332</v>
      </c>
      <c r="O20" s="5"/>
      <c r="P20" s="27" t="s">
        <v>492</v>
      </c>
      <c r="Q20" s="28">
        <v>10</v>
      </c>
      <c r="R20" s="28">
        <v>10</v>
      </c>
      <c r="S20" s="5"/>
      <c r="T20" s="5"/>
      <c r="U20" s="5"/>
      <c r="V20" s="5"/>
    </row>
    <row r="21" spans="1:22" x14ac:dyDescent="0.35">
      <c r="A21" s="5"/>
      <c r="B21" s="5"/>
      <c r="C21" s="5"/>
      <c r="D21" s="5"/>
      <c r="E21" s="5"/>
      <c r="F21" s="5"/>
      <c r="G21" s="5"/>
      <c r="H21" s="5"/>
      <c r="I21" s="5"/>
      <c r="J21" s="5"/>
      <c r="K21" s="5"/>
      <c r="L21" s="5"/>
      <c r="M21" s="5"/>
      <c r="N21" s="5"/>
      <c r="O21" s="5"/>
      <c r="P21" s="5"/>
      <c r="Q21" s="5"/>
      <c r="R21" s="5"/>
      <c r="S21" s="5"/>
      <c r="T21" s="5"/>
      <c r="U21" s="5"/>
      <c r="V21" s="5"/>
    </row>
    <row r="22" spans="1:22" x14ac:dyDescent="0.35">
      <c r="A22" s="5"/>
      <c r="B22" s="5"/>
      <c r="C22" s="5"/>
      <c r="D22" s="5"/>
      <c r="E22" s="5"/>
      <c r="F22" s="5"/>
      <c r="G22" s="5"/>
      <c r="H22" s="5"/>
      <c r="I22" s="5"/>
      <c r="J22" s="5"/>
      <c r="K22" s="5"/>
      <c r="L22" s="5"/>
      <c r="M22" s="5"/>
      <c r="N22" s="5"/>
      <c r="O22" s="5"/>
      <c r="P22" s="5"/>
      <c r="Q22" s="5"/>
      <c r="R22" s="5"/>
      <c r="S22" s="5"/>
      <c r="T22" s="5"/>
      <c r="U22" s="5"/>
      <c r="V22" s="5"/>
    </row>
    <row r="23" spans="1:22" x14ac:dyDescent="0.35">
      <c r="A23" s="5"/>
      <c r="B23" s="5"/>
      <c r="C23" s="5"/>
      <c r="D23" s="5"/>
      <c r="E23" s="5"/>
      <c r="F23" s="5"/>
      <c r="G23" s="5"/>
      <c r="H23" s="5"/>
      <c r="I23" s="5"/>
      <c r="J23" s="5"/>
      <c r="K23" s="5"/>
      <c r="L23" s="5"/>
      <c r="M23" s="5"/>
      <c r="N23" s="5"/>
      <c r="O23" s="5"/>
      <c r="P23" s="5"/>
      <c r="Q23" s="5"/>
      <c r="R23" s="5"/>
      <c r="S23" s="5"/>
      <c r="T23" s="5"/>
      <c r="U23" s="5"/>
      <c r="V23" s="5"/>
    </row>
    <row r="24" spans="1:22" x14ac:dyDescent="0.35">
      <c r="A24" s="5"/>
      <c r="B24" s="5"/>
      <c r="C24" s="5"/>
      <c r="D24" s="5"/>
      <c r="E24" s="5"/>
      <c r="F24" s="5"/>
      <c r="G24" s="5"/>
      <c r="H24" s="5"/>
      <c r="I24" s="5"/>
      <c r="J24" s="5"/>
      <c r="K24" s="5"/>
      <c r="L24" s="5"/>
      <c r="M24" s="5"/>
      <c r="N24" s="5"/>
      <c r="O24" s="5"/>
      <c r="P24" s="5"/>
      <c r="Q24" s="5"/>
      <c r="R24" s="5"/>
      <c r="S24" s="5"/>
      <c r="T24" s="5"/>
      <c r="U24" s="5"/>
      <c r="V24" s="5"/>
    </row>
    <row r="25" spans="1:22" x14ac:dyDescent="0.35">
      <c r="A25" s="5"/>
      <c r="B25" s="5"/>
      <c r="C25" s="5"/>
      <c r="D25" s="5"/>
      <c r="E25" s="5"/>
      <c r="F25" s="5"/>
      <c r="G25" s="5"/>
      <c r="H25" s="5"/>
      <c r="I25" s="5"/>
      <c r="J25" s="5"/>
      <c r="K25" s="5"/>
      <c r="L25" s="5"/>
      <c r="M25" s="5"/>
      <c r="N25" s="5"/>
      <c r="O25" s="5"/>
      <c r="P25" s="5"/>
      <c r="Q25" s="5"/>
      <c r="R25" s="5"/>
      <c r="S25" s="5"/>
      <c r="T25" s="5"/>
      <c r="U25" s="5"/>
      <c r="V25" s="5"/>
    </row>
    <row r="26" spans="1:22" x14ac:dyDescent="0.35">
      <c r="A26" s="5"/>
      <c r="B26" s="5"/>
      <c r="C26" s="5"/>
      <c r="D26" s="5"/>
      <c r="E26" s="5"/>
      <c r="F26" s="5"/>
      <c r="G26" s="5"/>
      <c r="H26" s="5"/>
      <c r="I26" s="5"/>
      <c r="J26" s="5"/>
      <c r="K26" s="5"/>
      <c r="L26" s="5"/>
      <c r="M26" s="5"/>
      <c r="N26" s="5"/>
      <c r="O26" s="5"/>
      <c r="P26" s="5"/>
      <c r="Q26" s="5"/>
      <c r="R26" s="5"/>
      <c r="S26" s="5"/>
      <c r="T26" s="5"/>
      <c r="U26" s="5"/>
      <c r="V26" s="5"/>
    </row>
    <row r="27" spans="1:22" x14ac:dyDescent="0.35">
      <c r="A27" s="5"/>
      <c r="B27" s="5"/>
      <c r="C27" s="5"/>
      <c r="D27" s="5"/>
      <c r="E27" s="5"/>
      <c r="F27" s="5"/>
      <c r="G27" s="5"/>
      <c r="H27" s="5"/>
      <c r="I27" s="5"/>
      <c r="J27" s="5"/>
      <c r="K27" s="5"/>
      <c r="L27" s="5"/>
      <c r="M27" s="5"/>
      <c r="N27" s="5"/>
      <c r="O27" s="5"/>
      <c r="P27" s="5"/>
      <c r="Q27" s="5"/>
      <c r="R27" s="5"/>
      <c r="S27" s="5"/>
      <c r="T27" s="5"/>
      <c r="U27" s="5"/>
      <c r="V27" s="5"/>
    </row>
    <row r="28" spans="1:22" x14ac:dyDescent="0.35">
      <c r="A28" s="5"/>
      <c r="B28" s="5"/>
      <c r="C28" s="5"/>
      <c r="D28" s="5"/>
      <c r="E28" s="5"/>
      <c r="F28" s="5"/>
      <c r="G28" s="5"/>
      <c r="H28" s="5"/>
      <c r="I28" s="5"/>
      <c r="J28" s="5"/>
      <c r="K28" s="5"/>
      <c r="L28" s="5"/>
      <c r="M28" s="5"/>
      <c r="N28" s="5"/>
      <c r="O28" s="5"/>
      <c r="P28" s="5"/>
      <c r="Q28" s="5"/>
      <c r="R28" s="5"/>
      <c r="S28" s="5"/>
      <c r="T28" s="5"/>
      <c r="U28" s="5"/>
      <c r="V28" s="5"/>
    </row>
    <row r="29" spans="1:22" x14ac:dyDescent="0.35">
      <c r="A29" s="5"/>
      <c r="B29" s="5"/>
      <c r="C29" s="5"/>
      <c r="D29" s="5"/>
      <c r="E29" s="5"/>
      <c r="F29" s="5"/>
      <c r="G29" s="5"/>
      <c r="H29" s="5"/>
      <c r="I29" s="5"/>
      <c r="J29" s="5"/>
      <c r="K29" s="5"/>
      <c r="L29" s="5"/>
      <c r="M29" s="5"/>
      <c r="N29" s="5"/>
      <c r="O29" s="5"/>
      <c r="P29" s="5"/>
      <c r="Q29" s="5"/>
      <c r="R29" s="5"/>
      <c r="S29" s="5"/>
      <c r="T29" s="5"/>
      <c r="U29" s="5"/>
      <c r="V29" s="5"/>
    </row>
    <row r="30" spans="1:22" x14ac:dyDescent="0.35">
      <c r="A30" s="5"/>
      <c r="B30" s="5"/>
      <c r="C30" s="5"/>
      <c r="D30" s="5"/>
      <c r="E30" s="5"/>
      <c r="F30" s="5"/>
      <c r="G30" s="5"/>
      <c r="H30" s="5"/>
      <c r="I30" s="5"/>
      <c r="J30" s="5"/>
      <c r="K30" s="5"/>
      <c r="L30" s="5"/>
      <c r="M30" s="5"/>
      <c r="N30" s="5"/>
      <c r="O30" s="5"/>
      <c r="P30" s="5"/>
      <c r="Q30" s="5"/>
      <c r="R30" s="5"/>
      <c r="S30" s="5"/>
      <c r="T30" s="5"/>
      <c r="U30" s="5"/>
      <c r="V30" s="5"/>
    </row>
    <row r="31" spans="1:22" x14ac:dyDescent="0.35">
      <c r="A31" s="5"/>
      <c r="B31" s="5"/>
      <c r="C31" s="5"/>
      <c r="D31" s="5"/>
      <c r="E31" s="5"/>
      <c r="F31" s="5"/>
      <c r="G31" s="5"/>
      <c r="H31" s="5"/>
      <c r="I31" s="5"/>
      <c r="J31" s="5"/>
      <c r="K31" s="5"/>
      <c r="L31" s="5"/>
      <c r="M31" s="5"/>
      <c r="N31" s="5"/>
      <c r="O31" s="5"/>
      <c r="P31" s="5"/>
      <c r="Q31" s="5"/>
      <c r="R31" s="5"/>
      <c r="S31" s="5"/>
      <c r="T31" s="5"/>
      <c r="U31" s="5"/>
      <c r="V31" s="5"/>
    </row>
    <row r="32" spans="1:22" x14ac:dyDescent="0.35">
      <c r="A32" s="5"/>
      <c r="B32" s="5"/>
      <c r="C32" s="5"/>
      <c r="D32" s="5"/>
      <c r="E32" s="5"/>
      <c r="F32" s="5"/>
      <c r="G32" s="5"/>
      <c r="H32" s="5"/>
      <c r="I32" s="5"/>
      <c r="J32" s="5"/>
      <c r="K32" s="5"/>
      <c r="L32" s="5"/>
      <c r="M32" s="5"/>
      <c r="N32" s="5"/>
      <c r="O32" s="5"/>
      <c r="P32" s="5"/>
      <c r="Q32" s="5"/>
      <c r="R32" s="5"/>
      <c r="S32" s="5"/>
      <c r="T32" s="5"/>
      <c r="U32" s="5"/>
      <c r="V32" s="5"/>
    </row>
    <row r="33" spans="1:22" x14ac:dyDescent="0.35">
      <c r="A33" s="5"/>
      <c r="B33" s="5"/>
      <c r="C33" s="5"/>
      <c r="D33" s="5"/>
      <c r="E33" s="5"/>
      <c r="F33" s="5"/>
      <c r="G33" s="5"/>
      <c r="H33" s="5"/>
      <c r="I33" s="5"/>
      <c r="J33" s="5"/>
      <c r="K33" s="5"/>
      <c r="L33" s="5"/>
      <c r="M33" s="5"/>
      <c r="N33" s="5"/>
      <c r="O33" s="5"/>
      <c r="P33" s="5"/>
      <c r="Q33" s="5"/>
      <c r="R33" s="5"/>
      <c r="S33" s="5"/>
      <c r="T33" s="5"/>
      <c r="U33" s="5"/>
      <c r="V33" s="5"/>
    </row>
    <row r="34" spans="1:22" x14ac:dyDescent="0.35">
      <c r="A34" s="5"/>
      <c r="B34" s="5"/>
      <c r="C34" s="5"/>
      <c r="D34" s="5"/>
      <c r="E34" s="5"/>
      <c r="F34" s="5"/>
      <c r="G34" s="5"/>
      <c r="H34" s="5"/>
      <c r="I34" s="5"/>
      <c r="J34" s="5"/>
      <c r="K34" s="5"/>
      <c r="L34" s="5"/>
      <c r="M34" s="5"/>
      <c r="N34" s="5"/>
      <c r="O34" s="5"/>
      <c r="P34" s="5"/>
      <c r="Q34" s="5"/>
      <c r="R34" s="5"/>
      <c r="S34" s="5"/>
      <c r="T34" s="5"/>
      <c r="U34" s="5"/>
      <c r="V34" s="5"/>
    </row>
    <row r="35" spans="1:22" x14ac:dyDescent="0.35">
      <c r="A35" s="5"/>
      <c r="B35" s="5"/>
      <c r="C35" s="5"/>
      <c r="D35" s="5"/>
      <c r="E35" s="5"/>
      <c r="F35" s="5"/>
      <c r="G35" s="5"/>
      <c r="H35" s="5"/>
      <c r="I35" s="5"/>
      <c r="J35" s="5"/>
      <c r="K35" s="5"/>
      <c r="L35" s="5"/>
      <c r="M35" s="5"/>
      <c r="N35" s="5"/>
      <c r="O35" s="5"/>
      <c r="P35" s="5"/>
      <c r="Q35" s="5"/>
      <c r="R35" s="5"/>
      <c r="S35" s="5"/>
      <c r="T35" s="5"/>
      <c r="U35" s="5"/>
      <c r="V35" s="5"/>
    </row>
    <row r="36" spans="1:22" x14ac:dyDescent="0.35">
      <c r="A36" s="5"/>
      <c r="B36" s="5"/>
      <c r="C36" s="5"/>
      <c r="D36" s="5"/>
      <c r="E36" s="5"/>
      <c r="F36" s="5"/>
      <c r="G36" s="5"/>
      <c r="H36" s="5"/>
      <c r="I36" s="5"/>
      <c r="J36" s="5"/>
      <c r="K36" s="5"/>
      <c r="L36" s="5"/>
      <c r="M36" s="5"/>
      <c r="N36" s="5"/>
      <c r="O36" s="5"/>
      <c r="P36" s="5"/>
      <c r="Q36" s="5"/>
      <c r="R36" s="5"/>
      <c r="S36" s="5"/>
      <c r="T36" s="5"/>
      <c r="U36" s="5"/>
      <c r="V36" s="5"/>
    </row>
    <row r="37" spans="1:22" x14ac:dyDescent="0.35">
      <c r="A37" s="5"/>
      <c r="B37" s="5"/>
      <c r="C37" s="5"/>
      <c r="D37" s="5"/>
      <c r="E37" s="5"/>
      <c r="F37" s="5"/>
      <c r="G37" s="5"/>
      <c r="H37" s="5"/>
      <c r="I37" s="5"/>
      <c r="J37" s="5"/>
      <c r="K37" s="5"/>
      <c r="L37" s="5"/>
      <c r="M37" s="5"/>
      <c r="N37" s="5"/>
      <c r="O37" s="5"/>
      <c r="P37" s="5"/>
      <c r="Q37" s="5"/>
      <c r="R37" s="5"/>
      <c r="S37" s="5"/>
      <c r="T37" s="5"/>
      <c r="U37" s="5"/>
      <c r="V37" s="5"/>
    </row>
    <row r="38" spans="1:22" x14ac:dyDescent="0.35">
      <c r="A38" s="5"/>
      <c r="B38" s="5"/>
      <c r="C38" s="5"/>
      <c r="D38" s="5"/>
      <c r="E38" s="5"/>
      <c r="F38" s="5"/>
      <c r="G38" s="5"/>
      <c r="H38" s="5"/>
      <c r="I38" s="5"/>
      <c r="J38" s="5"/>
      <c r="K38" s="5"/>
      <c r="L38" s="5"/>
      <c r="M38" s="5"/>
      <c r="N38" s="5"/>
      <c r="O38" s="5"/>
      <c r="P38" s="5"/>
      <c r="Q38" s="5"/>
      <c r="R38" s="5"/>
      <c r="S38" s="5"/>
      <c r="T38" s="5"/>
      <c r="U38" s="5"/>
      <c r="V38" s="5"/>
    </row>
    <row r="39" spans="1:22" x14ac:dyDescent="0.35">
      <c r="A39" s="5"/>
      <c r="B39" s="5"/>
      <c r="C39" s="5"/>
      <c r="D39" s="5"/>
      <c r="E39" s="5"/>
      <c r="F39" s="5"/>
      <c r="G39" s="5"/>
      <c r="H39" s="5"/>
      <c r="I39" s="5"/>
      <c r="J39" s="5"/>
      <c r="K39" s="5"/>
      <c r="L39" s="5"/>
      <c r="M39" s="5"/>
      <c r="N39" s="5"/>
      <c r="O39" s="5"/>
      <c r="P39" s="5"/>
      <c r="Q39" s="5"/>
      <c r="R39" s="5"/>
      <c r="S39" s="5"/>
      <c r="T39" s="5"/>
      <c r="U39" s="5"/>
      <c r="V39" s="5"/>
    </row>
    <row r="40" spans="1:22" x14ac:dyDescent="0.35">
      <c r="A40" s="5"/>
      <c r="B40" s="5"/>
      <c r="C40" s="5"/>
      <c r="D40" s="5"/>
      <c r="E40" s="5"/>
      <c r="F40" s="5"/>
      <c r="G40" s="5"/>
      <c r="H40" s="5"/>
      <c r="I40" s="5"/>
      <c r="J40" s="5"/>
      <c r="K40" s="5"/>
      <c r="L40" s="5"/>
      <c r="M40" s="5"/>
      <c r="N40" s="5"/>
      <c r="O40" s="5"/>
      <c r="P40" s="5"/>
      <c r="Q40" s="5"/>
      <c r="R40" s="5"/>
      <c r="S40" s="5"/>
      <c r="T40" s="5"/>
      <c r="U40" s="5"/>
      <c r="V40" s="5"/>
    </row>
    <row r="41" spans="1:22" x14ac:dyDescent="0.35">
      <c r="A41" s="5"/>
      <c r="B41" s="5"/>
      <c r="C41" s="5"/>
      <c r="D41" s="5"/>
      <c r="E41" s="5"/>
      <c r="F41" s="5"/>
      <c r="G41" s="5"/>
      <c r="H41" s="5"/>
      <c r="I41" s="5"/>
      <c r="J41" s="5"/>
      <c r="K41" s="5"/>
      <c r="L41" s="5"/>
      <c r="M41" s="5"/>
      <c r="N41" s="5"/>
      <c r="O41" s="5"/>
      <c r="P41" s="5"/>
      <c r="Q41" s="5"/>
      <c r="R41" s="5"/>
      <c r="S41" s="5"/>
      <c r="T41" s="5"/>
      <c r="U41" s="5"/>
      <c r="V41" s="5"/>
    </row>
    <row r="42" spans="1:22" x14ac:dyDescent="0.35">
      <c r="A42" s="5"/>
      <c r="B42" s="5"/>
      <c r="C42" s="5"/>
      <c r="D42" s="5"/>
      <c r="E42" s="5"/>
      <c r="F42" s="5"/>
      <c r="G42" s="5"/>
      <c r="H42" s="5"/>
      <c r="I42" s="5"/>
      <c r="J42" s="5"/>
      <c r="K42" s="5"/>
      <c r="L42" s="5"/>
      <c r="M42" s="5"/>
      <c r="N42" s="5"/>
      <c r="O42" s="5"/>
      <c r="P42" s="5"/>
      <c r="Q42" s="5"/>
      <c r="R42" s="5"/>
      <c r="S42" s="5"/>
      <c r="T42" s="5"/>
      <c r="U42" s="5"/>
      <c r="V42" s="5"/>
    </row>
    <row r="43" spans="1:22" x14ac:dyDescent="0.35">
      <c r="A43" s="5"/>
      <c r="B43" s="5"/>
      <c r="C43" s="5"/>
      <c r="D43" s="5"/>
      <c r="E43" s="5"/>
      <c r="F43" s="5"/>
      <c r="G43" s="5"/>
      <c r="H43" s="5"/>
      <c r="I43" s="5"/>
      <c r="J43" s="5"/>
      <c r="K43" s="5"/>
      <c r="L43" s="5"/>
      <c r="M43" s="5"/>
      <c r="N43" s="5"/>
      <c r="O43" s="5"/>
      <c r="P43" s="5"/>
      <c r="Q43" s="5"/>
      <c r="R43" s="5"/>
      <c r="S43" s="5"/>
      <c r="T43" s="5"/>
      <c r="U43" s="5"/>
      <c r="V43"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AEDD8-4914-4654-8BAD-551A80750B6C}">
  <dimension ref="A1:I239"/>
  <sheetViews>
    <sheetView workbookViewId="0">
      <selection sqref="A1:I239"/>
    </sheetView>
  </sheetViews>
  <sheetFormatPr defaultRowHeight="15.6" x14ac:dyDescent="0.35"/>
  <cols>
    <col min="1" max="1" width="23.33203125" customWidth="1"/>
    <col min="2" max="2" width="17.77734375" customWidth="1"/>
    <col min="3" max="3" width="18.88671875" customWidth="1"/>
    <col min="4" max="4" width="28.33203125" customWidth="1"/>
    <col min="5" max="5" width="35.88671875" customWidth="1"/>
    <col min="6" max="6" width="15" customWidth="1"/>
    <col min="7" max="7" width="14.21875" customWidth="1"/>
    <col min="8" max="8" width="13" customWidth="1"/>
    <col min="9" max="9" width="13.21875" customWidth="1"/>
  </cols>
  <sheetData>
    <row r="1" spans="1:9" x14ac:dyDescent="0.35">
      <c r="A1" t="s">
        <v>0</v>
      </c>
      <c r="B1" t="s">
        <v>1</v>
      </c>
      <c r="C1" t="s">
        <v>2</v>
      </c>
      <c r="D1" t="s">
        <v>3</v>
      </c>
      <c r="E1" t="s">
        <v>4</v>
      </c>
      <c r="F1" t="s">
        <v>5</v>
      </c>
      <c r="G1" t="s">
        <v>6</v>
      </c>
      <c r="H1" t="s">
        <v>7</v>
      </c>
      <c r="I1" t="s">
        <v>8</v>
      </c>
    </row>
    <row r="2" spans="1:9" x14ac:dyDescent="0.35">
      <c r="A2" t="s">
        <v>9</v>
      </c>
      <c r="B2" t="s">
        <v>10</v>
      </c>
      <c r="C2">
        <v>6115</v>
      </c>
      <c r="D2" s="1">
        <v>45473</v>
      </c>
      <c r="E2" t="s">
        <v>11</v>
      </c>
      <c r="F2">
        <v>2166</v>
      </c>
      <c r="G2">
        <v>2</v>
      </c>
    </row>
    <row r="3" spans="1:9" x14ac:dyDescent="0.35">
      <c r="A3" t="s">
        <v>12</v>
      </c>
      <c r="B3" t="s">
        <v>13</v>
      </c>
      <c r="C3">
        <v>3539</v>
      </c>
      <c r="D3" s="1">
        <v>45473</v>
      </c>
      <c r="E3" t="s">
        <v>11</v>
      </c>
      <c r="F3">
        <v>1930</v>
      </c>
      <c r="G3">
        <v>1930</v>
      </c>
      <c r="I3">
        <v>8632</v>
      </c>
    </row>
    <row r="4" spans="1:9" x14ac:dyDescent="0.35">
      <c r="A4" t="s">
        <v>14</v>
      </c>
      <c r="B4" t="s">
        <v>15</v>
      </c>
      <c r="C4">
        <v>4965</v>
      </c>
      <c r="D4" s="1">
        <v>45473</v>
      </c>
      <c r="E4" t="s">
        <v>11</v>
      </c>
      <c r="F4">
        <v>1403</v>
      </c>
      <c r="G4">
        <v>1376</v>
      </c>
      <c r="H4">
        <v>8</v>
      </c>
      <c r="I4">
        <v>17762</v>
      </c>
    </row>
    <row r="5" spans="1:9" x14ac:dyDescent="0.35">
      <c r="A5" t="s">
        <v>16</v>
      </c>
      <c r="D5" s="1">
        <v>45473</v>
      </c>
      <c r="E5" t="s">
        <v>11</v>
      </c>
      <c r="F5">
        <v>712</v>
      </c>
      <c r="G5">
        <v>699</v>
      </c>
      <c r="H5">
        <v>13</v>
      </c>
    </row>
    <row r="6" spans="1:9" x14ac:dyDescent="0.35">
      <c r="A6" t="s">
        <v>17</v>
      </c>
      <c r="B6" t="s">
        <v>18</v>
      </c>
      <c r="C6">
        <v>799</v>
      </c>
      <c r="D6" s="1">
        <v>45473</v>
      </c>
      <c r="E6" t="s">
        <v>11</v>
      </c>
      <c r="F6">
        <v>29</v>
      </c>
      <c r="G6">
        <v>29</v>
      </c>
    </row>
    <row r="7" spans="1:9" x14ac:dyDescent="0.35">
      <c r="A7" t="s">
        <v>19</v>
      </c>
      <c r="B7" t="s">
        <v>10</v>
      </c>
      <c r="C7">
        <v>626161</v>
      </c>
      <c r="D7" s="1">
        <v>45473</v>
      </c>
      <c r="E7" t="s">
        <v>11</v>
      </c>
      <c r="F7">
        <v>10</v>
      </c>
      <c r="G7">
        <v>9</v>
      </c>
      <c r="H7">
        <v>1</v>
      </c>
    </row>
    <row r="8" spans="1:9" x14ac:dyDescent="0.35">
      <c r="A8" t="s">
        <v>20</v>
      </c>
      <c r="D8" s="1">
        <v>45473</v>
      </c>
      <c r="E8" t="s">
        <v>11</v>
      </c>
      <c r="F8">
        <v>9</v>
      </c>
      <c r="G8">
        <v>7</v>
      </c>
      <c r="H8">
        <v>2</v>
      </c>
    </row>
    <row r="9" spans="1:9" x14ac:dyDescent="0.35">
      <c r="A9" t="s">
        <v>21</v>
      </c>
      <c r="B9" t="s">
        <v>22</v>
      </c>
      <c r="C9">
        <v>1448471400</v>
      </c>
      <c r="D9" s="1">
        <v>45473</v>
      </c>
      <c r="E9" t="s">
        <v>11</v>
      </c>
      <c r="F9">
        <v>503302</v>
      </c>
      <c r="G9">
        <v>379053</v>
      </c>
      <c r="H9">
        <v>5272</v>
      </c>
      <c r="I9">
        <v>160000000</v>
      </c>
    </row>
    <row r="10" spans="1:9" x14ac:dyDescent="0.35">
      <c r="A10" t="s">
        <v>23</v>
      </c>
      <c r="B10" t="s">
        <v>24</v>
      </c>
      <c r="C10">
        <v>1378</v>
      </c>
      <c r="D10" s="1">
        <v>45473</v>
      </c>
      <c r="E10" t="s">
        <v>11</v>
      </c>
      <c r="F10">
        <v>80</v>
      </c>
    </row>
    <row r="11" spans="1:9" x14ac:dyDescent="0.35">
      <c r="A11" t="s">
        <v>25</v>
      </c>
      <c r="B11" t="s">
        <v>15</v>
      </c>
      <c r="C11">
        <v>5759</v>
      </c>
      <c r="D11" s="1">
        <v>45473</v>
      </c>
      <c r="E11" t="s">
        <v>11</v>
      </c>
      <c r="F11">
        <v>3452</v>
      </c>
      <c r="G11">
        <v>2449</v>
      </c>
      <c r="H11">
        <v>2</v>
      </c>
      <c r="I11">
        <v>25400</v>
      </c>
    </row>
    <row r="12" spans="1:9" x14ac:dyDescent="0.35">
      <c r="A12" t="s">
        <v>26</v>
      </c>
      <c r="B12" t="s">
        <v>24</v>
      </c>
      <c r="C12">
        <v>12066</v>
      </c>
      <c r="D12" s="1">
        <v>45473</v>
      </c>
      <c r="E12" t="s">
        <v>11</v>
      </c>
      <c r="F12">
        <v>2943</v>
      </c>
      <c r="H12">
        <v>1</v>
      </c>
    </row>
    <row r="13" spans="1:9" x14ac:dyDescent="0.35">
      <c r="A13" t="s">
        <v>27</v>
      </c>
      <c r="B13" t="s">
        <v>24</v>
      </c>
      <c r="C13">
        <v>1622</v>
      </c>
      <c r="D13" s="1">
        <v>45473</v>
      </c>
      <c r="E13" t="s">
        <v>11</v>
      </c>
      <c r="F13">
        <v>1059</v>
      </c>
      <c r="G13">
        <v>1056</v>
      </c>
    </row>
    <row r="14" spans="1:9" x14ac:dyDescent="0.35">
      <c r="A14" t="s">
        <v>28</v>
      </c>
      <c r="B14" t="s">
        <v>15</v>
      </c>
      <c r="C14">
        <v>6779100</v>
      </c>
      <c r="D14" s="1">
        <v>45473</v>
      </c>
      <c r="E14" t="s">
        <v>29</v>
      </c>
      <c r="F14">
        <v>18491</v>
      </c>
      <c r="G14">
        <v>4225</v>
      </c>
      <c r="H14">
        <v>225</v>
      </c>
    </row>
    <row r="15" spans="1:9" x14ac:dyDescent="0.35">
      <c r="A15" t="s">
        <v>30</v>
      </c>
      <c r="B15" t="s">
        <v>22</v>
      </c>
      <c r="C15">
        <v>9957464</v>
      </c>
      <c r="D15" s="1">
        <v>45473</v>
      </c>
      <c r="E15" t="s">
        <v>29</v>
      </c>
      <c r="F15">
        <v>17786</v>
      </c>
      <c r="G15">
        <v>17264</v>
      </c>
      <c r="H15">
        <v>125</v>
      </c>
    </row>
    <row r="16" spans="1:9" x14ac:dyDescent="0.35">
      <c r="A16" t="s">
        <v>31</v>
      </c>
      <c r="B16" t="s">
        <v>10</v>
      </c>
      <c r="C16">
        <v>1016097</v>
      </c>
      <c r="D16" s="1">
        <v>45473</v>
      </c>
      <c r="E16" t="s">
        <v>29</v>
      </c>
      <c r="F16">
        <v>15690</v>
      </c>
      <c r="G16">
        <v>15427</v>
      </c>
      <c r="H16">
        <v>189</v>
      </c>
      <c r="I16">
        <v>305941</v>
      </c>
    </row>
    <row r="17" spans="1:9" x14ac:dyDescent="0.35">
      <c r="A17" t="s">
        <v>32</v>
      </c>
      <c r="B17" t="s">
        <v>15</v>
      </c>
      <c r="C17">
        <v>56973</v>
      </c>
      <c r="D17" s="1">
        <v>45473</v>
      </c>
      <c r="E17" t="s">
        <v>29</v>
      </c>
      <c r="F17">
        <v>11971</v>
      </c>
      <c r="G17">
        <v>2761</v>
      </c>
      <c r="H17">
        <v>21</v>
      </c>
      <c r="I17">
        <v>164926</v>
      </c>
    </row>
    <row r="18" spans="1:9" x14ac:dyDescent="0.35">
      <c r="A18" t="s">
        <v>33</v>
      </c>
      <c r="B18" t="s">
        <v>10</v>
      </c>
      <c r="C18">
        <v>3662244</v>
      </c>
      <c r="D18" s="1">
        <v>45473</v>
      </c>
      <c r="E18" t="s">
        <v>29</v>
      </c>
      <c r="F18">
        <v>10189</v>
      </c>
      <c r="G18">
        <v>10086</v>
      </c>
      <c r="H18">
        <v>103</v>
      </c>
      <c r="I18">
        <v>23693</v>
      </c>
    </row>
    <row r="19" spans="1:9" x14ac:dyDescent="0.35">
      <c r="A19" t="s">
        <v>34</v>
      </c>
      <c r="B19" t="s">
        <v>10</v>
      </c>
      <c r="C19">
        <v>26083660</v>
      </c>
      <c r="D19" s="1">
        <v>45473</v>
      </c>
      <c r="E19" t="s">
        <v>29</v>
      </c>
      <c r="F19">
        <v>9931</v>
      </c>
      <c r="G19">
        <v>8890</v>
      </c>
      <c r="H19">
        <v>312</v>
      </c>
      <c r="I19">
        <v>254538</v>
      </c>
    </row>
    <row r="20" spans="1:9" x14ac:dyDescent="0.35">
      <c r="A20" t="s">
        <v>35</v>
      </c>
      <c r="B20" t="s">
        <v>10</v>
      </c>
      <c r="C20">
        <v>1496662</v>
      </c>
      <c r="D20" s="1">
        <v>45473</v>
      </c>
      <c r="E20" t="s">
        <v>29</v>
      </c>
      <c r="F20">
        <v>17229</v>
      </c>
      <c r="G20">
        <v>16907</v>
      </c>
      <c r="H20">
        <v>183</v>
      </c>
      <c r="I20">
        <v>365697</v>
      </c>
    </row>
    <row r="21" spans="1:9" x14ac:dyDescent="0.35">
      <c r="A21" t="s">
        <v>36</v>
      </c>
      <c r="B21" t="s">
        <v>10</v>
      </c>
      <c r="C21">
        <v>5305117</v>
      </c>
      <c r="D21" s="1">
        <v>45473</v>
      </c>
      <c r="E21" t="s">
        <v>29</v>
      </c>
      <c r="F21">
        <v>8090</v>
      </c>
      <c r="G21">
        <v>7783</v>
      </c>
      <c r="H21">
        <v>295</v>
      </c>
      <c r="I21">
        <v>139824</v>
      </c>
    </row>
    <row r="22" spans="1:9" x14ac:dyDescent="0.35">
      <c r="A22" t="s">
        <v>37</v>
      </c>
      <c r="B22" t="s">
        <v>24</v>
      </c>
      <c r="C22">
        <v>10903</v>
      </c>
      <c r="D22" s="1">
        <v>45473</v>
      </c>
      <c r="E22" t="s">
        <v>29</v>
      </c>
      <c r="F22">
        <v>5393</v>
      </c>
      <c r="G22">
        <v>5347</v>
      </c>
      <c r="H22">
        <v>1</v>
      </c>
      <c r="I22">
        <v>20509</v>
      </c>
    </row>
    <row r="23" spans="1:9" x14ac:dyDescent="0.35">
      <c r="A23" t="s">
        <v>38</v>
      </c>
      <c r="B23" t="s">
        <v>15</v>
      </c>
      <c r="C23">
        <v>26647</v>
      </c>
      <c r="D23" s="1">
        <v>45473</v>
      </c>
      <c r="E23" t="s">
        <v>29</v>
      </c>
      <c r="F23">
        <v>11682</v>
      </c>
      <c r="G23">
        <v>10476</v>
      </c>
      <c r="H23">
        <v>38</v>
      </c>
      <c r="I23">
        <v>30126</v>
      </c>
    </row>
    <row r="24" spans="1:9" x14ac:dyDescent="0.35">
      <c r="A24" t="s">
        <v>39</v>
      </c>
      <c r="B24" t="s">
        <v>15</v>
      </c>
      <c r="C24">
        <v>61939</v>
      </c>
      <c r="D24" s="1">
        <v>45473</v>
      </c>
      <c r="E24" t="s">
        <v>29</v>
      </c>
      <c r="F24">
        <v>18860</v>
      </c>
      <c r="G24">
        <v>18685</v>
      </c>
      <c r="H24">
        <v>165</v>
      </c>
      <c r="I24">
        <v>1029558</v>
      </c>
    </row>
    <row r="25" spans="1:9" x14ac:dyDescent="0.35">
      <c r="A25" t="s">
        <v>40</v>
      </c>
      <c r="B25" t="s">
        <v>10</v>
      </c>
      <c r="C25">
        <v>2558482</v>
      </c>
      <c r="D25" s="1">
        <v>45473</v>
      </c>
      <c r="E25" t="s">
        <v>29</v>
      </c>
      <c r="F25">
        <v>12626</v>
      </c>
      <c r="G25">
        <v>12189</v>
      </c>
      <c r="H25">
        <v>372</v>
      </c>
      <c r="I25">
        <v>155686</v>
      </c>
    </row>
    <row r="26" spans="1:9" x14ac:dyDescent="0.35">
      <c r="A26" t="s">
        <v>41</v>
      </c>
      <c r="B26" t="s">
        <v>15</v>
      </c>
      <c r="C26">
        <v>113475</v>
      </c>
      <c r="D26" s="1">
        <v>45473</v>
      </c>
      <c r="E26" t="s">
        <v>29</v>
      </c>
      <c r="F26">
        <v>19693</v>
      </c>
      <c r="G26">
        <v>19358</v>
      </c>
      <c r="H26">
        <v>238</v>
      </c>
      <c r="I26">
        <v>182981</v>
      </c>
    </row>
    <row r="27" spans="1:9" x14ac:dyDescent="0.35">
      <c r="A27" t="s">
        <v>42</v>
      </c>
      <c r="B27" t="s">
        <v>10</v>
      </c>
      <c r="C27">
        <v>907419</v>
      </c>
      <c r="D27" s="1">
        <v>45473</v>
      </c>
      <c r="E27" t="s">
        <v>29</v>
      </c>
      <c r="F27">
        <v>9109</v>
      </c>
      <c r="G27">
        <v>8939</v>
      </c>
      <c r="H27">
        <v>161</v>
      </c>
    </row>
    <row r="28" spans="1:9" x14ac:dyDescent="0.35">
      <c r="A28" t="s">
        <v>43</v>
      </c>
      <c r="B28" t="s">
        <v>10</v>
      </c>
      <c r="C28">
        <v>2063367</v>
      </c>
      <c r="D28" s="1">
        <v>45473</v>
      </c>
      <c r="E28" t="s">
        <v>29</v>
      </c>
      <c r="F28">
        <v>9614</v>
      </c>
      <c r="G28">
        <v>8929</v>
      </c>
      <c r="H28">
        <v>177</v>
      </c>
      <c r="I28">
        <v>145231</v>
      </c>
    </row>
    <row r="29" spans="1:9" x14ac:dyDescent="0.35">
      <c r="A29" t="s">
        <v>44</v>
      </c>
      <c r="B29" t="s">
        <v>10</v>
      </c>
      <c r="C29">
        <v>17413580</v>
      </c>
      <c r="D29" s="1">
        <v>45473</v>
      </c>
      <c r="E29" t="s">
        <v>29</v>
      </c>
      <c r="F29">
        <v>7701</v>
      </c>
      <c r="G29">
        <v>4874</v>
      </c>
      <c r="H29">
        <v>194</v>
      </c>
      <c r="I29">
        <v>191341</v>
      </c>
    </row>
    <row r="30" spans="1:9" x14ac:dyDescent="0.35">
      <c r="A30" t="s">
        <v>45</v>
      </c>
      <c r="B30" t="s">
        <v>24</v>
      </c>
      <c r="C30">
        <v>321832</v>
      </c>
      <c r="D30" s="1">
        <v>45473</v>
      </c>
      <c r="E30" t="s">
        <v>29</v>
      </c>
      <c r="F30">
        <v>12019</v>
      </c>
      <c r="G30">
        <v>11976</v>
      </c>
      <c r="H30">
        <v>14</v>
      </c>
      <c r="I30">
        <v>24976</v>
      </c>
    </row>
    <row r="31" spans="1:9" x14ac:dyDescent="0.35">
      <c r="A31" t="s">
        <v>46</v>
      </c>
      <c r="B31" t="s">
        <v>15</v>
      </c>
      <c r="C31">
        <v>43966</v>
      </c>
      <c r="D31" s="1">
        <v>45473</v>
      </c>
      <c r="E31" t="s">
        <v>29</v>
      </c>
      <c r="F31">
        <v>11051</v>
      </c>
      <c r="G31">
        <v>10905</v>
      </c>
      <c r="H31">
        <v>92</v>
      </c>
      <c r="I31">
        <v>62056</v>
      </c>
    </row>
    <row r="32" spans="1:9" x14ac:dyDescent="0.35">
      <c r="A32" t="s">
        <v>47</v>
      </c>
      <c r="B32" t="s">
        <v>24</v>
      </c>
      <c r="C32">
        <v>10982</v>
      </c>
      <c r="D32" s="1">
        <v>45473</v>
      </c>
      <c r="E32" t="s">
        <v>29</v>
      </c>
      <c r="F32">
        <v>3550</v>
      </c>
      <c r="G32">
        <v>438</v>
      </c>
      <c r="H32">
        <v>8</v>
      </c>
      <c r="I32">
        <v>20508</v>
      </c>
    </row>
    <row r="33" spans="1:9" x14ac:dyDescent="0.35">
      <c r="A33" t="s">
        <v>48</v>
      </c>
      <c r="B33" t="s">
        <v>15</v>
      </c>
      <c r="C33">
        <v>9945</v>
      </c>
      <c r="D33" s="1">
        <v>45473</v>
      </c>
      <c r="E33" t="s">
        <v>29</v>
      </c>
      <c r="F33">
        <v>5507</v>
      </c>
      <c r="H33">
        <v>6</v>
      </c>
      <c r="I33">
        <v>78646</v>
      </c>
    </row>
    <row r="34" spans="1:9" x14ac:dyDescent="0.35">
      <c r="A34" t="s">
        <v>49</v>
      </c>
      <c r="B34" t="s">
        <v>15</v>
      </c>
      <c r="C34">
        <v>53871</v>
      </c>
      <c r="D34" s="1">
        <v>45473</v>
      </c>
      <c r="E34" t="s">
        <v>29</v>
      </c>
      <c r="F34">
        <v>6607</v>
      </c>
      <c r="G34">
        <v>6559</v>
      </c>
      <c r="H34">
        <v>48</v>
      </c>
      <c r="I34">
        <v>126958</v>
      </c>
    </row>
    <row r="35" spans="1:9" x14ac:dyDescent="0.35">
      <c r="A35" t="s">
        <v>50</v>
      </c>
      <c r="B35" t="s">
        <v>22</v>
      </c>
      <c r="C35">
        <v>1369429</v>
      </c>
      <c r="D35" s="1">
        <v>45473</v>
      </c>
      <c r="E35" t="s">
        <v>29</v>
      </c>
      <c r="F35">
        <v>23460</v>
      </c>
      <c r="G35">
        <v>23102</v>
      </c>
      <c r="H35">
        <v>138</v>
      </c>
      <c r="I35">
        <v>278529</v>
      </c>
    </row>
    <row r="36" spans="1:9" x14ac:dyDescent="0.35">
      <c r="A36" t="s">
        <v>51</v>
      </c>
      <c r="B36" t="s">
        <v>24</v>
      </c>
      <c r="C36">
        <v>123419</v>
      </c>
      <c r="D36" s="1">
        <v>45473</v>
      </c>
      <c r="E36" t="s">
        <v>29</v>
      </c>
      <c r="F36">
        <v>5085</v>
      </c>
      <c r="G36">
        <v>2703</v>
      </c>
      <c r="H36">
        <v>24</v>
      </c>
    </row>
    <row r="37" spans="1:9" x14ac:dyDescent="0.35">
      <c r="A37" t="s">
        <v>52</v>
      </c>
      <c r="B37" t="s">
        <v>10</v>
      </c>
      <c r="C37">
        <v>22102838</v>
      </c>
      <c r="D37" s="1">
        <v>45473</v>
      </c>
      <c r="E37" t="s">
        <v>29</v>
      </c>
      <c r="F37">
        <v>22114</v>
      </c>
      <c r="G37">
        <v>21596</v>
      </c>
      <c r="H37">
        <v>400</v>
      </c>
      <c r="I37">
        <v>248995</v>
      </c>
    </row>
    <row r="38" spans="1:9" x14ac:dyDescent="0.35">
      <c r="A38" t="s">
        <v>53</v>
      </c>
      <c r="B38" t="s">
        <v>18</v>
      </c>
      <c r="C38">
        <v>38387</v>
      </c>
      <c r="D38" s="1">
        <v>45473</v>
      </c>
      <c r="E38" t="s">
        <v>29</v>
      </c>
      <c r="F38">
        <v>21574</v>
      </c>
      <c r="H38">
        <v>94</v>
      </c>
      <c r="I38">
        <v>112457</v>
      </c>
    </row>
    <row r="39" spans="1:9" x14ac:dyDescent="0.35">
      <c r="A39" t="s">
        <v>54</v>
      </c>
      <c r="B39" t="s">
        <v>18</v>
      </c>
      <c r="C39">
        <v>33704</v>
      </c>
      <c r="D39" s="1">
        <v>45473</v>
      </c>
      <c r="E39" t="s">
        <v>29</v>
      </c>
      <c r="F39">
        <v>20550</v>
      </c>
      <c r="H39">
        <v>113</v>
      </c>
      <c r="I39">
        <v>534283</v>
      </c>
    </row>
    <row r="40" spans="1:9" x14ac:dyDescent="0.35">
      <c r="A40" t="s">
        <v>55</v>
      </c>
      <c r="B40" t="s">
        <v>10</v>
      </c>
      <c r="C40">
        <v>11618511</v>
      </c>
      <c r="D40" s="1">
        <v>45473</v>
      </c>
      <c r="E40" t="s">
        <v>29</v>
      </c>
      <c r="F40">
        <v>18819</v>
      </c>
      <c r="G40">
        <v>18115</v>
      </c>
      <c r="H40">
        <v>147</v>
      </c>
      <c r="I40">
        <v>410280</v>
      </c>
    </row>
    <row r="41" spans="1:9" x14ac:dyDescent="0.35">
      <c r="A41" t="s">
        <v>56</v>
      </c>
      <c r="B41" t="s">
        <v>18</v>
      </c>
      <c r="C41">
        <v>39783</v>
      </c>
      <c r="D41" s="1">
        <v>45473</v>
      </c>
      <c r="E41" t="s">
        <v>29</v>
      </c>
      <c r="F41">
        <v>17181</v>
      </c>
      <c r="H41">
        <v>67</v>
      </c>
      <c r="I41">
        <v>78646</v>
      </c>
    </row>
    <row r="42" spans="1:9" x14ac:dyDescent="0.35">
      <c r="A42" t="s">
        <v>57</v>
      </c>
      <c r="B42" t="s">
        <v>24</v>
      </c>
      <c r="C42">
        <v>202239</v>
      </c>
      <c r="D42" s="1">
        <v>45473</v>
      </c>
      <c r="E42" t="s">
        <v>29</v>
      </c>
      <c r="F42">
        <v>17006</v>
      </c>
      <c r="G42">
        <v>1605</v>
      </c>
      <c r="H42">
        <v>31</v>
      </c>
      <c r="I42">
        <v>187397</v>
      </c>
    </row>
    <row r="43" spans="1:9" x14ac:dyDescent="0.35">
      <c r="A43" t="s">
        <v>58</v>
      </c>
      <c r="B43" t="s">
        <v>24</v>
      </c>
      <c r="C43">
        <v>107749</v>
      </c>
      <c r="D43" s="1">
        <v>45473</v>
      </c>
      <c r="E43" t="s">
        <v>29</v>
      </c>
      <c r="F43">
        <v>16950</v>
      </c>
      <c r="G43">
        <v>15638</v>
      </c>
      <c r="H43">
        <v>13</v>
      </c>
      <c r="I43">
        <v>535009</v>
      </c>
    </row>
    <row r="44" spans="1:9" x14ac:dyDescent="0.35">
      <c r="A44" t="s">
        <v>59</v>
      </c>
      <c r="B44" t="s">
        <v>24</v>
      </c>
      <c r="C44">
        <v>60057</v>
      </c>
      <c r="D44" s="1">
        <v>45473</v>
      </c>
      <c r="E44" t="s">
        <v>29</v>
      </c>
      <c r="F44">
        <v>16138</v>
      </c>
      <c r="G44">
        <v>16121</v>
      </c>
      <c r="H44">
        <v>17</v>
      </c>
    </row>
    <row r="45" spans="1:9" x14ac:dyDescent="0.35">
      <c r="A45" t="s">
        <v>60</v>
      </c>
      <c r="B45" t="s">
        <v>15</v>
      </c>
      <c r="C45">
        <v>72344</v>
      </c>
      <c r="D45" s="1">
        <v>45473</v>
      </c>
      <c r="E45" t="s">
        <v>29</v>
      </c>
      <c r="F45">
        <v>16038</v>
      </c>
      <c r="G45">
        <v>15964</v>
      </c>
      <c r="H45">
        <v>74</v>
      </c>
      <c r="I45">
        <v>229344</v>
      </c>
    </row>
    <row r="46" spans="1:9" x14ac:dyDescent="0.35">
      <c r="A46" t="s">
        <v>61</v>
      </c>
      <c r="B46" t="s">
        <v>10</v>
      </c>
      <c r="C46">
        <v>5016678</v>
      </c>
      <c r="D46" s="1">
        <v>45473</v>
      </c>
      <c r="E46" t="s">
        <v>29</v>
      </c>
      <c r="F46">
        <v>15440</v>
      </c>
      <c r="G46">
        <v>15200</v>
      </c>
      <c r="H46">
        <v>113</v>
      </c>
      <c r="I46">
        <v>81294</v>
      </c>
    </row>
    <row r="47" spans="1:9" x14ac:dyDescent="0.35">
      <c r="A47" t="s">
        <v>62</v>
      </c>
      <c r="B47" t="s">
        <v>15</v>
      </c>
      <c r="C47">
        <v>39730</v>
      </c>
      <c r="D47" s="1">
        <v>45473</v>
      </c>
      <c r="E47" t="s">
        <v>29</v>
      </c>
      <c r="F47">
        <v>12324</v>
      </c>
      <c r="H47">
        <v>63</v>
      </c>
      <c r="I47">
        <v>112382</v>
      </c>
    </row>
    <row r="48" spans="1:9" x14ac:dyDescent="0.35">
      <c r="A48" t="s">
        <v>63</v>
      </c>
      <c r="B48" t="s">
        <v>22</v>
      </c>
      <c r="C48">
        <v>31154867</v>
      </c>
      <c r="D48" s="1">
        <v>45473</v>
      </c>
      <c r="E48" t="s">
        <v>29</v>
      </c>
      <c r="F48">
        <v>11945</v>
      </c>
      <c r="G48">
        <v>9124</v>
      </c>
      <c r="H48">
        <v>2159</v>
      </c>
      <c r="I48">
        <v>329592</v>
      </c>
    </row>
    <row r="49" spans="1:9" x14ac:dyDescent="0.35">
      <c r="A49" t="s">
        <v>64</v>
      </c>
      <c r="B49" t="s">
        <v>15</v>
      </c>
      <c r="C49">
        <v>111551</v>
      </c>
      <c r="D49" s="1">
        <v>45473</v>
      </c>
      <c r="E49" t="s">
        <v>29</v>
      </c>
      <c r="F49">
        <v>9674</v>
      </c>
      <c r="G49">
        <v>9493</v>
      </c>
      <c r="H49">
        <v>124</v>
      </c>
      <c r="I49">
        <v>114197</v>
      </c>
    </row>
    <row r="50" spans="1:9" x14ac:dyDescent="0.35">
      <c r="A50" t="s">
        <v>65</v>
      </c>
      <c r="B50" t="s">
        <v>15</v>
      </c>
      <c r="C50">
        <v>99509</v>
      </c>
      <c r="D50" s="1">
        <v>45473</v>
      </c>
      <c r="E50" t="s">
        <v>29</v>
      </c>
      <c r="F50">
        <v>9106</v>
      </c>
      <c r="G50">
        <v>8954</v>
      </c>
      <c r="H50">
        <v>146</v>
      </c>
      <c r="I50">
        <v>18901</v>
      </c>
    </row>
    <row r="51" spans="1:9" x14ac:dyDescent="0.35">
      <c r="A51" t="s">
        <v>66</v>
      </c>
      <c r="B51" t="s">
        <v>10</v>
      </c>
      <c r="C51">
        <v>8306436</v>
      </c>
      <c r="D51" s="1">
        <v>45473</v>
      </c>
      <c r="E51" t="s">
        <v>29</v>
      </c>
      <c r="F51">
        <v>7779</v>
      </c>
      <c r="H51">
        <v>126</v>
      </c>
      <c r="I51">
        <v>259958</v>
      </c>
    </row>
    <row r="52" spans="1:9" x14ac:dyDescent="0.35">
      <c r="A52" t="s">
        <v>67</v>
      </c>
      <c r="B52" t="s">
        <v>15</v>
      </c>
      <c r="C52">
        <v>30596</v>
      </c>
      <c r="D52" s="1">
        <v>45473</v>
      </c>
      <c r="E52" t="s">
        <v>29</v>
      </c>
      <c r="F52">
        <v>7392</v>
      </c>
      <c r="H52">
        <v>64</v>
      </c>
      <c r="I52">
        <v>107339</v>
      </c>
    </row>
    <row r="53" spans="1:9" x14ac:dyDescent="0.35">
      <c r="A53" t="s">
        <v>68</v>
      </c>
      <c r="B53" t="s">
        <v>24</v>
      </c>
      <c r="C53">
        <v>17571</v>
      </c>
      <c r="D53" s="1">
        <v>45473</v>
      </c>
      <c r="E53" t="s">
        <v>29</v>
      </c>
      <c r="F53">
        <v>7203</v>
      </c>
      <c r="G53">
        <v>7150</v>
      </c>
      <c r="H53">
        <v>2</v>
      </c>
      <c r="I53">
        <v>19690</v>
      </c>
    </row>
    <row r="54" spans="1:9" x14ac:dyDescent="0.35">
      <c r="A54" t="s">
        <v>69</v>
      </c>
      <c r="B54" t="s">
        <v>10</v>
      </c>
      <c r="C54">
        <v>227679</v>
      </c>
      <c r="D54" s="1">
        <v>45473</v>
      </c>
      <c r="E54" t="s">
        <v>29</v>
      </c>
      <c r="F54">
        <v>6778</v>
      </c>
      <c r="G54">
        <v>6685</v>
      </c>
      <c r="H54">
        <v>80</v>
      </c>
      <c r="I54">
        <v>29600</v>
      </c>
    </row>
    <row r="55" spans="1:9" x14ac:dyDescent="0.35">
      <c r="A55" t="s">
        <v>70</v>
      </c>
      <c r="B55" t="s">
        <v>15</v>
      </c>
      <c r="C55">
        <v>39741</v>
      </c>
      <c r="D55" s="1">
        <v>45473</v>
      </c>
      <c r="E55" t="s">
        <v>29</v>
      </c>
      <c r="F55">
        <v>6752</v>
      </c>
      <c r="G55">
        <v>6709</v>
      </c>
      <c r="H55">
        <v>40</v>
      </c>
      <c r="I55">
        <v>616788</v>
      </c>
    </row>
    <row r="56" spans="1:9" x14ac:dyDescent="0.35">
      <c r="A56" t="s">
        <v>71</v>
      </c>
      <c r="B56" t="s">
        <v>24</v>
      </c>
      <c r="C56">
        <v>18233</v>
      </c>
      <c r="D56" s="1">
        <v>45473</v>
      </c>
      <c r="E56" t="s">
        <v>29</v>
      </c>
      <c r="F56">
        <v>6290</v>
      </c>
      <c r="G56">
        <v>6276</v>
      </c>
      <c r="H56">
        <v>10</v>
      </c>
      <c r="I56">
        <v>71434</v>
      </c>
    </row>
    <row r="57" spans="1:9" x14ac:dyDescent="0.35">
      <c r="A57" t="s">
        <v>72</v>
      </c>
      <c r="B57" t="s">
        <v>15</v>
      </c>
      <c r="C57">
        <v>15230</v>
      </c>
      <c r="D57" s="1">
        <v>45473</v>
      </c>
      <c r="E57" t="s">
        <v>29</v>
      </c>
      <c r="F57">
        <v>3904</v>
      </c>
      <c r="H57">
        <v>12</v>
      </c>
      <c r="I57">
        <v>51382</v>
      </c>
    </row>
    <row r="58" spans="1:9" x14ac:dyDescent="0.35">
      <c r="A58" t="s">
        <v>73</v>
      </c>
      <c r="B58" t="s">
        <v>15</v>
      </c>
      <c r="C58">
        <v>165529</v>
      </c>
      <c r="D58" s="1">
        <v>45473</v>
      </c>
      <c r="E58" t="s">
        <v>74</v>
      </c>
      <c r="F58">
        <v>45986</v>
      </c>
      <c r="G58">
        <v>44720</v>
      </c>
      <c r="H58">
        <v>295</v>
      </c>
      <c r="I58">
        <v>496693</v>
      </c>
    </row>
    <row r="59" spans="1:9" x14ac:dyDescent="0.35">
      <c r="A59" t="s">
        <v>75</v>
      </c>
      <c r="B59" t="s">
        <v>18</v>
      </c>
      <c r="C59">
        <v>85732</v>
      </c>
      <c r="D59" s="1">
        <v>45473</v>
      </c>
      <c r="E59" t="s">
        <v>74</v>
      </c>
      <c r="F59">
        <v>38008</v>
      </c>
      <c r="H59">
        <v>116</v>
      </c>
      <c r="I59">
        <v>150753</v>
      </c>
    </row>
    <row r="60" spans="1:9" x14ac:dyDescent="0.35">
      <c r="A60" t="s">
        <v>76</v>
      </c>
      <c r="B60" t="s">
        <v>15</v>
      </c>
      <c r="C60">
        <v>67277</v>
      </c>
      <c r="D60" s="1">
        <v>45473</v>
      </c>
      <c r="E60" t="s">
        <v>74</v>
      </c>
      <c r="F60">
        <v>31472</v>
      </c>
      <c r="G60">
        <v>8553</v>
      </c>
      <c r="H60">
        <v>37</v>
      </c>
      <c r="I60">
        <v>222773</v>
      </c>
    </row>
    <row r="61" spans="1:9" x14ac:dyDescent="0.35">
      <c r="A61" t="s">
        <v>77</v>
      </c>
      <c r="B61" t="s">
        <v>10</v>
      </c>
      <c r="C61">
        <v>5797805</v>
      </c>
      <c r="D61" s="1">
        <v>45473</v>
      </c>
      <c r="E61" t="s">
        <v>74</v>
      </c>
      <c r="F61">
        <v>25375</v>
      </c>
      <c r="G61">
        <v>24006</v>
      </c>
      <c r="H61">
        <v>386</v>
      </c>
      <c r="I61">
        <v>347815</v>
      </c>
    </row>
    <row r="62" spans="1:9" x14ac:dyDescent="0.35">
      <c r="A62" t="s">
        <v>78</v>
      </c>
      <c r="B62" t="s">
        <v>10</v>
      </c>
      <c r="C62">
        <v>16841795</v>
      </c>
      <c r="D62" s="1">
        <v>45473</v>
      </c>
      <c r="E62" t="s">
        <v>74</v>
      </c>
      <c r="F62">
        <v>27334</v>
      </c>
      <c r="G62">
        <v>13182</v>
      </c>
      <c r="H62">
        <v>1361</v>
      </c>
      <c r="I62">
        <v>400466</v>
      </c>
    </row>
    <row r="63" spans="1:9" x14ac:dyDescent="0.35">
      <c r="A63" t="s">
        <v>79</v>
      </c>
      <c r="B63" t="s">
        <v>10</v>
      </c>
      <c r="C63">
        <v>286259</v>
      </c>
      <c r="D63" s="1">
        <v>45473</v>
      </c>
      <c r="E63" t="s">
        <v>74</v>
      </c>
      <c r="F63">
        <v>42027</v>
      </c>
      <c r="H63">
        <v>188</v>
      </c>
      <c r="I63">
        <v>176919</v>
      </c>
    </row>
    <row r="64" spans="1:9" x14ac:dyDescent="0.35">
      <c r="A64" t="s">
        <v>80</v>
      </c>
      <c r="B64" t="s">
        <v>15</v>
      </c>
      <c r="C64">
        <v>400516</v>
      </c>
      <c r="D64" s="1">
        <v>45473</v>
      </c>
      <c r="E64" t="s">
        <v>74</v>
      </c>
      <c r="F64">
        <v>38084</v>
      </c>
      <c r="G64">
        <v>36366</v>
      </c>
      <c r="H64">
        <v>844</v>
      </c>
      <c r="I64">
        <v>257839</v>
      </c>
    </row>
    <row r="65" spans="1:9" x14ac:dyDescent="0.35">
      <c r="A65" t="s">
        <v>81</v>
      </c>
      <c r="B65" t="s">
        <v>15</v>
      </c>
      <c r="C65">
        <v>107609</v>
      </c>
      <c r="D65" s="1">
        <v>45473</v>
      </c>
      <c r="E65" t="s">
        <v>74</v>
      </c>
      <c r="F65">
        <v>44224</v>
      </c>
      <c r="G65">
        <v>42438</v>
      </c>
      <c r="H65">
        <v>292</v>
      </c>
      <c r="I65">
        <v>177885</v>
      </c>
    </row>
    <row r="66" spans="1:9" x14ac:dyDescent="0.35">
      <c r="A66" t="s">
        <v>82</v>
      </c>
      <c r="B66" t="s">
        <v>10</v>
      </c>
      <c r="C66">
        <v>29178077</v>
      </c>
      <c r="D66" s="1">
        <v>45473</v>
      </c>
      <c r="E66" t="s">
        <v>74</v>
      </c>
      <c r="F66">
        <v>68486</v>
      </c>
      <c r="G66">
        <v>66862</v>
      </c>
      <c r="H66">
        <v>1426</v>
      </c>
      <c r="I66">
        <v>531329</v>
      </c>
    </row>
    <row r="67" spans="1:9" x14ac:dyDescent="0.35">
      <c r="A67" t="s">
        <v>83</v>
      </c>
      <c r="B67" t="s">
        <v>10</v>
      </c>
      <c r="C67">
        <v>567678</v>
      </c>
      <c r="D67" s="1">
        <v>45473</v>
      </c>
      <c r="E67" t="s">
        <v>74</v>
      </c>
      <c r="F67">
        <v>64477</v>
      </c>
      <c r="G67">
        <v>63755</v>
      </c>
      <c r="H67">
        <v>417</v>
      </c>
      <c r="I67">
        <v>401622</v>
      </c>
    </row>
    <row r="68" spans="1:9" x14ac:dyDescent="0.35">
      <c r="A68" t="s">
        <v>84</v>
      </c>
      <c r="B68" t="s">
        <v>10</v>
      </c>
      <c r="C68">
        <v>45992020</v>
      </c>
      <c r="D68" s="1">
        <v>45473</v>
      </c>
      <c r="E68" t="s">
        <v>74</v>
      </c>
      <c r="F68">
        <v>63993</v>
      </c>
      <c r="G68">
        <v>58947</v>
      </c>
      <c r="H68">
        <v>5046</v>
      </c>
      <c r="I68">
        <v>562941</v>
      </c>
    </row>
    <row r="69" spans="1:9" x14ac:dyDescent="0.35">
      <c r="A69" t="s">
        <v>85</v>
      </c>
      <c r="B69" t="s">
        <v>10</v>
      </c>
      <c r="C69">
        <v>4901981</v>
      </c>
      <c r="D69" s="1">
        <v>45473</v>
      </c>
      <c r="E69" t="s">
        <v>74</v>
      </c>
      <c r="F69">
        <v>63848</v>
      </c>
      <c r="G69">
        <v>62471</v>
      </c>
      <c r="H69">
        <v>997</v>
      </c>
      <c r="I69">
        <v>1009957</v>
      </c>
    </row>
    <row r="70" spans="1:9" x14ac:dyDescent="0.35">
      <c r="A70" t="s">
        <v>86</v>
      </c>
      <c r="B70" t="s">
        <v>22</v>
      </c>
      <c r="C70">
        <v>787941</v>
      </c>
      <c r="D70" s="1">
        <v>45473</v>
      </c>
      <c r="E70" t="s">
        <v>74</v>
      </c>
      <c r="F70">
        <v>62697</v>
      </c>
      <c r="G70">
        <v>61564</v>
      </c>
      <c r="H70">
        <v>21</v>
      </c>
      <c r="I70">
        <v>2303734</v>
      </c>
    </row>
    <row r="71" spans="1:9" x14ac:dyDescent="0.35">
      <c r="A71" t="s">
        <v>87</v>
      </c>
      <c r="B71" t="s">
        <v>22</v>
      </c>
      <c r="C71">
        <v>19364809</v>
      </c>
      <c r="D71" s="1">
        <v>45473</v>
      </c>
      <c r="E71" t="s">
        <v>74</v>
      </c>
      <c r="F71">
        <v>57743</v>
      </c>
      <c r="G71">
        <v>54578</v>
      </c>
      <c r="H71">
        <v>3165</v>
      </c>
      <c r="I71">
        <v>146269</v>
      </c>
    </row>
    <row r="72" spans="1:9" x14ac:dyDescent="0.35">
      <c r="A72" t="s">
        <v>88</v>
      </c>
      <c r="B72" t="s">
        <v>10</v>
      </c>
      <c r="C72">
        <v>12624840</v>
      </c>
      <c r="D72" s="1">
        <v>45473</v>
      </c>
      <c r="E72" t="s">
        <v>74</v>
      </c>
      <c r="F72">
        <v>54721</v>
      </c>
      <c r="G72">
        <v>53569</v>
      </c>
      <c r="H72">
        <v>38</v>
      </c>
      <c r="I72">
        <v>345742</v>
      </c>
    </row>
    <row r="73" spans="1:9" x14ac:dyDescent="0.35">
      <c r="A73" t="s">
        <v>89</v>
      </c>
      <c r="B73" t="s">
        <v>10</v>
      </c>
      <c r="C73">
        <v>99426</v>
      </c>
      <c r="D73" s="1">
        <v>45473</v>
      </c>
      <c r="E73" t="s">
        <v>74</v>
      </c>
      <c r="F73">
        <v>51220</v>
      </c>
      <c r="G73">
        <v>51048</v>
      </c>
      <c r="H73">
        <v>172</v>
      </c>
    </row>
    <row r="74" spans="1:9" x14ac:dyDescent="0.35">
      <c r="A74" t="s">
        <v>90</v>
      </c>
      <c r="B74" t="s">
        <v>10</v>
      </c>
      <c r="C74">
        <v>2331533</v>
      </c>
      <c r="D74" s="1">
        <v>45473</v>
      </c>
      <c r="E74" t="s">
        <v>74</v>
      </c>
      <c r="F74">
        <v>49051</v>
      </c>
      <c r="G74">
        <v>48674</v>
      </c>
      <c r="H74">
        <v>307</v>
      </c>
      <c r="I74">
        <v>1621909</v>
      </c>
    </row>
    <row r="75" spans="1:9" x14ac:dyDescent="0.35">
      <c r="A75" t="s">
        <v>91</v>
      </c>
      <c r="B75" t="s">
        <v>18</v>
      </c>
      <c r="C75">
        <v>77463</v>
      </c>
      <c r="D75" s="1">
        <v>45473</v>
      </c>
      <c r="E75" t="s">
        <v>74</v>
      </c>
      <c r="F75">
        <v>48015</v>
      </c>
      <c r="H75">
        <v>165</v>
      </c>
      <c r="I75">
        <v>249838</v>
      </c>
    </row>
    <row r="76" spans="1:9" x14ac:dyDescent="0.35">
      <c r="A76" t="s">
        <v>92</v>
      </c>
      <c r="B76" t="s">
        <v>24</v>
      </c>
      <c r="C76">
        <v>9292169</v>
      </c>
      <c r="D76" s="1">
        <v>45473</v>
      </c>
      <c r="E76" t="s">
        <v>74</v>
      </c>
      <c r="F76">
        <v>46864</v>
      </c>
      <c r="G76">
        <v>46168</v>
      </c>
      <c r="H76">
        <v>670</v>
      </c>
      <c r="I76">
        <v>249149</v>
      </c>
    </row>
    <row r="77" spans="1:9" x14ac:dyDescent="0.35">
      <c r="A77" t="s">
        <v>93</v>
      </c>
      <c r="B77" t="s">
        <v>10</v>
      </c>
      <c r="C77">
        <v>63298550</v>
      </c>
      <c r="D77" s="1">
        <v>45473</v>
      </c>
      <c r="E77" t="s">
        <v>74</v>
      </c>
      <c r="F77">
        <v>43223</v>
      </c>
      <c r="H77">
        <v>846</v>
      </c>
    </row>
    <row r="78" spans="1:9" x14ac:dyDescent="0.35">
      <c r="A78" t="s">
        <v>94</v>
      </c>
      <c r="B78" t="s">
        <v>10</v>
      </c>
      <c r="C78">
        <v>1274727</v>
      </c>
      <c r="D78" s="1">
        <v>45473</v>
      </c>
      <c r="E78" t="s">
        <v>74</v>
      </c>
      <c r="F78">
        <v>43025</v>
      </c>
      <c r="G78">
        <v>41278</v>
      </c>
      <c r="H78">
        <v>1051</v>
      </c>
      <c r="I78">
        <v>358675</v>
      </c>
    </row>
    <row r="79" spans="1:9" x14ac:dyDescent="0.35">
      <c r="A79" t="s">
        <v>95</v>
      </c>
      <c r="B79" t="s">
        <v>10</v>
      </c>
      <c r="C79">
        <v>8680837</v>
      </c>
      <c r="D79" s="1">
        <v>45473</v>
      </c>
      <c r="E79" t="s">
        <v>74</v>
      </c>
      <c r="F79">
        <v>39572</v>
      </c>
      <c r="G79">
        <v>39281</v>
      </c>
      <c r="H79">
        <v>290</v>
      </c>
      <c r="I79">
        <v>815204</v>
      </c>
    </row>
    <row r="80" spans="1:9" x14ac:dyDescent="0.35">
      <c r="A80" t="s">
        <v>96</v>
      </c>
      <c r="B80" t="s">
        <v>10</v>
      </c>
      <c r="C80">
        <v>13865691</v>
      </c>
      <c r="D80" s="1">
        <v>45473</v>
      </c>
      <c r="E80" t="s">
        <v>74</v>
      </c>
      <c r="F80">
        <v>38572</v>
      </c>
      <c r="G80">
        <v>37757</v>
      </c>
      <c r="H80">
        <v>468</v>
      </c>
      <c r="I80">
        <v>660107</v>
      </c>
    </row>
    <row r="81" spans="1:9" x14ac:dyDescent="0.35">
      <c r="A81" t="s">
        <v>97</v>
      </c>
      <c r="B81" t="s">
        <v>10</v>
      </c>
      <c r="C81">
        <v>2175699</v>
      </c>
      <c r="D81" s="1">
        <v>45473</v>
      </c>
      <c r="E81" t="s">
        <v>74</v>
      </c>
      <c r="F81">
        <v>36138</v>
      </c>
      <c r="G81">
        <v>25980</v>
      </c>
      <c r="H81">
        <v>723</v>
      </c>
      <c r="I81">
        <v>431221</v>
      </c>
    </row>
    <row r="82" spans="1:9" x14ac:dyDescent="0.35">
      <c r="A82" t="s">
        <v>98</v>
      </c>
      <c r="B82" t="s">
        <v>15</v>
      </c>
      <c r="C82">
        <v>11680283</v>
      </c>
      <c r="D82" s="1">
        <v>45473</v>
      </c>
      <c r="E82" t="s">
        <v>74</v>
      </c>
      <c r="F82">
        <v>34667</v>
      </c>
      <c r="G82">
        <v>33734</v>
      </c>
      <c r="H82">
        <v>860</v>
      </c>
      <c r="I82">
        <v>132422</v>
      </c>
    </row>
    <row r="83" spans="1:9" x14ac:dyDescent="0.35">
      <c r="A83" t="s">
        <v>99</v>
      </c>
      <c r="B83" t="s">
        <v>18</v>
      </c>
      <c r="C83">
        <v>49233</v>
      </c>
      <c r="D83" s="1">
        <v>45473</v>
      </c>
      <c r="E83" t="s">
        <v>74</v>
      </c>
      <c r="F83">
        <v>34658</v>
      </c>
      <c r="H83">
        <v>28</v>
      </c>
      <c r="I83">
        <v>778000</v>
      </c>
    </row>
    <row r="84" spans="1:9" x14ac:dyDescent="0.35">
      <c r="A84" t="s">
        <v>100</v>
      </c>
      <c r="B84" t="s">
        <v>10</v>
      </c>
      <c r="C84">
        <v>21473764</v>
      </c>
      <c r="D84" s="1">
        <v>45473</v>
      </c>
      <c r="E84" t="s">
        <v>74</v>
      </c>
      <c r="F84">
        <v>33164</v>
      </c>
      <c r="G84">
        <v>32332</v>
      </c>
      <c r="H84">
        <v>743</v>
      </c>
      <c r="I84">
        <v>804909</v>
      </c>
    </row>
    <row r="85" spans="1:9" x14ac:dyDescent="0.35">
      <c r="A85" t="s">
        <v>101</v>
      </c>
      <c r="B85" t="s">
        <v>15</v>
      </c>
      <c r="C85">
        <v>185113</v>
      </c>
      <c r="D85" s="1">
        <v>45473</v>
      </c>
      <c r="E85" t="s">
        <v>74</v>
      </c>
      <c r="F85">
        <v>30215</v>
      </c>
      <c r="G85">
        <v>29805</v>
      </c>
      <c r="H85">
        <v>410</v>
      </c>
      <c r="I85">
        <v>210983</v>
      </c>
    </row>
    <row r="86" spans="1:9" x14ac:dyDescent="0.35">
      <c r="A86" t="s">
        <v>102</v>
      </c>
      <c r="B86" t="s">
        <v>10</v>
      </c>
      <c r="C86">
        <v>12784726</v>
      </c>
      <c r="D86" s="1">
        <v>45473</v>
      </c>
      <c r="E86" t="s">
        <v>74</v>
      </c>
      <c r="F86">
        <v>28036</v>
      </c>
      <c r="G86">
        <v>27847</v>
      </c>
      <c r="H86">
        <v>163</v>
      </c>
      <c r="I86">
        <v>604310</v>
      </c>
    </row>
    <row r="87" spans="1:9" x14ac:dyDescent="0.35">
      <c r="A87" t="s">
        <v>103</v>
      </c>
      <c r="B87" t="s">
        <v>22</v>
      </c>
      <c r="C87">
        <v>667490</v>
      </c>
      <c r="D87" s="1">
        <v>45473</v>
      </c>
      <c r="E87" t="s">
        <v>74</v>
      </c>
      <c r="F87">
        <v>27673</v>
      </c>
      <c r="G87">
        <v>3487</v>
      </c>
      <c r="H87">
        <v>123</v>
      </c>
      <c r="I87">
        <v>7850</v>
      </c>
    </row>
    <row r="88" spans="1:9" x14ac:dyDescent="0.35">
      <c r="A88" t="s">
        <v>104</v>
      </c>
      <c r="B88" t="s">
        <v>24</v>
      </c>
      <c r="C88">
        <v>117489</v>
      </c>
      <c r="D88" s="1">
        <v>45473</v>
      </c>
      <c r="E88" t="s">
        <v>74</v>
      </c>
      <c r="F88">
        <v>26547</v>
      </c>
      <c r="H88">
        <v>65</v>
      </c>
      <c r="I88">
        <v>82430</v>
      </c>
    </row>
    <row r="89" spans="1:9" x14ac:dyDescent="0.35">
      <c r="A89" t="s">
        <v>105</v>
      </c>
      <c r="B89" t="s">
        <v>18</v>
      </c>
      <c r="C89">
        <v>34085</v>
      </c>
      <c r="D89" s="1">
        <v>45473</v>
      </c>
      <c r="E89" t="s">
        <v>74</v>
      </c>
      <c r="F89">
        <v>26185</v>
      </c>
      <c r="G89">
        <v>26011</v>
      </c>
      <c r="H89">
        <v>128</v>
      </c>
      <c r="I89">
        <v>196855</v>
      </c>
    </row>
    <row r="90" spans="1:9" x14ac:dyDescent="0.35">
      <c r="A90" t="s">
        <v>106</v>
      </c>
      <c r="B90" t="s">
        <v>24</v>
      </c>
      <c r="C90">
        <v>721159</v>
      </c>
      <c r="D90" s="1">
        <v>45473</v>
      </c>
      <c r="E90" t="s">
        <v>74</v>
      </c>
      <c r="F90">
        <v>25954</v>
      </c>
      <c r="H90">
        <v>199</v>
      </c>
    </row>
    <row r="91" spans="1:9" x14ac:dyDescent="0.35">
      <c r="A91" t="s">
        <v>107</v>
      </c>
      <c r="B91" t="s">
        <v>13</v>
      </c>
      <c r="C91">
        <v>314169</v>
      </c>
      <c r="D91" s="1">
        <v>45473</v>
      </c>
      <c r="E91" t="s">
        <v>108</v>
      </c>
      <c r="F91">
        <v>98041</v>
      </c>
      <c r="G91">
        <v>11254</v>
      </c>
      <c r="H91">
        <v>420</v>
      </c>
      <c r="I91">
        <v>651257</v>
      </c>
    </row>
    <row r="92" spans="1:9" x14ac:dyDescent="0.35">
      <c r="A92" t="s">
        <v>109</v>
      </c>
      <c r="B92" t="s">
        <v>18</v>
      </c>
      <c r="C92">
        <v>176463</v>
      </c>
      <c r="D92" s="1">
        <v>45473</v>
      </c>
      <c r="E92" t="s">
        <v>108</v>
      </c>
      <c r="F92">
        <v>101717</v>
      </c>
      <c r="G92">
        <v>101321</v>
      </c>
      <c r="H92">
        <v>228</v>
      </c>
      <c r="I92">
        <v>1252808</v>
      </c>
    </row>
    <row r="93" spans="1:9" x14ac:dyDescent="0.35">
      <c r="A93" t="s">
        <v>110</v>
      </c>
      <c r="B93" t="s">
        <v>22</v>
      </c>
      <c r="C93">
        <v>6728271</v>
      </c>
      <c r="D93" s="1">
        <v>45473</v>
      </c>
      <c r="E93" t="s">
        <v>108</v>
      </c>
      <c r="F93">
        <v>206897</v>
      </c>
      <c r="G93">
        <v>196406</v>
      </c>
      <c r="H93">
        <v>2991</v>
      </c>
      <c r="I93">
        <v>1907195</v>
      </c>
    </row>
    <row r="94" spans="1:9" x14ac:dyDescent="0.35">
      <c r="A94" t="s">
        <v>111</v>
      </c>
      <c r="B94" t="s">
        <v>24</v>
      </c>
      <c r="C94">
        <v>909466</v>
      </c>
      <c r="D94" s="1">
        <v>45473</v>
      </c>
      <c r="E94" t="s">
        <v>108</v>
      </c>
      <c r="F94">
        <v>69117</v>
      </c>
      <c r="G94">
        <v>67226</v>
      </c>
      <c r="H94">
        <v>885</v>
      </c>
      <c r="I94">
        <v>672883</v>
      </c>
    </row>
    <row r="95" spans="1:9" x14ac:dyDescent="0.35">
      <c r="A95" t="s">
        <v>112</v>
      </c>
      <c r="B95" t="s">
        <v>13</v>
      </c>
      <c r="C95">
        <v>596831</v>
      </c>
      <c r="D95" s="1">
        <v>45473</v>
      </c>
      <c r="E95" t="s">
        <v>108</v>
      </c>
      <c r="F95">
        <v>82588</v>
      </c>
      <c r="H95">
        <v>1408</v>
      </c>
      <c r="I95">
        <v>242207</v>
      </c>
    </row>
    <row r="96" spans="1:9" x14ac:dyDescent="0.35">
      <c r="A96" t="s">
        <v>113</v>
      </c>
      <c r="B96" t="s">
        <v>15</v>
      </c>
      <c r="C96">
        <v>399794</v>
      </c>
      <c r="D96" s="1">
        <v>45473</v>
      </c>
      <c r="E96" t="s">
        <v>108</v>
      </c>
      <c r="F96">
        <v>203235</v>
      </c>
      <c r="H96">
        <v>1021</v>
      </c>
      <c r="I96">
        <v>938039</v>
      </c>
    </row>
    <row r="97" spans="1:9" x14ac:dyDescent="0.35">
      <c r="A97" t="s">
        <v>114</v>
      </c>
      <c r="B97" t="s">
        <v>15</v>
      </c>
      <c r="C97">
        <v>6550389</v>
      </c>
      <c r="D97" s="1">
        <v>45473</v>
      </c>
      <c r="E97" t="s">
        <v>108</v>
      </c>
      <c r="F97">
        <v>201855</v>
      </c>
      <c r="G97">
        <v>179410</v>
      </c>
      <c r="H97">
        <v>4230</v>
      </c>
      <c r="I97">
        <v>2610114</v>
      </c>
    </row>
    <row r="98" spans="1:9" x14ac:dyDescent="0.35">
      <c r="A98" t="s">
        <v>115</v>
      </c>
      <c r="B98" t="s">
        <v>15</v>
      </c>
      <c r="C98">
        <v>1406585</v>
      </c>
      <c r="D98" s="1">
        <v>45473</v>
      </c>
      <c r="E98" t="s">
        <v>108</v>
      </c>
      <c r="F98">
        <v>191496</v>
      </c>
      <c r="G98">
        <v>187078</v>
      </c>
      <c r="H98">
        <v>4390</v>
      </c>
      <c r="I98">
        <v>913289</v>
      </c>
    </row>
    <row r="99" spans="1:9" x14ac:dyDescent="0.35">
      <c r="A99" t="s">
        <v>116</v>
      </c>
      <c r="B99" t="s">
        <v>22</v>
      </c>
      <c r="C99">
        <v>540985</v>
      </c>
      <c r="D99" s="1">
        <v>45473</v>
      </c>
      <c r="E99" t="s">
        <v>108</v>
      </c>
      <c r="F99">
        <v>186694</v>
      </c>
      <c r="G99">
        <v>163687</v>
      </c>
      <c r="H99">
        <v>316</v>
      </c>
      <c r="I99">
        <v>2213831</v>
      </c>
    </row>
    <row r="100" spans="1:9" x14ac:dyDescent="0.35">
      <c r="A100" t="s">
        <v>117</v>
      </c>
      <c r="B100" t="s">
        <v>10</v>
      </c>
      <c r="C100">
        <v>2633874</v>
      </c>
      <c r="D100" s="1">
        <v>45473</v>
      </c>
      <c r="E100" t="s">
        <v>108</v>
      </c>
      <c r="F100">
        <v>172389</v>
      </c>
      <c r="G100">
        <v>167099</v>
      </c>
      <c r="H100">
        <v>4106</v>
      </c>
      <c r="I100">
        <v>1062663</v>
      </c>
    </row>
    <row r="101" spans="1:9" x14ac:dyDescent="0.35">
      <c r="A101" t="s">
        <v>118</v>
      </c>
      <c r="B101" t="s">
        <v>10</v>
      </c>
      <c r="C101">
        <v>48432863</v>
      </c>
      <c r="D101" s="1">
        <v>45473</v>
      </c>
      <c r="E101" t="s">
        <v>108</v>
      </c>
      <c r="F101">
        <v>172149</v>
      </c>
      <c r="G101">
        <v>100431</v>
      </c>
      <c r="H101">
        <v>3632</v>
      </c>
      <c r="I101">
        <v>3012408</v>
      </c>
    </row>
    <row r="102" spans="1:9" x14ac:dyDescent="0.35">
      <c r="A102" t="s">
        <v>119</v>
      </c>
      <c r="B102" t="s">
        <v>10</v>
      </c>
      <c r="C102">
        <v>32395450</v>
      </c>
      <c r="D102" s="1">
        <v>45473</v>
      </c>
      <c r="E102" t="s">
        <v>108</v>
      </c>
      <c r="F102">
        <v>171889</v>
      </c>
      <c r="G102">
        <v>170425</v>
      </c>
      <c r="H102">
        <v>1462</v>
      </c>
      <c r="I102">
        <v>2541625</v>
      </c>
    </row>
    <row r="103" spans="1:9" x14ac:dyDescent="0.35">
      <c r="A103" t="s">
        <v>120</v>
      </c>
      <c r="B103" t="s">
        <v>15</v>
      </c>
      <c r="C103">
        <v>2985094</v>
      </c>
      <c r="D103" s="1">
        <v>45473</v>
      </c>
      <c r="E103" t="s">
        <v>108</v>
      </c>
      <c r="F103">
        <v>156869</v>
      </c>
      <c r="H103">
        <v>3756</v>
      </c>
      <c r="I103">
        <v>1183986</v>
      </c>
    </row>
    <row r="104" spans="1:9" x14ac:dyDescent="0.35">
      <c r="A104" t="s">
        <v>121</v>
      </c>
      <c r="B104" t="s">
        <v>22</v>
      </c>
      <c r="C104">
        <v>17168639</v>
      </c>
      <c r="D104" s="1">
        <v>45473</v>
      </c>
      <c r="E104" t="s">
        <v>108</v>
      </c>
      <c r="F104">
        <v>139103</v>
      </c>
      <c r="G104">
        <v>136044</v>
      </c>
      <c r="H104">
        <v>3056</v>
      </c>
      <c r="I104">
        <v>3091420</v>
      </c>
    </row>
    <row r="105" spans="1:9" x14ac:dyDescent="0.35">
      <c r="A105" t="s">
        <v>122</v>
      </c>
      <c r="B105" t="s">
        <v>10</v>
      </c>
      <c r="C105">
        <v>13600464</v>
      </c>
      <c r="D105" s="1">
        <v>45473</v>
      </c>
      <c r="E105" t="s">
        <v>108</v>
      </c>
      <c r="F105">
        <v>133518</v>
      </c>
      <c r="G105">
        <v>132039</v>
      </c>
      <c r="H105">
        <v>1468</v>
      </c>
      <c r="I105">
        <v>6021981</v>
      </c>
    </row>
    <row r="106" spans="1:9" x14ac:dyDescent="0.35">
      <c r="A106" t="s">
        <v>123</v>
      </c>
      <c r="B106" t="s">
        <v>10</v>
      </c>
      <c r="C106">
        <v>27911548</v>
      </c>
      <c r="D106" s="1">
        <v>45473</v>
      </c>
      <c r="E106" t="s">
        <v>108</v>
      </c>
      <c r="F106">
        <v>125379</v>
      </c>
      <c r="G106">
        <v>123280</v>
      </c>
      <c r="H106">
        <v>1974</v>
      </c>
      <c r="I106">
        <v>1751774</v>
      </c>
    </row>
    <row r="107" spans="1:9" x14ac:dyDescent="0.35">
      <c r="A107" t="s">
        <v>124</v>
      </c>
      <c r="B107" t="s">
        <v>18</v>
      </c>
      <c r="C107">
        <v>444033</v>
      </c>
      <c r="D107" s="1">
        <v>45473</v>
      </c>
      <c r="E107" t="s">
        <v>108</v>
      </c>
      <c r="F107">
        <v>121420</v>
      </c>
      <c r="G107">
        <v>120149</v>
      </c>
      <c r="H107">
        <v>885</v>
      </c>
      <c r="I107">
        <v>2170600</v>
      </c>
    </row>
    <row r="108" spans="1:9" x14ac:dyDescent="0.35">
      <c r="A108" t="s">
        <v>125</v>
      </c>
      <c r="B108" t="s">
        <v>15</v>
      </c>
      <c r="C108">
        <v>288023</v>
      </c>
      <c r="D108" s="1">
        <v>45473</v>
      </c>
      <c r="E108" t="s">
        <v>108</v>
      </c>
      <c r="F108">
        <v>110578</v>
      </c>
      <c r="G108">
        <v>108647</v>
      </c>
      <c r="H108">
        <v>648</v>
      </c>
      <c r="I108">
        <v>814159</v>
      </c>
    </row>
    <row r="109" spans="1:9" x14ac:dyDescent="0.35">
      <c r="A109" t="s">
        <v>126</v>
      </c>
      <c r="B109" t="s">
        <v>10</v>
      </c>
      <c r="C109">
        <v>35027343</v>
      </c>
      <c r="D109" s="1">
        <v>45473</v>
      </c>
      <c r="E109" t="s">
        <v>108</v>
      </c>
      <c r="F109">
        <v>107327</v>
      </c>
      <c r="G109">
        <v>103419</v>
      </c>
      <c r="H109">
        <v>1937</v>
      </c>
      <c r="I109">
        <v>1499795</v>
      </c>
    </row>
    <row r="110" spans="1:9" x14ac:dyDescent="0.35">
      <c r="A110" t="s">
        <v>127</v>
      </c>
      <c r="B110" t="s">
        <v>10</v>
      </c>
      <c r="C110">
        <v>95240792</v>
      </c>
      <c r="D110" s="1">
        <v>45473</v>
      </c>
      <c r="E110" t="s">
        <v>108</v>
      </c>
      <c r="F110">
        <v>99338</v>
      </c>
      <c r="G110">
        <v>84489</v>
      </c>
      <c r="H110">
        <v>1468</v>
      </c>
      <c r="I110">
        <v>846704</v>
      </c>
    </row>
    <row r="111" spans="1:9" x14ac:dyDescent="0.35">
      <c r="A111" t="s">
        <v>128</v>
      </c>
      <c r="B111" t="s">
        <v>10</v>
      </c>
      <c r="C111">
        <v>20180839</v>
      </c>
      <c r="D111" s="1">
        <v>45473</v>
      </c>
      <c r="E111" t="s">
        <v>108</v>
      </c>
      <c r="F111">
        <v>89535</v>
      </c>
      <c r="H111">
        <v>2686</v>
      </c>
      <c r="I111">
        <v>624784</v>
      </c>
    </row>
    <row r="112" spans="1:9" x14ac:dyDescent="0.35">
      <c r="A112" t="s">
        <v>129</v>
      </c>
      <c r="B112" t="s">
        <v>10</v>
      </c>
      <c r="C112">
        <v>17653671</v>
      </c>
      <c r="D112" s="1">
        <v>45473</v>
      </c>
      <c r="E112" t="s">
        <v>108</v>
      </c>
      <c r="F112">
        <v>89053</v>
      </c>
      <c r="G112">
        <v>87024</v>
      </c>
      <c r="H112">
        <v>1971</v>
      </c>
      <c r="I112">
        <v>1146543</v>
      </c>
    </row>
    <row r="113" spans="1:9" x14ac:dyDescent="0.35">
      <c r="A113" t="s">
        <v>130</v>
      </c>
      <c r="B113" t="s">
        <v>10</v>
      </c>
      <c r="C113">
        <v>27742298</v>
      </c>
      <c r="D113" s="1">
        <v>45473</v>
      </c>
      <c r="E113" t="s">
        <v>108</v>
      </c>
      <c r="F113">
        <v>88384</v>
      </c>
      <c r="G113">
        <v>87497</v>
      </c>
      <c r="H113">
        <v>835</v>
      </c>
      <c r="I113">
        <v>1690934</v>
      </c>
    </row>
    <row r="114" spans="1:9" x14ac:dyDescent="0.35">
      <c r="A114" t="s">
        <v>131</v>
      </c>
      <c r="B114" t="s">
        <v>24</v>
      </c>
      <c r="C114">
        <v>290915</v>
      </c>
      <c r="D114" s="1">
        <v>45473</v>
      </c>
      <c r="E114" t="s">
        <v>108</v>
      </c>
      <c r="F114">
        <v>80064</v>
      </c>
      <c r="H114">
        <v>314</v>
      </c>
      <c r="I114">
        <v>98964</v>
      </c>
    </row>
    <row r="115" spans="1:9" x14ac:dyDescent="0.35">
      <c r="A115" t="s">
        <v>132</v>
      </c>
      <c r="B115" t="s">
        <v>24</v>
      </c>
      <c r="C115">
        <v>284164</v>
      </c>
      <c r="D115" s="1">
        <v>45473</v>
      </c>
      <c r="E115" t="s">
        <v>108</v>
      </c>
      <c r="F115">
        <v>79254</v>
      </c>
      <c r="H115">
        <v>650</v>
      </c>
    </row>
    <row r="116" spans="1:9" x14ac:dyDescent="0.35">
      <c r="A116" t="s">
        <v>133</v>
      </c>
      <c r="B116" t="s">
        <v>10</v>
      </c>
      <c r="C116">
        <v>1184817</v>
      </c>
      <c r="D116" s="1">
        <v>45473</v>
      </c>
      <c r="E116" t="s">
        <v>108</v>
      </c>
      <c r="F116">
        <v>75191</v>
      </c>
      <c r="G116">
        <v>73116</v>
      </c>
      <c r="H116">
        <v>1427</v>
      </c>
      <c r="I116">
        <v>1048704</v>
      </c>
    </row>
    <row r="117" spans="1:9" x14ac:dyDescent="0.35">
      <c r="A117" t="s">
        <v>134</v>
      </c>
      <c r="B117" t="s">
        <v>13</v>
      </c>
      <c r="C117">
        <v>794045</v>
      </c>
      <c r="D117" s="1">
        <v>45473</v>
      </c>
      <c r="E117" t="s">
        <v>108</v>
      </c>
      <c r="F117">
        <v>74137</v>
      </c>
      <c r="G117">
        <v>72013</v>
      </c>
      <c r="H117">
        <v>1300</v>
      </c>
      <c r="I117">
        <v>733218</v>
      </c>
    </row>
    <row r="118" spans="1:9" x14ac:dyDescent="0.35">
      <c r="A118" t="s">
        <v>135</v>
      </c>
      <c r="B118" t="s">
        <v>15</v>
      </c>
      <c r="C118">
        <v>412190</v>
      </c>
      <c r="D118" s="1">
        <v>45473</v>
      </c>
      <c r="E118" t="s">
        <v>108</v>
      </c>
      <c r="F118">
        <v>71409</v>
      </c>
      <c r="H118">
        <v>688</v>
      </c>
      <c r="I118">
        <v>576016</v>
      </c>
    </row>
    <row r="119" spans="1:9" x14ac:dyDescent="0.35">
      <c r="A119" t="s">
        <v>136</v>
      </c>
      <c r="B119" t="s">
        <v>18</v>
      </c>
      <c r="C119">
        <v>9432800</v>
      </c>
      <c r="D119" s="1">
        <v>45473</v>
      </c>
      <c r="E119" t="s">
        <v>137</v>
      </c>
      <c r="F119">
        <v>994037</v>
      </c>
      <c r="G119">
        <v>985592</v>
      </c>
      <c r="H119">
        <v>7118</v>
      </c>
      <c r="I119">
        <v>13646641</v>
      </c>
    </row>
    <row r="120" spans="1:9" x14ac:dyDescent="0.35">
      <c r="A120" t="s">
        <v>138</v>
      </c>
      <c r="B120" t="s">
        <v>13</v>
      </c>
      <c r="C120">
        <v>29266991</v>
      </c>
      <c r="D120" s="1">
        <v>45473</v>
      </c>
      <c r="E120" t="s">
        <v>137</v>
      </c>
      <c r="F120">
        <v>552695</v>
      </c>
      <c r="G120">
        <v>546537</v>
      </c>
      <c r="H120">
        <v>5856</v>
      </c>
      <c r="I120">
        <v>3359014</v>
      </c>
    </row>
    <row r="121" spans="1:9" x14ac:dyDescent="0.35">
      <c r="A121" t="s">
        <v>139</v>
      </c>
      <c r="B121" t="s">
        <v>10</v>
      </c>
      <c r="C121">
        <v>106156692</v>
      </c>
      <c r="D121" s="1">
        <v>45473</v>
      </c>
      <c r="E121" t="s">
        <v>137</v>
      </c>
      <c r="F121">
        <v>516023</v>
      </c>
      <c r="G121">
        <v>442182</v>
      </c>
      <c r="H121">
        <v>24613</v>
      </c>
      <c r="I121">
        <v>3693367</v>
      </c>
    </row>
    <row r="122" spans="1:9" x14ac:dyDescent="0.35">
      <c r="A122" t="s">
        <v>140</v>
      </c>
      <c r="B122" t="s">
        <v>22</v>
      </c>
      <c r="C122">
        <v>34382084</v>
      </c>
      <c r="D122" s="1">
        <v>45473</v>
      </c>
      <c r="E122" t="s">
        <v>137</v>
      </c>
      <c r="F122">
        <v>253662</v>
      </c>
      <c r="G122">
        <v>241486</v>
      </c>
      <c r="H122">
        <v>1637</v>
      </c>
      <c r="I122">
        <v>1377915</v>
      </c>
    </row>
    <row r="123" spans="1:9" x14ac:dyDescent="0.35">
      <c r="A123" t="s">
        <v>141</v>
      </c>
      <c r="B123" t="s">
        <v>22</v>
      </c>
      <c r="C123">
        <v>2979915</v>
      </c>
      <c r="D123" s="1">
        <v>45473</v>
      </c>
      <c r="E123" t="s">
        <v>137</v>
      </c>
      <c r="F123">
        <v>514524</v>
      </c>
      <c r="G123">
        <v>513687</v>
      </c>
      <c r="H123">
        <v>690</v>
      </c>
      <c r="I123">
        <v>4065369</v>
      </c>
    </row>
    <row r="124" spans="1:9" x14ac:dyDescent="0.35">
      <c r="A124" t="s">
        <v>142</v>
      </c>
      <c r="B124" t="s">
        <v>13</v>
      </c>
      <c r="C124">
        <v>18113361</v>
      </c>
      <c r="D124" s="1">
        <v>45473</v>
      </c>
      <c r="E124" t="s">
        <v>137</v>
      </c>
      <c r="F124">
        <v>1070188</v>
      </c>
      <c r="G124">
        <v>1034145</v>
      </c>
      <c r="H124">
        <v>36043</v>
      </c>
      <c r="I124">
        <v>3082403</v>
      </c>
    </row>
    <row r="125" spans="1:9" x14ac:dyDescent="0.35">
      <c r="A125" t="s">
        <v>143</v>
      </c>
      <c r="B125" t="s">
        <v>22</v>
      </c>
      <c r="C125">
        <v>10081785</v>
      </c>
      <c r="D125" s="1">
        <v>45473</v>
      </c>
      <c r="E125" t="s">
        <v>137</v>
      </c>
      <c r="F125">
        <v>1067030</v>
      </c>
      <c r="H125">
        <v>2349</v>
      </c>
      <c r="I125">
        <v>200732262</v>
      </c>
    </row>
    <row r="126" spans="1:9" x14ac:dyDescent="0.35">
      <c r="A126" t="s">
        <v>144</v>
      </c>
      <c r="B126" t="s">
        <v>15</v>
      </c>
      <c r="C126">
        <v>4446964</v>
      </c>
      <c r="D126" s="1">
        <v>45473</v>
      </c>
      <c r="E126" t="s">
        <v>137</v>
      </c>
      <c r="F126">
        <v>1059893</v>
      </c>
      <c r="G126">
        <v>1051102</v>
      </c>
      <c r="H126">
        <v>8727</v>
      </c>
      <c r="I126">
        <v>7882622</v>
      </c>
    </row>
    <row r="127" spans="1:9" x14ac:dyDescent="0.35">
      <c r="A127" t="s">
        <v>145</v>
      </c>
      <c r="B127" t="s">
        <v>13</v>
      </c>
      <c r="C127">
        <v>3496016</v>
      </c>
      <c r="D127" s="1">
        <v>45473</v>
      </c>
      <c r="E127" t="s">
        <v>137</v>
      </c>
      <c r="F127">
        <v>1041111</v>
      </c>
      <c r="G127">
        <v>1030944</v>
      </c>
      <c r="H127">
        <v>7664</v>
      </c>
      <c r="I127">
        <v>6114822</v>
      </c>
    </row>
    <row r="128" spans="1:9" x14ac:dyDescent="0.35">
      <c r="A128" t="s">
        <v>146</v>
      </c>
      <c r="B128" t="s">
        <v>22</v>
      </c>
      <c r="C128">
        <v>3378078</v>
      </c>
      <c r="D128" s="1">
        <v>45473</v>
      </c>
      <c r="E128" t="s">
        <v>137</v>
      </c>
      <c r="F128">
        <v>1011496</v>
      </c>
      <c r="G128">
        <v>1009212</v>
      </c>
      <c r="H128">
        <v>2284</v>
      </c>
      <c r="I128">
        <v>4030048</v>
      </c>
    </row>
    <row r="129" spans="1:9" x14ac:dyDescent="0.35">
      <c r="A129" t="s">
        <v>147</v>
      </c>
      <c r="B129" t="s">
        <v>22</v>
      </c>
      <c r="C129">
        <v>30225582</v>
      </c>
      <c r="D129" s="1">
        <v>45473</v>
      </c>
      <c r="E129" t="s">
        <v>137</v>
      </c>
      <c r="F129">
        <v>1003450</v>
      </c>
      <c r="G129">
        <v>991322</v>
      </c>
      <c r="H129">
        <v>12031</v>
      </c>
      <c r="I129">
        <v>6047766</v>
      </c>
    </row>
    <row r="130" spans="1:9" x14ac:dyDescent="0.35">
      <c r="A130" t="s">
        <v>148</v>
      </c>
      <c r="B130" t="s">
        <v>18</v>
      </c>
      <c r="C130">
        <v>1848837</v>
      </c>
      <c r="D130" s="1">
        <v>45473</v>
      </c>
      <c r="E130" t="s">
        <v>137</v>
      </c>
      <c r="F130">
        <v>982505</v>
      </c>
      <c r="G130">
        <v>971406</v>
      </c>
      <c r="H130">
        <v>6715</v>
      </c>
      <c r="I130">
        <v>7885792</v>
      </c>
    </row>
    <row r="131" spans="1:9" x14ac:dyDescent="0.35">
      <c r="A131" t="s">
        <v>149</v>
      </c>
      <c r="B131" t="s">
        <v>22</v>
      </c>
      <c r="C131">
        <v>35844909</v>
      </c>
      <c r="D131" s="1">
        <v>45473</v>
      </c>
      <c r="E131" t="s">
        <v>137</v>
      </c>
      <c r="F131">
        <v>841469</v>
      </c>
      <c r="H131">
        <v>9646</v>
      </c>
      <c r="I131">
        <v>45481735</v>
      </c>
    </row>
    <row r="132" spans="1:9" x14ac:dyDescent="0.35">
      <c r="A132" t="s">
        <v>150</v>
      </c>
      <c r="B132" t="s">
        <v>13</v>
      </c>
      <c r="C132">
        <v>7305843</v>
      </c>
      <c r="D132" s="1">
        <v>45473</v>
      </c>
      <c r="E132" t="s">
        <v>137</v>
      </c>
      <c r="F132">
        <v>837602</v>
      </c>
      <c r="H132">
        <v>20155</v>
      </c>
      <c r="I132">
        <v>2657506</v>
      </c>
    </row>
    <row r="133" spans="1:9" x14ac:dyDescent="0.35">
      <c r="A133" t="s">
        <v>151</v>
      </c>
      <c r="B133" t="s">
        <v>22</v>
      </c>
      <c r="C133">
        <v>10300205</v>
      </c>
      <c r="D133" s="1">
        <v>45473</v>
      </c>
      <c r="E133" t="s">
        <v>137</v>
      </c>
      <c r="F133">
        <v>835234</v>
      </c>
      <c r="G133">
        <v>824089</v>
      </c>
      <c r="H133">
        <v>10400</v>
      </c>
      <c r="I133">
        <v>7748050</v>
      </c>
    </row>
    <row r="134" spans="1:9" x14ac:dyDescent="0.35">
      <c r="A134" t="s">
        <v>152</v>
      </c>
      <c r="B134" t="s">
        <v>22</v>
      </c>
      <c r="C134">
        <v>1783983</v>
      </c>
      <c r="D134" s="1">
        <v>45473</v>
      </c>
      <c r="E134" t="s">
        <v>137</v>
      </c>
      <c r="F134">
        <v>729549</v>
      </c>
      <c r="G134">
        <v>727915</v>
      </c>
      <c r="H134">
        <v>1574</v>
      </c>
      <c r="I134">
        <v>10948549</v>
      </c>
    </row>
    <row r="135" spans="1:9" x14ac:dyDescent="0.35">
      <c r="A135" t="s">
        <v>153</v>
      </c>
      <c r="B135" t="s">
        <v>22</v>
      </c>
      <c r="C135">
        <v>1223387</v>
      </c>
      <c r="D135" s="1">
        <v>45473</v>
      </c>
      <c r="E135" t="s">
        <v>137</v>
      </c>
      <c r="F135">
        <v>681110</v>
      </c>
      <c r="G135">
        <v>679745</v>
      </c>
      <c r="H135">
        <v>1365</v>
      </c>
      <c r="I135">
        <v>9640118</v>
      </c>
    </row>
    <row r="136" spans="1:9" x14ac:dyDescent="0.35">
      <c r="A136" t="s">
        <v>154</v>
      </c>
      <c r="B136" t="s">
        <v>15</v>
      </c>
      <c r="C136">
        <v>11056370</v>
      </c>
      <c r="D136" s="1">
        <v>45473</v>
      </c>
      <c r="E136" t="s">
        <v>137</v>
      </c>
      <c r="F136">
        <v>675890</v>
      </c>
      <c r="G136">
        <v>671316</v>
      </c>
      <c r="H136">
        <v>4384</v>
      </c>
      <c r="I136">
        <v>3740928</v>
      </c>
    </row>
    <row r="137" spans="1:9" x14ac:dyDescent="0.35">
      <c r="A137" t="s">
        <v>155</v>
      </c>
      <c r="B137" t="s">
        <v>22</v>
      </c>
      <c r="C137">
        <v>21575842</v>
      </c>
      <c r="D137" s="1">
        <v>45473</v>
      </c>
      <c r="E137" t="s">
        <v>137</v>
      </c>
      <c r="F137">
        <v>672754</v>
      </c>
      <c r="G137">
        <v>655852</v>
      </c>
      <c r="H137">
        <v>16897</v>
      </c>
      <c r="I137">
        <v>6486117</v>
      </c>
    </row>
    <row r="138" spans="1:9" x14ac:dyDescent="0.35">
      <c r="A138" t="s">
        <v>156</v>
      </c>
      <c r="B138" t="s">
        <v>22</v>
      </c>
      <c r="C138">
        <v>4380326</v>
      </c>
      <c r="D138" s="1">
        <v>45473</v>
      </c>
      <c r="E138" t="s">
        <v>137</v>
      </c>
      <c r="F138">
        <v>667158</v>
      </c>
      <c r="H138">
        <v>2570</v>
      </c>
      <c r="I138">
        <v>8455743</v>
      </c>
    </row>
    <row r="139" spans="1:9" x14ac:dyDescent="0.35">
      <c r="A139" t="s">
        <v>157</v>
      </c>
      <c r="B139" t="s">
        <v>22</v>
      </c>
      <c r="C139">
        <v>55227143</v>
      </c>
      <c r="D139" s="1">
        <v>45473</v>
      </c>
      <c r="E139" t="s">
        <v>137</v>
      </c>
      <c r="F139">
        <v>641873</v>
      </c>
      <c r="G139">
        <v>620159</v>
      </c>
      <c r="H139">
        <v>19495</v>
      </c>
      <c r="I139">
        <v>11711514</v>
      </c>
    </row>
    <row r="140" spans="1:9" x14ac:dyDescent="0.35">
      <c r="A140" t="s">
        <v>158</v>
      </c>
      <c r="B140" t="s">
        <v>18</v>
      </c>
      <c r="C140">
        <v>4013171</v>
      </c>
      <c r="D140" s="1">
        <v>45473</v>
      </c>
      <c r="E140" t="s">
        <v>137</v>
      </c>
      <c r="F140">
        <v>635145</v>
      </c>
      <c r="H140">
        <v>12218</v>
      </c>
      <c r="I140">
        <v>3216305</v>
      </c>
    </row>
    <row r="141" spans="1:9" x14ac:dyDescent="0.35">
      <c r="A141" t="s">
        <v>159</v>
      </c>
      <c r="B141" t="s">
        <v>18</v>
      </c>
      <c r="C141">
        <v>1321910</v>
      </c>
      <c r="D141" s="1">
        <v>45473</v>
      </c>
      <c r="E141" t="s">
        <v>137</v>
      </c>
      <c r="F141">
        <v>628070</v>
      </c>
      <c r="H141">
        <v>3001</v>
      </c>
      <c r="I141">
        <v>6968103</v>
      </c>
    </row>
    <row r="142" spans="1:9" x14ac:dyDescent="0.35">
      <c r="A142" t="s">
        <v>160</v>
      </c>
      <c r="B142" t="s">
        <v>22</v>
      </c>
      <c r="C142">
        <v>5345541</v>
      </c>
      <c r="D142" s="1">
        <v>45473</v>
      </c>
      <c r="E142" t="s">
        <v>137</v>
      </c>
      <c r="F142">
        <v>621008</v>
      </c>
      <c r="G142">
        <v>615445</v>
      </c>
      <c r="H142">
        <v>5404</v>
      </c>
      <c r="I142">
        <v>3078533</v>
      </c>
    </row>
    <row r="143" spans="1:9" x14ac:dyDescent="0.35">
      <c r="A143" t="s">
        <v>161</v>
      </c>
      <c r="B143" t="s">
        <v>10</v>
      </c>
      <c r="C143">
        <v>7040745</v>
      </c>
      <c r="D143" s="1">
        <v>45473</v>
      </c>
      <c r="E143" t="s">
        <v>137</v>
      </c>
      <c r="F143">
        <v>507274</v>
      </c>
      <c r="G143">
        <v>500835</v>
      </c>
      <c r="H143">
        <v>6437</v>
      </c>
      <c r="I143">
        <v>2483848</v>
      </c>
    </row>
    <row r="144" spans="1:9" x14ac:dyDescent="0.35">
      <c r="A144" t="s">
        <v>162</v>
      </c>
      <c r="B144" t="s">
        <v>10</v>
      </c>
      <c r="C144">
        <v>120812698</v>
      </c>
      <c r="D144" s="1">
        <v>45473</v>
      </c>
      <c r="E144" t="s">
        <v>137</v>
      </c>
      <c r="F144">
        <v>501157</v>
      </c>
      <c r="G144">
        <v>488171</v>
      </c>
      <c r="H144">
        <v>7574</v>
      </c>
      <c r="I144">
        <v>5565340</v>
      </c>
    </row>
    <row r="145" spans="1:9" x14ac:dyDescent="0.35">
      <c r="A145" t="s">
        <v>163</v>
      </c>
      <c r="B145" t="s">
        <v>10</v>
      </c>
      <c r="C145">
        <v>908061</v>
      </c>
      <c r="D145" s="1">
        <v>45473</v>
      </c>
      <c r="E145" t="s">
        <v>137</v>
      </c>
      <c r="F145">
        <v>494595</v>
      </c>
      <c r="H145">
        <v>921</v>
      </c>
      <c r="I145">
        <v>1603660</v>
      </c>
    </row>
    <row r="146" spans="1:9" x14ac:dyDescent="0.35">
      <c r="A146" t="s">
        <v>164</v>
      </c>
      <c r="B146" t="s">
        <v>15</v>
      </c>
      <c r="C146">
        <v>10221247</v>
      </c>
      <c r="D146" s="1">
        <v>45473</v>
      </c>
      <c r="E146" t="s">
        <v>137</v>
      </c>
      <c r="F146">
        <v>474590</v>
      </c>
      <c r="H146">
        <v>11165</v>
      </c>
      <c r="I146">
        <v>1660662</v>
      </c>
    </row>
    <row r="147" spans="1:9" x14ac:dyDescent="0.35">
      <c r="A147" t="s">
        <v>165</v>
      </c>
      <c r="B147" t="s">
        <v>22</v>
      </c>
      <c r="C147">
        <v>2971966</v>
      </c>
      <c r="D147" s="1">
        <v>45473</v>
      </c>
      <c r="E147" t="s">
        <v>137</v>
      </c>
      <c r="F147">
        <v>451831</v>
      </c>
      <c r="G147">
        <v>435162</v>
      </c>
      <c r="H147">
        <v>8777</v>
      </c>
      <c r="I147">
        <v>3242901</v>
      </c>
    </row>
    <row r="148" spans="1:9" x14ac:dyDescent="0.35">
      <c r="A148" t="s">
        <v>166</v>
      </c>
      <c r="B148" t="s">
        <v>18</v>
      </c>
      <c r="C148">
        <v>3249317</v>
      </c>
      <c r="D148" s="1">
        <v>45473</v>
      </c>
      <c r="E148" t="s">
        <v>137</v>
      </c>
      <c r="F148">
        <v>403615</v>
      </c>
      <c r="G148">
        <v>379084</v>
      </c>
      <c r="H148">
        <v>16388</v>
      </c>
      <c r="I148">
        <v>1884721</v>
      </c>
    </row>
    <row r="149" spans="1:9" x14ac:dyDescent="0.35">
      <c r="A149" t="s">
        <v>167</v>
      </c>
      <c r="B149" t="s">
        <v>22</v>
      </c>
      <c r="C149">
        <v>5323993</v>
      </c>
      <c r="D149" s="1">
        <v>45473</v>
      </c>
      <c r="E149" t="s">
        <v>137</v>
      </c>
      <c r="F149">
        <v>399449</v>
      </c>
      <c r="H149">
        <v>4628</v>
      </c>
      <c r="I149">
        <v>25000000</v>
      </c>
    </row>
    <row r="150" spans="1:9" x14ac:dyDescent="0.35">
      <c r="A150" t="s">
        <v>168</v>
      </c>
      <c r="B150" t="s">
        <v>18</v>
      </c>
      <c r="C150">
        <v>642371</v>
      </c>
      <c r="D150" s="1">
        <v>45473</v>
      </c>
      <c r="E150" t="s">
        <v>137</v>
      </c>
      <c r="F150">
        <v>391232</v>
      </c>
      <c r="H150">
        <v>1232</v>
      </c>
      <c r="I150">
        <v>4587145</v>
      </c>
    </row>
    <row r="151" spans="1:9" x14ac:dyDescent="0.35">
      <c r="A151" t="s">
        <v>169</v>
      </c>
      <c r="B151" t="s">
        <v>18</v>
      </c>
      <c r="C151">
        <v>2081304</v>
      </c>
      <c r="D151" s="1">
        <v>45473</v>
      </c>
      <c r="E151" t="s">
        <v>137</v>
      </c>
      <c r="F151">
        <v>350567</v>
      </c>
      <c r="G151">
        <v>337068</v>
      </c>
      <c r="H151">
        <v>9976</v>
      </c>
      <c r="I151">
        <v>2226216</v>
      </c>
    </row>
    <row r="152" spans="1:9" x14ac:dyDescent="0.35">
      <c r="A152" t="s">
        <v>170</v>
      </c>
      <c r="B152" t="s">
        <v>10</v>
      </c>
      <c r="C152">
        <v>19470234</v>
      </c>
      <c r="D152" s="1">
        <v>45473</v>
      </c>
      <c r="E152" t="s">
        <v>137</v>
      </c>
      <c r="F152">
        <v>349304</v>
      </c>
      <c r="G152">
        <v>341316</v>
      </c>
      <c r="H152">
        <v>4069</v>
      </c>
      <c r="I152">
        <v>4112961</v>
      </c>
    </row>
    <row r="153" spans="1:9" x14ac:dyDescent="0.35">
      <c r="A153" t="s">
        <v>171</v>
      </c>
      <c r="B153" t="s">
        <v>10</v>
      </c>
      <c r="C153">
        <v>56215221</v>
      </c>
      <c r="D153" s="1">
        <v>45473</v>
      </c>
      <c r="E153" t="s">
        <v>137</v>
      </c>
      <c r="F153">
        <v>344130</v>
      </c>
      <c r="G153">
        <v>337309</v>
      </c>
      <c r="H153">
        <v>5689</v>
      </c>
      <c r="I153">
        <v>3967062</v>
      </c>
    </row>
    <row r="154" spans="1:9" x14ac:dyDescent="0.35">
      <c r="A154" t="s">
        <v>172</v>
      </c>
      <c r="B154" t="s">
        <v>22</v>
      </c>
      <c r="C154">
        <v>445431</v>
      </c>
      <c r="D154" s="1">
        <v>45473</v>
      </c>
      <c r="E154" t="s">
        <v>137</v>
      </c>
      <c r="F154">
        <v>343719</v>
      </c>
      <c r="G154">
        <v>243601</v>
      </c>
      <c r="H154">
        <v>225</v>
      </c>
      <c r="I154">
        <v>717784</v>
      </c>
    </row>
    <row r="155" spans="1:9" x14ac:dyDescent="0.35">
      <c r="A155" t="s">
        <v>173</v>
      </c>
      <c r="B155" t="s">
        <v>18</v>
      </c>
      <c r="C155">
        <v>2866374</v>
      </c>
      <c r="D155" s="1">
        <v>45473</v>
      </c>
      <c r="E155" t="s">
        <v>137</v>
      </c>
      <c r="F155">
        <v>334863</v>
      </c>
      <c r="G155">
        <v>330233</v>
      </c>
      <c r="H155">
        <v>3605</v>
      </c>
      <c r="I155">
        <v>1941032</v>
      </c>
    </row>
    <row r="156" spans="1:9" x14ac:dyDescent="0.35">
      <c r="A156" t="s">
        <v>174</v>
      </c>
      <c r="B156" t="s">
        <v>10</v>
      </c>
      <c r="C156">
        <v>2441162</v>
      </c>
      <c r="D156" s="1">
        <v>45473</v>
      </c>
      <c r="E156" t="s">
        <v>137</v>
      </c>
      <c r="F156">
        <v>330638</v>
      </c>
      <c r="G156">
        <v>327049</v>
      </c>
      <c r="H156">
        <v>2801</v>
      </c>
      <c r="I156">
        <v>2026898</v>
      </c>
    </row>
    <row r="157" spans="1:9" x14ac:dyDescent="0.35">
      <c r="A157" t="s">
        <v>175</v>
      </c>
      <c r="B157" t="s">
        <v>18</v>
      </c>
      <c r="C157">
        <v>627950</v>
      </c>
      <c r="D157" s="1">
        <v>45473</v>
      </c>
      <c r="E157" t="s">
        <v>137</v>
      </c>
      <c r="F157">
        <v>296542</v>
      </c>
      <c r="G157">
        <v>291794</v>
      </c>
      <c r="H157">
        <v>2846</v>
      </c>
      <c r="I157">
        <v>2769281</v>
      </c>
    </row>
    <row r="158" spans="1:9" x14ac:dyDescent="0.35">
      <c r="A158" t="s">
        <v>176</v>
      </c>
      <c r="B158" t="s">
        <v>10</v>
      </c>
      <c r="C158">
        <v>45350148</v>
      </c>
      <c r="D158" s="1">
        <v>45473</v>
      </c>
      <c r="E158" t="s">
        <v>137</v>
      </c>
      <c r="F158">
        <v>272010</v>
      </c>
      <c r="G158">
        <v>183061</v>
      </c>
      <c r="H158">
        <v>6881</v>
      </c>
      <c r="I158">
        <v>230960</v>
      </c>
    </row>
    <row r="159" spans="1:9" x14ac:dyDescent="0.35">
      <c r="A159" t="s">
        <v>177</v>
      </c>
      <c r="B159" t="s">
        <v>10</v>
      </c>
      <c r="C159">
        <v>216746934</v>
      </c>
      <c r="D159" s="1">
        <v>45473</v>
      </c>
      <c r="E159" t="s">
        <v>137</v>
      </c>
      <c r="F159">
        <v>267188</v>
      </c>
      <c r="G159">
        <v>259953</v>
      </c>
      <c r="H159">
        <v>3155</v>
      </c>
      <c r="I159">
        <v>5708974</v>
      </c>
    </row>
    <row r="160" spans="1:9" x14ac:dyDescent="0.35">
      <c r="A160" t="s">
        <v>178</v>
      </c>
      <c r="B160" t="s">
        <v>10</v>
      </c>
      <c r="C160">
        <v>15331428</v>
      </c>
      <c r="D160" s="1">
        <v>45473</v>
      </c>
      <c r="E160" t="s">
        <v>137</v>
      </c>
      <c r="F160">
        <v>266359</v>
      </c>
      <c r="G160">
        <v>258888</v>
      </c>
      <c r="H160">
        <v>5740</v>
      </c>
      <c r="I160">
        <v>2525756</v>
      </c>
    </row>
    <row r="161" spans="1:9" x14ac:dyDescent="0.35">
      <c r="A161" t="s">
        <v>179</v>
      </c>
      <c r="B161" t="s">
        <v>22</v>
      </c>
      <c r="C161">
        <v>40754388</v>
      </c>
      <c r="D161" s="1">
        <v>45473</v>
      </c>
      <c r="E161" t="s">
        <v>137</v>
      </c>
      <c r="F161">
        <v>234174</v>
      </c>
      <c r="G161">
        <v>211080</v>
      </c>
      <c r="H161">
        <v>7996</v>
      </c>
      <c r="I161">
        <v>1390730</v>
      </c>
    </row>
    <row r="162" spans="1:9" x14ac:dyDescent="0.35">
      <c r="A162" t="s">
        <v>180</v>
      </c>
      <c r="B162" t="s">
        <v>10</v>
      </c>
      <c r="C162">
        <v>33089461</v>
      </c>
      <c r="D162" s="1">
        <v>45473</v>
      </c>
      <c r="E162" t="s">
        <v>137</v>
      </c>
      <c r="F162">
        <v>233731</v>
      </c>
      <c r="G162">
        <v>228805</v>
      </c>
      <c r="H162">
        <v>2250</v>
      </c>
      <c r="I162">
        <v>1371127</v>
      </c>
    </row>
    <row r="163" spans="1:9" x14ac:dyDescent="0.35">
      <c r="A163" t="s">
        <v>181</v>
      </c>
      <c r="B163" t="s">
        <v>15</v>
      </c>
      <c r="C163">
        <v>374087</v>
      </c>
      <c r="D163" s="1">
        <v>45473</v>
      </c>
      <c r="E163" t="s">
        <v>137</v>
      </c>
      <c r="F163">
        <v>230354</v>
      </c>
      <c r="H163">
        <v>1102</v>
      </c>
      <c r="I163">
        <v>828928</v>
      </c>
    </row>
    <row r="164" spans="1:9" x14ac:dyDescent="0.35">
      <c r="A164" t="s">
        <v>182</v>
      </c>
      <c r="B164" t="s">
        <v>22</v>
      </c>
      <c r="C164">
        <v>7481023</v>
      </c>
      <c r="D164" s="1">
        <v>45473</v>
      </c>
      <c r="E164" t="s">
        <v>137</v>
      </c>
      <c r="F164">
        <v>218970</v>
      </c>
      <c r="H164">
        <v>758</v>
      </c>
      <c r="I164">
        <v>1233207</v>
      </c>
    </row>
    <row r="165" spans="1:9" x14ac:dyDescent="0.35">
      <c r="A165" t="s">
        <v>183</v>
      </c>
      <c r="B165" t="s">
        <v>18</v>
      </c>
      <c r="C165">
        <v>345393</v>
      </c>
      <c r="D165" s="1">
        <v>45473</v>
      </c>
      <c r="E165" t="s">
        <v>137</v>
      </c>
      <c r="F165">
        <v>209906</v>
      </c>
      <c r="H165">
        <v>229</v>
      </c>
      <c r="I165">
        <v>1996384</v>
      </c>
    </row>
    <row r="166" spans="1:9" x14ac:dyDescent="0.35">
      <c r="A166" t="s">
        <v>184</v>
      </c>
      <c r="B166" t="s">
        <v>22</v>
      </c>
      <c r="C166">
        <v>25990679</v>
      </c>
      <c r="D166" s="1">
        <v>45473</v>
      </c>
      <c r="E166" t="s">
        <v>185</v>
      </c>
      <c r="F166">
        <v>4772813</v>
      </c>
      <c r="G166">
        <v>4772739</v>
      </c>
      <c r="H166">
        <v>74</v>
      </c>
    </row>
    <row r="167" spans="1:9" x14ac:dyDescent="0.35">
      <c r="A167" t="s">
        <v>186</v>
      </c>
      <c r="B167" t="s">
        <v>22</v>
      </c>
      <c r="C167">
        <v>10300869</v>
      </c>
      <c r="D167" s="1">
        <v>45473</v>
      </c>
      <c r="E167" t="s">
        <v>185</v>
      </c>
      <c r="F167">
        <v>1746997</v>
      </c>
      <c r="G167">
        <v>1731007</v>
      </c>
      <c r="H167">
        <v>14122</v>
      </c>
      <c r="I167">
        <v>17201885</v>
      </c>
    </row>
    <row r="168" spans="1:9" x14ac:dyDescent="0.35">
      <c r="A168" t="s">
        <v>187</v>
      </c>
      <c r="B168" t="s">
        <v>10</v>
      </c>
      <c r="C168">
        <v>60756135</v>
      </c>
      <c r="D168" s="1">
        <v>45473</v>
      </c>
      <c r="E168" t="s">
        <v>185</v>
      </c>
      <c r="F168">
        <v>4076463</v>
      </c>
      <c r="G168">
        <v>3912506</v>
      </c>
      <c r="H168">
        <v>102595</v>
      </c>
      <c r="I168">
        <v>26795090</v>
      </c>
    </row>
    <row r="169" spans="1:9" x14ac:dyDescent="0.35">
      <c r="A169" t="s">
        <v>188</v>
      </c>
      <c r="B169" t="s">
        <v>22</v>
      </c>
      <c r="C169">
        <v>19205043</v>
      </c>
      <c r="D169" s="1">
        <v>45473</v>
      </c>
      <c r="E169" t="s">
        <v>185</v>
      </c>
      <c r="F169">
        <v>1411831</v>
      </c>
      <c r="G169">
        <v>1383020</v>
      </c>
      <c r="H169">
        <v>13848</v>
      </c>
      <c r="I169">
        <v>11575012</v>
      </c>
    </row>
    <row r="170" spans="1:9" x14ac:dyDescent="0.35">
      <c r="A170" t="s">
        <v>189</v>
      </c>
      <c r="B170" t="s">
        <v>18</v>
      </c>
      <c r="C170">
        <v>43192122</v>
      </c>
      <c r="D170" s="1">
        <v>45473</v>
      </c>
      <c r="E170" t="s">
        <v>185</v>
      </c>
      <c r="F170">
        <v>5557995</v>
      </c>
      <c r="G170">
        <v>5445577</v>
      </c>
      <c r="H170">
        <v>112418</v>
      </c>
      <c r="I170">
        <v>32603805</v>
      </c>
    </row>
    <row r="171" spans="1:9" x14ac:dyDescent="0.35">
      <c r="A171" t="s">
        <v>190</v>
      </c>
      <c r="B171" t="s">
        <v>18</v>
      </c>
      <c r="C171">
        <v>37739785</v>
      </c>
      <c r="D171" s="1">
        <v>45473</v>
      </c>
      <c r="E171" t="s">
        <v>185</v>
      </c>
      <c r="F171">
        <v>6661991</v>
      </c>
      <c r="H171">
        <v>120598</v>
      </c>
      <c r="I171">
        <v>39323709</v>
      </c>
    </row>
    <row r="172" spans="1:9" x14ac:dyDescent="0.35">
      <c r="A172" t="s">
        <v>191</v>
      </c>
      <c r="B172" t="s">
        <v>13</v>
      </c>
      <c r="C172">
        <v>51512762</v>
      </c>
      <c r="D172" s="1">
        <v>45473</v>
      </c>
      <c r="E172" t="s">
        <v>185</v>
      </c>
      <c r="F172">
        <v>6400173</v>
      </c>
      <c r="G172">
        <v>6212152</v>
      </c>
      <c r="H172">
        <v>143200</v>
      </c>
      <c r="I172">
        <v>36951507</v>
      </c>
    </row>
    <row r="173" spans="1:9" x14ac:dyDescent="0.35">
      <c r="A173" t="s">
        <v>192</v>
      </c>
      <c r="B173" t="s">
        <v>18</v>
      </c>
      <c r="C173">
        <v>10316637</v>
      </c>
      <c r="D173" s="1">
        <v>45473</v>
      </c>
      <c r="E173" t="s">
        <v>185</v>
      </c>
      <c r="F173">
        <v>6101379</v>
      </c>
      <c r="H173">
        <v>37869</v>
      </c>
      <c r="I173">
        <v>102228365</v>
      </c>
    </row>
    <row r="174" spans="1:9" x14ac:dyDescent="0.35">
      <c r="A174" t="s">
        <v>193</v>
      </c>
      <c r="B174" t="s">
        <v>18</v>
      </c>
      <c r="C174">
        <v>9066710</v>
      </c>
      <c r="D174" s="1">
        <v>45473</v>
      </c>
      <c r="E174" t="s">
        <v>185</v>
      </c>
      <c r="F174">
        <v>6081287</v>
      </c>
      <c r="G174">
        <v>6054934</v>
      </c>
      <c r="H174">
        <v>22542</v>
      </c>
      <c r="I174">
        <v>211273524</v>
      </c>
    </row>
    <row r="175" spans="1:9" x14ac:dyDescent="0.35">
      <c r="A175" t="s">
        <v>194</v>
      </c>
      <c r="B175" t="s">
        <v>18</v>
      </c>
      <c r="C175">
        <v>10140570</v>
      </c>
      <c r="D175" s="1">
        <v>45473</v>
      </c>
      <c r="E175" t="s">
        <v>185</v>
      </c>
      <c r="F175">
        <v>5643062</v>
      </c>
      <c r="G175">
        <v>5614809</v>
      </c>
      <c r="H175">
        <v>28126</v>
      </c>
      <c r="I175">
        <v>46139518</v>
      </c>
    </row>
    <row r="176" spans="1:9" x14ac:dyDescent="0.35">
      <c r="A176" t="s">
        <v>195</v>
      </c>
      <c r="B176" t="s">
        <v>13</v>
      </c>
      <c r="C176">
        <v>19250195</v>
      </c>
      <c r="D176" s="1">
        <v>45473</v>
      </c>
      <c r="E176" t="s">
        <v>185</v>
      </c>
      <c r="F176">
        <v>5384853</v>
      </c>
      <c r="G176">
        <v>5252450</v>
      </c>
      <c r="H176">
        <v>64497</v>
      </c>
      <c r="I176">
        <v>50382097</v>
      </c>
    </row>
    <row r="177" spans="1:9" x14ac:dyDescent="0.35">
      <c r="A177" t="s">
        <v>196</v>
      </c>
      <c r="B177" t="s">
        <v>22</v>
      </c>
      <c r="C177">
        <v>33181072</v>
      </c>
      <c r="D177" s="1">
        <v>45473</v>
      </c>
      <c r="E177" t="s">
        <v>185</v>
      </c>
      <c r="F177">
        <v>5278406</v>
      </c>
      <c r="G177">
        <v>5233268</v>
      </c>
      <c r="H177">
        <v>37348</v>
      </c>
      <c r="I177">
        <v>68580916</v>
      </c>
    </row>
    <row r="178" spans="1:9" x14ac:dyDescent="0.35">
      <c r="A178" t="s">
        <v>197</v>
      </c>
      <c r="B178" t="s">
        <v>15</v>
      </c>
      <c r="C178">
        <v>38388419</v>
      </c>
      <c r="D178" s="1">
        <v>45473</v>
      </c>
      <c r="E178" t="s">
        <v>185</v>
      </c>
      <c r="F178">
        <v>4946090</v>
      </c>
      <c r="G178">
        <v>4881312</v>
      </c>
      <c r="H178">
        <v>59034</v>
      </c>
      <c r="I178">
        <v>66572774</v>
      </c>
    </row>
    <row r="179" spans="1:9" x14ac:dyDescent="0.35">
      <c r="A179" t="s">
        <v>198</v>
      </c>
      <c r="B179" t="s">
        <v>18</v>
      </c>
      <c r="C179">
        <v>11668278</v>
      </c>
      <c r="D179" s="1">
        <v>45473</v>
      </c>
      <c r="E179" t="s">
        <v>185</v>
      </c>
      <c r="F179">
        <v>4861695</v>
      </c>
      <c r="G179">
        <v>4826798</v>
      </c>
      <c r="H179">
        <v>34376</v>
      </c>
      <c r="I179">
        <v>37454182</v>
      </c>
    </row>
    <row r="180" spans="1:9" x14ac:dyDescent="0.35">
      <c r="A180" t="s">
        <v>199</v>
      </c>
      <c r="B180" t="s">
        <v>22</v>
      </c>
      <c r="C180">
        <v>9326000</v>
      </c>
      <c r="D180" s="1">
        <v>45473</v>
      </c>
      <c r="E180" t="s">
        <v>185</v>
      </c>
      <c r="F180">
        <v>4841772</v>
      </c>
      <c r="G180">
        <v>4798473</v>
      </c>
      <c r="H180">
        <v>12707</v>
      </c>
      <c r="I180">
        <v>41373364</v>
      </c>
    </row>
    <row r="181" spans="1:9" x14ac:dyDescent="0.35">
      <c r="A181" t="s">
        <v>200</v>
      </c>
      <c r="B181" t="s">
        <v>22</v>
      </c>
      <c r="C181">
        <v>70078203</v>
      </c>
      <c r="D181" s="1">
        <v>45473</v>
      </c>
      <c r="E181" t="s">
        <v>185</v>
      </c>
      <c r="F181">
        <v>4770149</v>
      </c>
      <c r="G181">
        <v>4692636</v>
      </c>
      <c r="H181">
        <v>34586</v>
      </c>
      <c r="I181">
        <v>17273454</v>
      </c>
    </row>
    <row r="182" spans="1:9" x14ac:dyDescent="0.35">
      <c r="A182" t="s">
        <v>201</v>
      </c>
      <c r="B182" t="s">
        <v>18</v>
      </c>
      <c r="C182">
        <v>10736784</v>
      </c>
      <c r="D182" s="1">
        <v>45473</v>
      </c>
      <c r="E182" t="s">
        <v>185</v>
      </c>
      <c r="F182">
        <v>4759041</v>
      </c>
      <c r="G182">
        <v>4715206</v>
      </c>
      <c r="H182">
        <v>43517</v>
      </c>
      <c r="I182">
        <v>57834241</v>
      </c>
    </row>
    <row r="183" spans="1:9" x14ac:dyDescent="0.35">
      <c r="A183" t="s">
        <v>202</v>
      </c>
      <c r="B183" t="s">
        <v>13</v>
      </c>
      <c r="C183">
        <v>33684208</v>
      </c>
      <c r="D183" s="1">
        <v>45473</v>
      </c>
      <c r="E183" t="s">
        <v>185</v>
      </c>
      <c r="F183">
        <v>4572667</v>
      </c>
      <c r="G183">
        <v>4350506</v>
      </c>
      <c r="H183">
        <v>222161</v>
      </c>
      <c r="I183">
        <v>39010194</v>
      </c>
    </row>
    <row r="184" spans="1:9" x14ac:dyDescent="0.35">
      <c r="A184" t="s">
        <v>203</v>
      </c>
      <c r="B184" t="s">
        <v>18</v>
      </c>
      <c r="C184">
        <v>8773637</v>
      </c>
      <c r="D184" s="1">
        <v>45473</v>
      </c>
      <c r="E184" t="s">
        <v>185</v>
      </c>
      <c r="F184">
        <v>4453053</v>
      </c>
      <c r="G184">
        <v>4438309</v>
      </c>
      <c r="H184">
        <v>14452</v>
      </c>
      <c r="I184">
        <v>23833472</v>
      </c>
    </row>
    <row r="185" spans="1:9" x14ac:dyDescent="0.35">
      <c r="A185" t="s">
        <v>204</v>
      </c>
      <c r="B185" t="s">
        <v>22</v>
      </c>
      <c r="C185">
        <v>112508994</v>
      </c>
      <c r="D185" s="1">
        <v>45473</v>
      </c>
      <c r="E185" t="s">
        <v>185</v>
      </c>
      <c r="F185">
        <v>4140383</v>
      </c>
      <c r="G185">
        <v>4067381</v>
      </c>
      <c r="H185">
        <v>66864</v>
      </c>
      <c r="I185">
        <v>36102746</v>
      </c>
    </row>
    <row r="186" spans="1:9" x14ac:dyDescent="0.35">
      <c r="A186" t="s">
        <v>205</v>
      </c>
      <c r="B186" t="s">
        <v>18</v>
      </c>
      <c r="C186">
        <v>19031335</v>
      </c>
      <c r="D186" s="1">
        <v>45473</v>
      </c>
      <c r="E186" t="s">
        <v>185</v>
      </c>
      <c r="F186">
        <v>3529735</v>
      </c>
      <c r="G186">
        <v>3460149</v>
      </c>
      <c r="H186">
        <v>68929</v>
      </c>
      <c r="I186">
        <v>28758667</v>
      </c>
    </row>
    <row r="187" spans="1:9" x14ac:dyDescent="0.35">
      <c r="A187" t="s">
        <v>206</v>
      </c>
      <c r="B187" t="s">
        <v>18</v>
      </c>
      <c r="C187">
        <v>5834950</v>
      </c>
      <c r="D187" s="1">
        <v>45473</v>
      </c>
      <c r="E187" t="s">
        <v>185</v>
      </c>
      <c r="F187">
        <v>3183756</v>
      </c>
      <c r="G187">
        <v>3174942</v>
      </c>
      <c r="H187">
        <v>8814</v>
      </c>
      <c r="I187">
        <v>129333107</v>
      </c>
    </row>
    <row r="188" spans="1:9" x14ac:dyDescent="0.35">
      <c r="A188" t="s">
        <v>207</v>
      </c>
      <c r="B188" t="s">
        <v>22</v>
      </c>
      <c r="C188">
        <v>5943546</v>
      </c>
      <c r="D188" s="1">
        <v>45473</v>
      </c>
      <c r="E188" t="s">
        <v>185</v>
      </c>
      <c r="F188">
        <v>3006155</v>
      </c>
      <c r="G188">
        <v>3004131</v>
      </c>
      <c r="H188">
        <v>2024</v>
      </c>
      <c r="I188">
        <v>24756666</v>
      </c>
    </row>
    <row r="189" spans="1:9" x14ac:dyDescent="0.35">
      <c r="A189" t="s">
        <v>208</v>
      </c>
      <c r="B189" t="s">
        <v>22</v>
      </c>
      <c r="C189">
        <v>7604299</v>
      </c>
      <c r="D189" s="1">
        <v>45473</v>
      </c>
      <c r="E189" t="s">
        <v>185</v>
      </c>
      <c r="F189">
        <v>2937609</v>
      </c>
      <c r="G189">
        <v>2916005</v>
      </c>
      <c r="H189">
        <v>14924</v>
      </c>
      <c r="I189">
        <v>76127725</v>
      </c>
    </row>
    <row r="190" spans="1:9" x14ac:dyDescent="0.35">
      <c r="A190" t="s">
        <v>209</v>
      </c>
      <c r="B190" t="s">
        <v>18</v>
      </c>
      <c r="C190">
        <v>10218971</v>
      </c>
      <c r="D190" s="1">
        <v>45473</v>
      </c>
      <c r="E190" t="s">
        <v>185</v>
      </c>
      <c r="F190">
        <v>2754129</v>
      </c>
      <c r="G190">
        <v>2726492</v>
      </c>
      <c r="H190">
        <v>27407</v>
      </c>
      <c r="I190">
        <v>19500873</v>
      </c>
    </row>
    <row r="191" spans="1:9" x14ac:dyDescent="0.35">
      <c r="A191" t="s">
        <v>210</v>
      </c>
      <c r="B191" t="s">
        <v>24</v>
      </c>
      <c r="C191">
        <v>4898203</v>
      </c>
      <c r="D191" s="1">
        <v>45473</v>
      </c>
      <c r="E191" t="s">
        <v>185</v>
      </c>
      <c r="F191">
        <v>2621111</v>
      </c>
      <c r="G191">
        <v>2613791</v>
      </c>
      <c r="H191">
        <v>5697</v>
      </c>
      <c r="I191">
        <v>7768604</v>
      </c>
    </row>
    <row r="192" spans="1:9" x14ac:dyDescent="0.35">
      <c r="A192" t="s">
        <v>211</v>
      </c>
      <c r="B192" t="s">
        <v>18</v>
      </c>
      <c r="C192">
        <v>8653016</v>
      </c>
      <c r="D192" s="1">
        <v>45473</v>
      </c>
      <c r="E192" t="s">
        <v>185</v>
      </c>
      <c r="F192">
        <v>2615054</v>
      </c>
      <c r="G192">
        <v>2596608</v>
      </c>
      <c r="H192">
        <v>18057</v>
      </c>
      <c r="I192">
        <v>13463733</v>
      </c>
    </row>
    <row r="193" spans="1:9" x14ac:dyDescent="0.35">
      <c r="A193" t="s">
        <v>212</v>
      </c>
      <c r="B193" t="s">
        <v>22</v>
      </c>
      <c r="C193">
        <v>42164965</v>
      </c>
      <c r="D193" s="1">
        <v>45473</v>
      </c>
      <c r="E193" t="s">
        <v>185</v>
      </c>
      <c r="F193">
        <v>2465545</v>
      </c>
      <c r="G193">
        <v>2439497</v>
      </c>
      <c r="H193">
        <v>25375</v>
      </c>
      <c r="I193">
        <v>19544451</v>
      </c>
    </row>
    <row r="194" spans="1:9" x14ac:dyDescent="0.35">
      <c r="A194" t="s">
        <v>213</v>
      </c>
      <c r="B194" t="s">
        <v>18</v>
      </c>
      <c r="C194">
        <v>9606259</v>
      </c>
      <c r="D194" s="1">
        <v>45473</v>
      </c>
      <c r="E194" t="s">
        <v>185</v>
      </c>
      <c r="F194">
        <v>2230232</v>
      </c>
      <c r="G194">
        <v>2152155</v>
      </c>
      <c r="H194">
        <v>49048</v>
      </c>
      <c r="I194">
        <v>11394556</v>
      </c>
    </row>
    <row r="195" spans="1:9" x14ac:dyDescent="0.35">
      <c r="A195" t="s">
        <v>214</v>
      </c>
      <c r="B195" t="s">
        <v>22</v>
      </c>
      <c r="C195">
        <v>167885689</v>
      </c>
      <c r="D195" s="1">
        <v>45473</v>
      </c>
      <c r="E195" t="s">
        <v>185</v>
      </c>
      <c r="F195">
        <v>2049377</v>
      </c>
      <c r="H195">
        <v>29493</v>
      </c>
      <c r="I195">
        <v>15254399</v>
      </c>
    </row>
    <row r="196" spans="1:9" x14ac:dyDescent="0.35">
      <c r="A196" t="s">
        <v>215</v>
      </c>
      <c r="B196" t="s">
        <v>18</v>
      </c>
      <c r="C196">
        <v>5460193</v>
      </c>
      <c r="D196" s="1">
        <v>45473</v>
      </c>
      <c r="E196" t="s">
        <v>185</v>
      </c>
      <c r="F196">
        <v>1877605</v>
      </c>
      <c r="G196">
        <v>1856381</v>
      </c>
      <c r="H196">
        <v>21224</v>
      </c>
      <c r="I196">
        <v>7448789</v>
      </c>
    </row>
    <row r="197" spans="1:9" x14ac:dyDescent="0.35">
      <c r="A197" t="s">
        <v>216</v>
      </c>
      <c r="B197" t="s">
        <v>22</v>
      </c>
      <c r="C197">
        <v>3968738</v>
      </c>
      <c r="D197" s="1">
        <v>45473</v>
      </c>
      <c r="E197" t="s">
        <v>185</v>
      </c>
      <c r="F197">
        <v>1861665</v>
      </c>
      <c r="H197">
        <v>17132</v>
      </c>
      <c r="I197">
        <v>16920079</v>
      </c>
    </row>
    <row r="198" spans="1:9" x14ac:dyDescent="0.35">
      <c r="A198" t="s">
        <v>217</v>
      </c>
      <c r="B198" t="s">
        <v>18</v>
      </c>
      <c r="C198">
        <v>5020199</v>
      </c>
      <c r="D198" s="1">
        <v>45473</v>
      </c>
      <c r="E198" t="s">
        <v>185</v>
      </c>
      <c r="F198">
        <v>1734582</v>
      </c>
      <c r="G198">
        <v>1724921</v>
      </c>
      <c r="H198">
        <v>9491</v>
      </c>
      <c r="I198">
        <v>13083449</v>
      </c>
    </row>
    <row r="199" spans="1:9" x14ac:dyDescent="0.35">
      <c r="A199" t="s">
        <v>218</v>
      </c>
      <c r="B199" t="s">
        <v>22</v>
      </c>
      <c r="C199">
        <v>229488994</v>
      </c>
      <c r="D199" s="1">
        <v>45473</v>
      </c>
      <c r="E199" t="s">
        <v>185</v>
      </c>
      <c r="F199">
        <v>1581936</v>
      </c>
      <c r="G199">
        <v>1538689</v>
      </c>
      <c r="H199">
        <v>30664</v>
      </c>
      <c r="I199">
        <v>30589153</v>
      </c>
    </row>
    <row r="200" spans="1:9" x14ac:dyDescent="0.35">
      <c r="A200" t="s">
        <v>219</v>
      </c>
      <c r="B200" t="s">
        <v>18</v>
      </c>
      <c r="C200">
        <v>5554960</v>
      </c>
      <c r="D200" s="1">
        <v>45473</v>
      </c>
      <c r="E200" t="s">
        <v>185</v>
      </c>
      <c r="F200">
        <v>1516117</v>
      </c>
      <c r="G200">
        <v>1503989</v>
      </c>
      <c r="H200">
        <v>11958</v>
      </c>
      <c r="I200">
        <v>12108977</v>
      </c>
    </row>
    <row r="201" spans="1:9" x14ac:dyDescent="0.35">
      <c r="A201" t="s">
        <v>220</v>
      </c>
      <c r="B201" t="s">
        <v>18</v>
      </c>
      <c r="C201">
        <v>5511370</v>
      </c>
      <c r="D201" s="1">
        <v>45473</v>
      </c>
      <c r="E201" t="s">
        <v>185</v>
      </c>
      <c r="F201">
        <v>1509732</v>
      </c>
      <c r="G201">
        <v>1503094</v>
      </c>
      <c r="H201">
        <v>6638</v>
      </c>
      <c r="I201">
        <v>11002430</v>
      </c>
    </row>
    <row r="202" spans="1:9" x14ac:dyDescent="0.35">
      <c r="A202" t="s">
        <v>221</v>
      </c>
      <c r="B202" t="s">
        <v>18</v>
      </c>
      <c r="C202">
        <v>2661708</v>
      </c>
      <c r="D202" s="1">
        <v>45473</v>
      </c>
      <c r="E202" t="s">
        <v>185</v>
      </c>
      <c r="F202">
        <v>1397806</v>
      </c>
      <c r="G202">
        <v>1387478</v>
      </c>
      <c r="H202">
        <v>9897</v>
      </c>
      <c r="I202">
        <v>10540357</v>
      </c>
    </row>
    <row r="203" spans="1:9" x14ac:dyDescent="0.35">
      <c r="A203" t="s">
        <v>222</v>
      </c>
      <c r="B203" t="s">
        <v>18</v>
      </c>
      <c r="C203">
        <v>2078034</v>
      </c>
      <c r="D203" s="1">
        <v>45473</v>
      </c>
      <c r="E203" t="s">
        <v>185</v>
      </c>
      <c r="F203">
        <v>1356546</v>
      </c>
      <c r="G203">
        <v>1349424</v>
      </c>
      <c r="H203">
        <v>7100</v>
      </c>
      <c r="I203">
        <v>2847701</v>
      </c>
    </row>
    <row r="204" spans="1:9" x14ac:dyDescent="0.35">
      <c r="A204" t="s">
        <v>223</v>
      </c>
      <c r="B204" t="s">
        <v>18</v>
      </c>
      <c r="C204">
        <v>6844597</v>
      </c>
      <c r="D204" s="1">
        <v>45473</v>
      </c>
      <c r="E204" t="s">
        <v>185</v>
      </c>
      <c r="F204">
        <v>1339851</v>
      </c>
      <c r="G204">
        <v>1292944</v>
      </c>
      <c r="H204">
        <v>38748</v>
      </c>
      <c r="I204">
        <v>11671043</v>
      </c>
    </row>
    <row r="205" spans="1:9" x14ac:dyDescent="0.35">
      <c r="A205" t="s">
        <v>224</v>
      </c>
      <c r="B205" t="s">
        <v>18</v>
      </c>
      <c r="C205">
        <v>4059286</v>
      </c>
      <c r="D205" s="1">
        <v>45473</v>
      </c>
      <c r="E205" t="s">
        <v>185</v>
      </c>
      <c r="F205">
        <v>1309728</v>
      </c>
      <c r="G205">
        <v>1258432</v>
      </c>
      <c r="H205">
        <v>18687</v>
      </c>
      <c r="I205">
        <v>5660084</v>
      </c>
    </row>
    <row r="206" spans="1:9" x14ac:dyDescent="0.35">
      <c r="A206" t="s">
        <v>225</v>
      </c>
      <c r="B206" t="s">
        <v>15</v>
      </c>
      <c r="C206">
        <v>18584039</v>
      </c>
      <c r="D206" s="1">
        <v>45473</v>
      </c>
      <c r="E206" t="s">
        <v>185</v>
      </c>
      <c r="F206">
        <v>1291293</v>
      </c>
      <c r="G206">
        <v>1269891</v>
      </c>
      <c r="H206">
        <v>20289</v>
      </c>
      <c r="I206">
        <v>7593848</v>
      </c>
    </row>
    <row r="207" spans="1:9" x14ac:dyDescent="0.35">
      <c r="A207" t="s">
        <v>226</v>
      </c>
      <c r="B207" t="s">
        <v>10</v>
      </c>
      <c r="C207">
        <v>37772756</v>
      </c>
      <c r="D207" s="1">
        <v>45473</v>
      </c>
      <c r="E207" t="s">
        <v>185</v>
      </c>
      <c r="F207">
        <v>1278992</v>
      </c>
      <c r="H207">
        <v>16303</v>
      </c>
      <c r="I207">
        <v>13001033</v>
      </c>
    </row>
    <row r="208" spans="1:9" x14ac:dyDescent="0.35">
      <c r="A208" t="s">
        <v>227</v>
      </c>
      <c r="B208" t="s">
        <v>22</v>
      </c>
      <c r="C208">
        <v>6684849</v>
      </c>
      <c r="D208" s="1">
        <v>45473</v>
      </c>
      <c r="E208" t="s">
        <v>185</v>
      </c>
      <c r="F208">
        <v>1243838</v>
      </c>
      <c r="G208">
        <v>1087587</v>
      </c>
      <c r="H208">
        <v>10952</v>
      </c>
      <c r="I208">
        <v>4795578</v>
      </c>
    </row>
    <row r="209" spans="1:9" x14ac:dyDescent="0.35">
      <c r="A209" t="s">
        <v>228</v>
      </c>
      <c r="B209" t="s">
        <v>15</v>
      </c>
      <c r="C209">
        <v>5182354</v>
      </c>
      <c r="D209" s="1">
        <v>45473</v>
      </c>
      <c r="E209" t="s">
        <v>185</v>
      </c>
      <c r="F209">
        <v>1238883</v>
      </c>
      <c r="H209">
        <v>9428</v>
      </c>
      <c r="I209">
        <v>4659757</v>
      </c>
    </row>
    <row r="210" spans="1:9" x14ac:dyDescent="0.35">
      <c r="A210" t="s">
        <v>229</v>
      </c>
      <c r="B210" t="s">
        <v>13</v>
      </c>
      <c r="C210">
        <v>11992656</v>
      </c>
      <c r="D210" s="1">
        <v>45473</v>
      </c>
      <c r="E210" t="s">
        <v>185</v>
      </c>
      <c r="F210">
        <v>1212131</v>
      </c>
      <c r="G210">
        <v>1177145</v>
      </c>
      <c r="H210">
        <v>22407</v>
      </c>
      <c r="I210">
        <v>2710261</v>
      </c>
    </row>
    <row r="211" spans="1:9" x14ac:dyDescent="0.35">
      <c r="A211" t="s">
        <v>230</v>
      </c>
      <c r="B211" t="s">
        <v>10</v>
      </c>
      <c r="C211">
        <v>12046656</v>
      </c>
      <c r="D211" s="1">
        <v>45473</v>
      </c>
      <c r="E211" t="s">
        <v>185</v>
      </c>
      <c r="F211">
        <v>1153361</v>
      </c>
      <c r="H211">
        <v>29423</v>
      </c>
      <c r="I211">
        <v>5013383</v>
      </c>
    </row>
    <row r="212" spans="1:9" x14ac:dyDescent="0.35">
      <c r="A212" t="s">
        <v>231</v>
      </c>
      <c r="B212" t="s">
        <v>15</v>
      </c>
      <c r="C212">
        <v>11305652</v>
      </c>
      <c r="D212" s="1">
        <v>45473</v>
      </c>
      <c r="E212" t="s">
        <v>185</v>
      </c>
      <c r="F212">
        <v>1115251</v>
      </c>
      <c r="G212">
        <v>1106660</v>
      </c>
      <c r="H212">
        <v>8530</v>
      </c>
      <c r="I212">
        <v>14402674</v>
      </c>
    </row>
    <row r="213" spans="1:9" x14ac:dyDescent="0.35">
      <c r="A213" t="s">
        <v>232</v>
      </c>
      <c r="B213" t="s">
        <v>18</v>
      </c>
      <c r="C213">
        <v>46719142</v>
      </c>
      <c r="D213" s="1">
        <v>45473</v>
      </c>
      <c r="E213" t="s">
        <v>233</v>
      </c>
      <c r="F213">
        <v>13914811</v>
      </c>
      <c r="G213">
        <v>13762417</v>
      </c>
      <c r="H213">
        <v>121760</v>
      </c>
      <c r="I213">
        <v>471036328</v>
      </c>
    </row>
    <row r="214" spans="1:9" x14ac:dyDescent="0.35">
      <c r="A214" t="s">
        <v>15</v>
      </c>
      <c r="B214" t="s">
        <v>15</v>
      </c>
      <c r="D214" s="1">
        <v>45473</v>
      </c>
      <c r="E214" t="s">
        <v>233</v>
      </c>
      <c r="F214">
        <v>131889132</v>
      </c>
      <c r="G214">
        <v>127665129</v>
      </c>
      <c r="H214">
        <v>1695941</v>
      </c>
    </row>
    <row r="215" spans="1:9" x14ac:dyDescent="0.35">
      <c r="A215" t="s">
        <v>22</v>
      </c>
      <c r="B215" t="s">
        <v>22</v>
      </c>
      <c r="D215" s="1">
        <v>45473</v>
      </c>
      <c r="E215" t="s">
        <v>233</v>
      </c>
      <c r="F215">
        <v>221500265</v>
      </c>
      <c r="G215">
        <v>205673091</v>
      </c>
      <c r="H215">
        <v>1553662</v>
      </c>
    </row>
    <row r="216" spans="1:9" x14ac:dyDescent="0.35">
      <c r="A216" t="s">
        <v>18</v>
      </c>
      <c r="B216" t="s">
        <v>18</v>
      </c>
      <c r="D216" s="1">
        <v>45473</v>
      </c>
      <c r="E216" t="s">
        <v>233</v>
      </c>
      <c r="F216">
        <v>253406198</v>
      </c>
      <c r="G216">
        <v>248754104</v>
      </c>
      <c r="H216">
        <v>2101824</v>
      </c>
    </row>
    <row r="217" spans="1:9" x14ac:dyDescent="0.35">
      <c r="A217" t="s">
        <v>13</v>
      </c>
      <c r="B217" t="s">
        <v>13</v>
      </c>
      <c r="D217" s="1">
        <v>45473</v>
      </c>
      <c r="E217" t="s">
        <v>233</v>
      </c>
      <c r="F217">
        <v>70200879</v>
      </c>
      <c r="G217">
        <v>66683585</v>
      </c>
      <c r="H217">
        <v>1367332</v>
      </c>
    </row>
    <row r="218" spans="1:9" x14ac:dyDescent="0.35">
      <c r="A218" t="s">
        <v>24</v>
      </c>
      <c r="B218" t="s">
        <v>24</v>
      </c>
      <c r="D218" s="1">
        <v>45473</v>
      </c>
      <c r="E218" t="s">
        <v>233</v>
      </c>
      <c r="F218">
        <v>14895771</v>
      </c>
      <c r="G218">
        <v>14752388</v>
      </c>
      <c r="H218">
        <v>33015</v>
      </c>
    </row>
    <row r="219" spans="1:9" x14ac:dyDescent="0.35">
      <c r="A219" t="s">
        <v>10</v>
      </c>
      <c r="B219" t="s">
        <v>10</v>
      </c>
      <c r="D219" s="1">
        <v>45473</v>
      </c>
      <c r="E219" t="s">
        <v>233</v>
      </c>
      <c r="F219">
        <v>12860924</v>
      </c>
      <c r="G219">
        <v>12090808</v>
      </c>
      <c r="H219">
        <v>258892</v>
      </c>
    </row>
    <row r="220" spans="1:9" x14ac:dyDescent="0.35">
      <c r="A220" t="s">
        <v>234</v>
      </c>
      <c r="B220" t="s">
        <v>234</v>
      </c>
      <c r="D220" s="1">
        <v>45473</v>
      </c>
      <c r="E220" t="s">
        <v>233</v>
      </c>
      <c r="F220">
        <v>704753890</v>
      </c>
      <c r="G220">
        <v>675619811</v>
      </c>
      <c r="H220">
        <v>7010681</v>
      </c>
    </row>
    <row r="221" spans="1:9" x14ac:dyDescent="0.35">
      <c r="A221" t="s">
        <v>235</v>
      </c>
      <c r="B221" t="s">
        <v>15</v>
      </c>
      <c r="C221">
        <v>334805269</v>
      </c>
      <c r="D221" s="1">
        <v>45473</v>
      </c>
      <c r="E221" t="s">
        <v>233</v>
      </c>
      <c r="F221">
        <v>111820082</v>
      </c>
      <c r="G221">
        <v>109814428</v>
      </c>
      <c r="H221">
        <v>1219487</v>
      </c>
      <c r="I221">
        <v>1186851502</v>
      </c>
    </row>
    <row r="222" spans="1:9" x14ac:dyDescent="0.35">
      <c r="A222" t="s">
        <v>236</v>
      </c>
      <c r="B222" t="s">
        <v>22</v>
      </c>
      <c r="C222">
        <v>1406631776</v>
      </c>
      <c r="D222" s="1">
        <v>45473</v>
      </c>
      <c r="E222" t="s">
        <v>233</v>
      </c>
      <c r="F222">
        <v>45035393</v>
      </c>
      <c r="H222">
        <v>533570</v>
      </c>
      <c r="I222">
        <v>935879495</v>
      </c>
    </row>
    <row r="223" spans="1:9" x14ac:dyDescent="0.35">
      <c r="A223" t="s">
        <v>237</v>
      </c>
      <c r="B223" t="s">
        <v>18</v>
      </c>
      <c r="C223">
        <v>65584518</v>
      </c>
      <c r="D223" s="1">
        <v>45473</v>
      </c>
      <c r="E223" t="s">
        <v>233</v>
      </c>
      <c r="F223">
        <v>40138560</v>
      </c>
      <c r="G223">
        <v>39970918</v>
      </c>
      <c r="H223">
        <v>167642</v>
      </c>
      <c r="I223">
        <v>271490188</v>
      </c>
    </row>
    <row r="224" spans="1:9" x14ac:dyDescent="0.35">
      <c r="A224" t="s">
        <v>238</v>
      </c>
      <c r="B224" t="s">
        <v>18</v>
      </c>
      <c r="C224">
        <v>83883596</v>
      </c>
      <c r="D224" s="1">
        <v>45473</v>
      </c>
      <c r="E224" t="s">
        <v>233</v>
      </c>
      <c r="F224">
        <v>38828995</v>
      </c>
      <c r="G224">
        <v>38240600</v>
      </c>
      <c r="H224">
        <v>183027</v>
      </c>
      <c r="I224">
        <v>122332384</v>
      </c>
    </row>
    <row r="225" spans="1:9" x14ac:dyDescent="0.35">
      <c r="A225" t="s">
        <v>239</v>
      </c>
      <c r="B225" t="s">
        <v>13</v>
      </c>
      <c r="C225">
        <v>215353593</v>
      </c>
      <c r="D225" s="1">
        <v>45473</v>
      </c>
      <c r="E225" t="s">
        <v>233</v>
      </c>
      <c r="F225">
        <v>38743918</v>
      </c>
      <c r="G225">
        <v>36249161</v>
      </c>
      <c r="H225">
        <v>711380</v>
      </c>
      <c r="I225">
        <v>63776166</v>
      </c>
    </row>
    <row r="226" spans="1:9" x14ac:dyDescent="0.35">
      <c r="A226" t="s">
        <v>240</v>
      </c>
      <c r="B226" t="s">
        <v>22</v>
      </c>
      <c r="C226">
        <v>51329899</v>
      </c>
      <c r="D226" s="1">
        <v>45473</v>
      </c>
      <c r="E226" t="s">
        <v>233</v>
      </c>
      <c r="F226">
        <v>34571873</v>
      </c>
      <c r="G226">
        <v>34535939</v>
      </c>
      <c r="H226">
        <v>35934</v>
      </c>
      <c r="I226">
        <v>15804065</v>
      </c>
    </row>
    <row r="227" spans="1:9" x14ac:dyDescent="0.35">
      <c r="A227" t="s">
        <v>241</v>
      </c>
      <c r="B227" t="s">
        <v>22</v>
      </c>
      <c r="C227">
        <v>125584838</v>
      </c>
      <c r="D227" s="1">
        <v>45473</v>
      </c>
      <c r="E227" t="s">
        <v>233</v>
      </c>
      <c r="F227">
        <v>33803572</v>
      </c>
      <c r="H227">
        <v>74694</v>
      </c>
      <c r="I227">
        <v>100414883</v>
      </c>
    </row>
    <row r="228" spans="1:9" x14ac:dyDescent="0.35">
      <c r="A228" t="s">
        <v>242</v>
      </c>
      <c r="B228" t="s">
        <v>18</v>
      </c>
      <c r="C228">
        <v>60262770</v>
      </c>
      <c r="D228" s="1">
        <v>45473</v>
      </c>
      <c r="E228" t="s">
        <v>233</v>
      </c>
      <c r="F228">
        <v>26723249</v>
      </c>
      <c r="G228">
        <v>26361218</v>
      </c>
      <c r="H228">
        <v>196487</v>
      </c>
      <c r="I228">
        <v>281126449</v>
      </c>
    </row>
    <row r="229" spans="1:9" x14ac:dyDescent="0.35">
      <c r="A229" t="s">
        <v>243</v>
      </c>
      <c r="B229" t="s">
        <v>18</v>
      </c>
      <c r="C229">
        <v>68497907</v>
      </c>
      <c r="D229" s="1">
        <v>45473</v>
      </c>
      <c r="E229" t="s">
        <v>233</v>
      </c>
      <c r="F229">
        <v>24910387</v>
      </c>
      <c r="G229">
        <v>24678275</v>
      </c>
      <c r="H229">
        <v>232112</v>
      </c>
      <c r="I229">
        <v>522526476</v>
      </c>
    </row>
    <row r="230" spans="1:9" x14ac:dyDescent="0.35">
      <c r="A230" t="s">
        <v>244</v>
      </c>
      <c r="B230" t="s">
        <v>18</v>
      </c>
      <c r="C230">
        <v>145805947</v>
      </c>
      <c r="D230" s="1">
        <v>45473</v>
      </c>
      <c r="E230" t="s">
        <v>233</v>
      </c>
      <c r="F230">
        <v>24124215</v>
      </c>
      <c r="G230">
        <v>23545818</v>
      </c>
      <c r="H230">
        <v>402756</v>
      </c>
      <c r="I230">
        <v>273400000</v>
      </c>
    </row>
    <row r="231" spans="1:9" x14ac:dyDescent="0.35">
      <c r="A231" t="s">
        <v>245</v>
      </c>
      <c r="B231" t="s">
        <v>22</v>
      </c>
      <c r="C231">
        <v>85561976</v>
      </c>
      <c r="D231" s="1">
        <v>45473</v>
      </c>
      <c r="E231" t="s">
        <v>233</v>
      </c>
      <c r="F231">
        <v>17232066</v>
      </c>
      <c r="H231">
        <v>102174</v>
      </c>
      <c r="I231">
        <v>162743369</v>
      </c>
    </row>
    <row r="232" spans="1:9" x14ac:dyDescent="0.35">
      <c r="A232" t="s">
        <v>246</v>
      </c>
      <c r="B232" t="s">
        <v>24</v>
      </c>
      <c r="C232">
        <v>26068792</v>
      </c>
      <c r="D232" s="1">
        <v>45473</v>
      </c>
      <c r="E232" t="s">
        <v>233</v>
      </c>
      <c r="F232">
        <v>11853144</v>
      </c>
      <c r="G232">
        <v>11820014</v>
      </c>
      <c r="H232">
        <v>24414</v>
      </c>
      <c r="I232">
        <v>81916639</v>
      </c>
    </row>
    <row r="233" spans="1:9" x14ac:dyDescent="0.35">
      <c r="A233" t="s">
        <v>247</v>
      </c>
      <c r="B233" t="s">
        <v>22</v>
      </c>
      <c r="C233">
        <v>98953541</v>
      </c>
      <c r="D233" s="1">
        <v>45473</v>
      </c>
      <c r="E233" t="s">
        <v>233</v>
      </c>
      <c r="F233">
        <v>11625195</v>
      </c>
      <c r="G233">
        <v>10640971</v>
      </c>
      <c r="H233">
        <v>43206</v>
      </c>
      <c r="I233">
        <v>85826548</v>
      </c>
    </row>
    <row r="234" spans="1:9" x14ac:dyDescent="0.35">
      <c r="A234" t="s">
        <v>248</v>
      </c>
      <c r="B234" t="s">
        <v>22</v>
      </c>
      <c r="C234">
        <v>23888595</v>
      </c>
      <c r="D234" s="1">
        <v>45473</v>
      </c>
      <c r="E234" t="s">
        <v>233</v>
      </c>
      <c r="F234">
        <v>10241523</v>
      </c>
      <c r="G234">
        <v>10222518</v>
      </c>
      <c r="H234">
        <v>19005</v>
      </c>
      <c r="I234">
        <v>30742304</v>
      </c>
    </row>
    <row r="235" spans="1:9" x14ac:dyDescent="0.35">
      <c r="A235" t="s">
        <v>249</v>
      </c>
      <c r="B235" t="s">
        <v>13</v>
      </c>
      <c r="C235">
        <v>46010234</v>
      </c>
      <c r="D235" s="1">
        <v>45473</v>
      </c>
      <c r="E235" t="s">
        <v>233</v>
      </c>
      <c r="F235">
        <v>10128845</v>
      </c>
      <c r="G235">
        <v>9997258</v>
      </c>
      <c r="H235">
        <v>130841</v>
      </c>
      <c r="I235">
        <v>35716069</v>
      </c>
    </row>
    <row r="236" spans="1:9" x14ac:dyDescent="0.35">
      <c r="A236" t="s">
        <v>250</v>
      </c>
      <c r="B236" t="s">
        <v>18</v>
      </c>
      <c r="C236">
        <v>17211447</v>
      </c>
      <c r="D236" s="1">
        <v>45473</v>
      </c>
      <c r="E236" t="s">
        <v>233</v>
      </c>
      <c r="F236">
        <v>8635786</v>
      </c>
      <c r="G236">
        <v>8612599</v>
      </c>
      <c r="H236">
        <v>22992</v>
      </c>
      <c r="I236">
        <v>25984435</v>
      </c>
    </row>
    <row r="237" spans="1:9" x14ac:dyDescent="0.35">
      <c r="A237" t="s">
        <v>251</v>
      </c>
      <c r="B237" t="s">
        <v>15</v>
      </c>
      <c r="C237">
        <v>131562772</v>
      </c>
      <c r="D237" s="1">
        <v>45473</v>
      </c>
      <c r="E237" t="s">
        <v>233</v>
      </c>
      <c r="F237">
        <v>7702809</v>
      </c>
      <c r="G237">
        <v>6899865</v>
      </c>
      <c r="H237">
        <v>334958</v>
      </c>
      <c r="I237">
        <v>20013810</v>
      </c>
    </row>
    <row r="238" spans="1:9" x14ac:dyDescent="0.35">
      <c r="A238" t="s">
        <v>252</v>
      </c>
      <c r="B238" t="s">
        <v>22</v>
      </c>
      <c r="C238">
        <v>86022837</v>
      </c>
      <c r="D238" s="1">
        <v>45473</v>
      </c>
      <c r="E238" t="s">
        <v>233</v>
      </c>
      <c r="F238">
        <v>7627186</v>
      </c>
      <c r="H238">
        <v>146811</v>
      </c>
      <c r="I238">
        <v>57320267</v>
      </c>
    </row>
    <row r="239" spans="1:9" x14ac:dyDescent="0.35">
      <c r="A239" t="s">
        <v>253</v>
      </c>
      <c r="B239" t="s">
        <v>22</v>
      </c>
      <c r="C239">
        <v>279134505</v>
      </c>
      <c r="D239" s="1">
        <v>45473</v>
      </c>
      <c r="E239" t="s">
        <v>233</v>
      </c>
      <c r="F239">
        <v>6829221</v>
      </c>
      <c r="G239">
        <v>6647104</v>
      </c>
      <c r="H239">
        <v>162063</v>
      </c>
      <c r="I239">
        <v>114158919</v>
      </c>
    </row>
  </sheetData>
  <phoneticPr fontId="18"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07331-58E6-4072-8B18-E40BF824501B}">
  <dimension ref="A1:S50"/>
  <sheetViews>
    <sheetView showGridLines="0" topLeftCell="A15" zoomScale="80" zoomScaleNormal="80" workbookViewId="0">
      <selection activeCell="G31" sqref="G31"/>
    </sheetView>
  </sheetViews>
  <sheetFormatPr defaultRowHeight="15.6" x14ac:dyDescent="0.35"/>
  <cols>
    <col min="5" max="5" width="10.21875" customWidth="1"/>
    <col min="6" max="6" width="2.5546875" customWidth="1"/>
    <col min="7" max="7" width="20" bestFit="1" customWidth="1"/>
    <col min="8" max="8" width="14.44140625" bestFit="1" customWidth="1"/>
    <col min="12" max="12" width="20" bestFit="1" customWidth="1"/>
    <col min="13" max="13" width="15.6640625" bestFit="1" customWidth="1"/>
    <col min="14" max="14" width="43.21875" customWidth="1"/>
    <col min="23" max="23" width="8.88671875" customWidth="1"/>
  </cols>
  <sheetData>
    <row r="1" spans="1:19" x14ac:dyDescent="0.35">
      <c r="A1" s="5"/>
      <c r="B1" s="5"/>
      <c r="C1" s="5"/>
      <c r="D1" s="5"/>
      <c r="E1" s="5"/>
      <c r="F1" s="5"/>
      <c r="G1" s="5"/>
      <c r="H1" s="5"/>
      <c r="I1" s="5"/>
      <c r="J1" s="5"/>
      <c r="K1" s="5"/>
      <c r="L1" s="5"/>
      <c r="M1" s="5"/>
      <c r="N1" s="5"/>
      <c r="O1" s="5"/>
      <c r="P1" s="5"/>
      <c r="Q1" s="5"/>
      <c r="R1" s="5"/>
      <c r="S1" s="5"/>
    </row>
    <row r="2" spans="1:19" x14ac:dyDescent="0.35">
      <c r="A2" s="5"/>
      <c r="B2" s="5"/>
      <c r="C2" s="5"/>
      <c r="D2" s="5"/>
      <c r="E2" s="5"/>
      <c r="F2" s="5"/>
      <c r="G2" s="5"/>
      <c r="H2" s="5"/>
      <c r="I2" s="5"/>
      <c r="J2" s="5"/>
      <c r="K2" s="5"/>
      <c r="L2" s="5"/>
      <c r="M2" s="5"/>
      <c r="N2" s="5"/>
      <c r="O2" s="5"/>
      <c r="P2" s="5"/>
      <c r="Q2" s="5"/>
      <c r="R2" s="5"/>
      <c r="S2" s="5"/>
    </row>
    <row r="3" spans="1:19" x14ac:dyDescent="0.35">
      <c r="A3" s="5"/>
      <c r="B3" s="5"/>
      <c r="C3" s="5"/>
      <c r="D3" s="5"/>
      <c r="E3" s="5"/>
      <c r="F3" s="5"/>
      <c r="G3" s="5"/>
      <c r="H3" s="5"/>
      <c r="I3" s="5"/>
      <c r="J3" s="5"/>
      <c r="K3" s="5"/>
      <c r="L3" s="5"/>
      <c r="M3" s="5"/>
      <c r="N3" s="5"/>
      <c r="O3" s="5"/>
      <c r="P3" s="5"/>
      <c r="Q3" s="5"/>
      <c r="R3" s="5"/>
      <c r="S3" s="5"/>
    </row>
    <row r="4" spans="1:19" x14ac:dyDescent="0.35">
      <c r="A4" s="5"/>
      <c r="B4" s="5"/>
      <c r="C4" s="5"/>
      <c r="D4" s="5"/>
      <c r="E4" s="5"/>
      <c r="F4" s="5"/>
      <c r="G4" s="5"/>
      <c r="H4" s="5"/>
      <c r="I4" s="5"/>
      <c r="J4" s="5"/>
      <c r="K4" s="5"/>
      <c r="L4" s="5"/>
      <c r="M4" s="5"/>
      <c r="N4" s="5"/>
      <c r="O4" s="5"/>
      <c r="P4" s="5"/>
      <c r="Q4" s="5"/>
      <c r="R4" s="5"/>
      <c r="S4" s="5"/>
    </row>
    <row r="5" spans="1:19" x14ac:dyDescent="0.35">
      <c r="A5" s="5"/>
      <c r="B5" s="5"/>
      <c r="C5" s="5"/>
      <c r="D5" s="5"/>
      <c r="E5" s="5"/>
      <c r="F5" s="5"/>
      <c r="G5" s="5"/>
      <c r="H5" s="5"/>
      <c r="I5" s="5"/>
      <c r="J5" s="5"/>
      <c r="K5" s="5"/>
      <c r="L5" s="5"/>
      <c r="M5" s="5"/>
      <c r="N5" s="5"/>
      <c r="O5" s="5"/>
      <c r="P5" s="5"/>
      <c r="Q5" s="5"/>
      <c r="R5" s="5"/>
      <c r="S5" s="5"/>
    </row>
    <row r="6" spans="1:19" x14ac:dyDescent="0.35">
      <c r="A6" s="5"/>
      <c r="B6" s="5"/>
      <c r="C6" s="5"/>
      <c r="D6" s="5"/>
      <c r="E6" s="5"/>
      <c r="F6" s="5"/>
      <c r="G6" s="5"/>
      <c r="H6" s="5"/>
      <c r="I6" s="5"/>
      <c r="J6" s="5"/>
      <c r="K6" s="5"/>
      <c r="L6" s="5"/>
      <c r="M6" s="5"/>
      <c r="N6" s="5"/>
      <c r="O6" s="5"/>
      <c r="P6" s="5"/>
      <c r="Q6" s="5"/>
      <c r="R6" s="5"/>
      <c r="S6" s="5"/>
    </row>
    <row r="7" spans="1:19" x14ac:dyDescent="0.35">
      <c r="A7" s="5"/>
      <c r="B7" s="5"/>
      <c r="C7" s="5"/>
      <c r="D7" s="5"/>
      <c r="E7" s="5"/>
      <c r="F7" s="5"/>
      <c r="G7" s="5"/>
      <c r="H7" s="5"/>
      <c r="I7" s="5"/>
      <c r="J7" s="5"/>
      <c r="K7" s="5"/>
      <c r="L7" s="5"/>
      <c r="M7" s="5"/>
      <c r="N7" s="5"/>
      <c r="O7" s="5"/>
      <c r="P7" s="5"/>
      <c r="Q7" s="5"/>
      <c r="R7" s="5"/>
      <c r="S7" s="5"/>
    </row>
    <row r="8" spans="1:19" x14ac:dyDescent="0.35">
      <c r="A8" s="5"/>
      <c r="B8" s="5"/>
      <c r="C8" s="5"/>
      <c r="D8" s="5"/>
      <c r="E8" s="5"/>
      <c r="F8" s="5"/>
      <c r="G8" s="5"/>
      <c r="H8" s="5"/>
      <c r="I8" s="5"/>
      <c r="J8" s="5"/>
      <c r="K8" s="5"/>
      <c r="L8" s="5"/>
      <c r="M8" s="5"/>
      <c r="N8" s="5"/>
      <c r="O8" s="5"/>
      <c r="P8" s="5"/>
      <c r="Q8" s="5"/>
      <c r="R8" s="5"/>
      <c r="S8" s="5"/>
    </row>
    <row r="9" spans="1:19" x14ac:dyDescent="0.35">
      <c r="A9" s="5"/>
      <c r="B9" s="5"/>
      <c r="C9" s="5"/>
      <c r="D9" s="5"/>
      <c r="E9" s="5"/>
      <c r="F9" s="5"/>
      <c r="G9" s="5"/>
      <c r="H9" s="5"/>
      <c r="I9" s="5"/>
      <c r="J9" s="5"/>
      <c r="K9" s="5"/>
      <c r="L9" s="5"/>
      <c r="M9" s="5"/>
      <c r="N9" s="5"/>
      <c r="O9" s="5"/>
      <c r="P9" s="5"/>
      <c r="Q9" s="5"/>
      <c r="R9" s="5"/>
      <c r="S9" s="5"/>
    </row>
    <row r="10" spans="1:19" x14ac:dyDescent="0.35">
      <c r="A10" s="5"/>
      <c r="B10" s="5"/>
      <c r="C10" s="5"/>
      <c r="D10" s="5"/>
      <c r="E10" s="5"/>
      <c r="F10" s="5"/>
      <c r="G10" s="5"/>
      <c r="H10" s="5"/>
      <c r="I10" s="5"/>
      <c r="J10" s="5"/>
      <c r="K10" s="5"/>
      <c r="L10" s="5"/>
      <c r="M10" s="5"/>
      <c r="N10" s="5"/>
      <c r="O10" s="5"/>
      <c r="P10" s="5"/>
      <c r="Q10" s="5"/>
      <c r="R10" s="5"/>
      <c r="S10" s="5"/>
    </row>
    <row r="11" spans="1:19" x14ac:dyDescent="0.35">
      <c r="A11" s="5"/>
      <c r="B11" s="5"/>
      <c r="C11" s="5"/>
      <c r="D11" s="5"/>
      <c r="E11" s="5"/>
      <c r="F11" s="5"/>
      <c r="G11" s="5"/>
      <c r="H11" s="5"/>
      <c r="I11" s="5"/>
      <c r="J11" s="5"/>
      <c r="K11" s="5"/>
      <c r="L11" s="5"/>
      <c r="M11" s="5"/>
      <c r="N11" s="5"/>
      <c r="O11" s="5"/>
      <c r="P11" s="5"/>
      <c r="Q11" s="5"/>
      <c r="R11" s="5"/>
      <c r="S11" s="5"/>
    </row>
    <row r="12" spans="1:19" x14ac:dyDescent="0.35">
      <c r="A12" s="5"/>
      <c r="B12" s="5"/>
      <c r="C12" s="5"/>
      <c r="D12" s="5"/>
      <c r="E12" s="5"/>
      <c r="F12" s="5"/>
      <c r="G12" s="5"/>
      <c r="H12" s="5"/>
      <c r="I12" s="5"/>
      <c r="J12" s="5"/>
      <c r="K12" s="5"/>
      <c r="L12" s="5"/>
      <c r="M12" s="5"/>
      <c r="N12" s="5"/>
      <c r="O12" s="5"/>
      <c r="P12" s="5"/>
      <c r="Q12" s="5"/>
      <c r="R12" s="5"/>
      <c r="S12" s="5"/>
    </row>
    <row r="13" spans="1:19" x14ac:dyDescent="0.35">
      <c r="A13" s="5"/>
      <c r="B13" s="5"/>
      <c r="C13" s="5"/>
      <c r="D13" s="5"/>
      <c r="E13" s="5"/>
      <c r="F13" s="5"/>
      <c r="G13" s="5"/>
      <c r="H13" s="5"/>
      <c r="I13" s="5"/>
      <c r="J13" s="5"/>
      <c r="K13" s="5"/>
      <c r="L13" s="5"/>
      <c r="M13" s="5"/>
      <c r="N13" s="5"/>
      <c r="O13" s="5"/>
      <c r="P13" s="5"/>
      <c r="Q13" s="5"/>
      <c r="R13" s="5"/>
      <c r="S13" s="5"/>
    </row>
    <row r="14" spans="1:19" x14ac:dyDescent="0.35">
      <c r="A14" s="5"/>
      <c r="B14" s="5"/>
      <c r="C14" s="5"/>
      <c r="D14" s="5"/>
      <c r="E14" s="5"/>
      <c r="F14" s="5"/>
      <c r="G14" s="5"/>
      <c r="H14" s="5"/>
      <c r="I14" s="5"/>
      <c r="J14" s="5"/>
      <c r="K14" s="5"/>
      <c r="L14" s="5"/>
      <c r="M14" s="5"/>
      <c r="N14" s="5"/>
      <c r="O14" s="5"/>
      <c r="P14" s="5"/>
      <c r="Q14" s="5"/>
      <c r="R14" s="5"/>
      <c r="S14" s="5"/>
    </row>
    <row r="15" spans="1:19" x14ac:dyDescent="0.35">
      <c r="A15" s="5"/>
      <c r="B15" s="5"/>
      <c r="C15" s="5"/>
      <c r="D15" s="5"/>
      <c r="E15" s="5"/>
      <c r="F15" s="5"/>
      <c r="G15" s="5"/>
      <c r="H15" s="5"/>
      <c r="I15" s="5"/>
      <c r="J15" s="5"/>
      <c r="K15" s="5"/>
      <c r="L15" s="5"/>
      <c r="M15" s="5"/>
      <c r="N15" s="5"/>
      <c r="O15" s="5"/>
      <c r="P15" s="5"/>
      <c r="Q15" s="5"/>
      <c r="R15" s="5"/>
      <c r="S15" s="5"/>
    </row>
    <row r="16" spans="1:19" x14ac:dyDescent="0.35">
      <c r="A16" s="5"/>
      <c r="B16" s="5"/>
      <c r="C16" s="5"/>
      <c r="D16" s="5"/>
      <c r="E16" s="5"/>
      <c r="F16" s="5"/>
      <c r="G16" s="5"/>
      <c r="H16" s="5"/>
      <c r="I16" s="5"/>
      <c r="J16" s="5"/>
      <c r="K16" s="5"/>
      <c r="L16" s="5"/>
      <c r="M16" s="5"/>
      <c r="N16" s="5"/>
      <c r="O16" s="5"/>
      <c r="P16" s="5"/>
      <c r="Q16" s="5"/>
      <c r="R16" s="5"/>
      <c r="S16" s="5"/>
    </row>
    <row r="17" spans="1:19" x14ac:dyDescent="0.35">
      <c r="A17" s="5"/>
      <c r="B17" s="5"/>
      <c r="C17" s="5"/>
      <c r="D17" s="5"/>
      <c r="E17" s="5"/>
      <c r="F17" s="5"/>
      <c r="G17" s="5"/>
      <c r="H17" s="5"/>
      <c r="I17" s="5"/>
      <c r="J17" s="5"/>
      <c r="K17" s="5"/>
      <c r="L17" s="5"/>
      <c r="M17" s="5"/>
      <c r="N17" s="5"/>
      <c r="O17" s="5"/>
      <c r="P17" s="5"/>
      <c r="Q17" s="5"/>
      <c r="R17" s="5"/>
      <c r="S17" s="5"/>
    </row>
    <row r="18" spans="1:19" x14ac:dyDescent="0.35">
      <c r="A18" s="5"/>
      <c r="B18" s="5"/>
      <c r="C18" s="5"/>
      <c r="D18" s="5"/>
      <c r="E18" s="5"/>
      <c r="F18" s="5"/>
      <c r="G18" s="5"/>
      <c r="H18" s="5"/>
      <c r="I18" s="5"/>
      <c r="J18" s="5"/>
      <c r="K18" s="5"/>
      <c r="L18" s="5"/>
      <c r="M18" s="5"/>
      <c r="N18" s="5"/>
      <c r="O18" s="5"/>
      <c r="P18" s="5"/>
      <c r="Q18" s="5"/>
      <c r="R18" s="5"/>
      <c r="S18" s="5"/>
    </row>
    <row r="19" spans="1:19" x14ac:dyDescent="0.35">
      <c r="A19" s="5"/>
      <c r="B19" s="5"/>
      <c r="C19" s="5"/>
      <c r="D19" s="5"/>
      <c r="E19" s="5"/>
      <c r="F19" s="5"/>
      <c r="G19" s="5"/>
      <c r="H19" s="5"/>
      <c r="I19" s="5"/>
      <c r="J19" s="5"/>
      <c r="K19" s="5"/>
      <c r="L19" s="5"/>
      <c r="M19" s="5"/>
      <c r="N19" s="5"/>
      <c r="O19" s="5"/>
      <c r="P19" s="5"/>
      <c r="Q19" s="5"/>
      <c r="R19" s="5"/>
      <c r="S19" s="5"/>
    </row>
    <row r="20" spans="1:19" x14ac:dyDescent="0.35">
      <c r="A20" s="5"/>
      <c r="B20" s="5"/>
      <c r="C20" s="5"/>
      <c r="D20" s="5"/>
      <c r="E20" s="5"/>
      <c r="F20" s="5"/>
      <c r="G20" s="5"/>
      <c r="H20" s="5"/>
      <c r="I20" s="5"/>
      <c r="J20" s="5"/>
      <c r="K20" s="5"/>
      <c r="L20" s="5"/>
      <c r="M20" s="5"/>
      <c r="N20" s="5"/>
      <c r="O20" s="5"/>
      <c r="P20" s="5"/>
      <c r="Q20" s="5"/>
      <c r="R20" s="5"/>
      <c r="S20" s="5"/>
    </row>
    <row r="21" spans="1:19" x14ac:dyDescent="0.35">
      <c r="A21" s="5"/>
      <c r="B21" s="5"/>
      <c r="C21" s="5"/>
      <c r="D21" s="5"/>
      <c r="E21" s="5"/>
      <c r="F21" s="5"/>
      <c r="G21" s="5"/>
      <c r="H21" s="5"/>
      <c r="I21" s="5"/>
      <c r="J21" s="5"/>
      <c r="K21" s="5"/>
      <c r="L21" s="5"/>
      <c r="M21" s="5"/>
      <c r="N21" s="5"/>
      <c r="O21" s="5"/>
      <c r="P21" s="5"/>
      <c r="Q21" s="5"/>
      <c r="R21" s="5"/>
      <c r="S21" s="5"/>
    </row>
    <row r="22" spans="1:19" x14ac:dyDescent="0.35">
      <c r="A22" s="5"/>
      <c r="B22" s="5"/>
      <c r="C22" s="5"/>
      <c r="D22" s="5"/>
      <c r="E22" s="5"/>
      <c r="F22" s="5"/>
      <c r="G22" s="5"/>
      <c r="H22" s="5"/>
      <c r="I22" s="5"/>
      <c r="J22" s="5"/>
      <c r="K22" s="5"/>
      <c r="L22" s="5"/>
      <c r="M22" s="5"/>
      <c r="N22" s="5"/>
      <c r="O22" s="5"/>
      <c r="P22" s="5"/>
      <c r="Q22" s="5"/>
      <c r="R22" s="5"/>
      <c r="S22" s="5"/>
    </row>
    <row r="23" spans="1:19" x14ac:dyDescent="0.35">
      <c r="A23" s="5"/>
      <c r="B23" s="5"/>
      <c r="C23" s="5"/>
      <c r="D23" s="5"/>
      <c r="E23" s="5"/>
      <c r="F23" s="5"/>
      <c r="G23" s="5"/>
      <c r="H23" s="5"/>
      <c r="I23" s="5"/>
      <c r="J23" s="5"/>
      <c r="K23" s="5"/>
      <c r="L23" s="5"/>
      <c r="M23" s="5"/>
      <c r="N23" s="5"/>
      <c r="O23" s="5"/>
      <c r="P23" s="5"/>
      <c r="Q23" s="5"/>
      <c r="R23" s="5"/>
      <c r="S23" s="5"/>
    </row>
    <row r="24" spans="1:19" x14ac:dyDescent="0.35">
      <c r="A24" s="5"/>
      <c r="B24" s="5"/>
      <c r="C24" s="5"/>
      <c r="D24" s="5"/>
      <c r="E24" s="5"/>
      <c r="F24" s="5"/>
      <c r="G24" s="5"/>
      <c r="H24" s="5"/>
      <c r="I24" s="5"/>
      <c r="J24" s="5"/>
      <c r="K24" s="5"/>
      <c r="L24" s="5"/>
      <c r="M24" s="5"/>
      <c r="N24" s="5"/>
      <c r="O24" s="5"/>
      <c r="P24" s="5"/>
      <c r="Q24" s="5"/>
      <c r="R24" s="5"/>
      <c r="S24" s="5"/>
    </row>
    <row r="25" spans="1:19" x14ac:dyDescent="0.35">
      <c r="A25" s="5"/>
      <c r="B25" s="5"/>
      <c r="C25" s="5"/>
      <c r="D25" s="5"/>
      <c r="E25" s="5"/>
      <c r="F25" s="5"/>
      <c r="G25" s="5"/>
      <c r="H25" s="5"/>
      <c r="I25" s="5"/>
      <c r="J25" s="5"/>
      <c r="K25" s="5"/>
      <c r="L25" s="5"/>
      <c r="M25" s="5"/>
      <c r="N25" s="5"/>
      <c r="O25" s="5"/>
      <c r="P25" s="5"/>
      <c r="Q25" s="5"/>
      <c r="R25" s="5"/>
      <c r="S25" s="5"/>
    </row>
    <row r="26" spans="1:19" x14ac:dyDescent="0.35">
      <c r="A26" s="5"/>
      <c r="B26" s="5"/>
      <c r="C26" s="5"/>
      <c r="D26" s="5"/>
      <c r="E26" s="5"/>
      <c r="F26" s="5"/>
      <c r="G26" s="5"/>
      <c r="H26" s="5"/>
      <c r="I26" s="5"/>
      <c r="J26" s="5"/>
      <c r="K26" s="5"/>
      <c r="L26" s="5"/>
      <c r="M26" s="5"/>
      <c r="N26" s="5"/>
      <c r="O26" s="5"/>
      <c r="P26" s="5"/>
      <c r="Q26" s="5"/>
      <c r="R26" s="5"/>
      <c r="S26" s="5"/>
    </row>
    <row r="27" spans="1:19" x14ac:dyDescent="0.35">
      <c r="A27" s="5"/>
      <c r="B27" s="5"/>
      <c r="C27" s="5"/>
      <c r="D27" s="5"/>
      <c r="E27" s="5"/>
      <c r="F27" s="5"/>
      <c r="G27" s="5"/>
      <c r="H27" s="5"/>
      <c r="I27" s="5"/>
      <c r="J27" s="5"/>
      <c r="K27" s="5"/>
      <c r="L27" s="5"/>
      <c r="M27" s="5"/>
      <c r="N27" s="5"/>
      <c r="O27" s="5"/>
      <c r="P27" s="5"/>
      <c r="Q27" s="5"/>
      <c r="R27" s="5"/>
      <c r="S27" s="5"/>
    </row>
    <row r="28" spans="1:19" x14ac:dyDescent="0.35">
      <c r="A28" s="5"/>
      <c r="B28" s="5"/>
      <c r="C28" s="5"/>
      <c r="D28" s="5"/>
      <c r="E28" s="5"/>
      <c r="F28" s="5"/>
      <c r="G28" s="5"/>
      <c r="H28" s="5"/>
      <c r="I28" s="5"/>
      <c r="J28" s="5"/>
      <c r="K28" s="5"/>
      <c r="L28" s="5"/>
      <c r="M28" s="5"/>
      <c r="N28" s="5"/>
      <c r="O28" s="5"/>
      <c r="P28" s="5"/>
      <c r="Q28" s="5"/>
      <c r="R28" s="5"/>
      <c r="S28" s="5"/>
    </row>
    <row r="29" spans="1:19" x14ac:dyDescent="0.35">
      <c r="A29" s="5"/>
      <c r="B29" s="5"/>
      <c r="C29" s="5"/>
      <c r="D29" s="5"/>
      <c r="E29" s="5"/>
      <c r="F29" s="5"/>
      <c r="G29" s="5"/>
      <c r="H29" s="5"/>
      <c r="I29" s="5"/>
      <c r="J29" s="5"/>
      <c r="K29" s="5"/>
      <c r="L29" s="5"/>
      <c r="M29" s="5"/>
      <c r="N29" s="5"/>
      <c r="O29" s="5"/>
      <c r="P29" s="5"/>
      <c r="Q29" s="5"/>
      <c r="R29" s="5"/>
      <c r="S29" s="5"/>
    </row>
    <row r="30" spans="1:19" x14ac:dyDescent="0.35">
      <c r="A30" s="5"/>
      <c r="B30" s="5"/>
      <c r="C30" s="5"/>
      <c r="D30" s="5"/>
      <c r="E30" s="5"/>
      <c r="F30" s="5"/>
      <c r="G30" s="5"/>
      <c r="H30" s="5"/>
      <c r="I30" s="5"/>
      <c r="J30" s="5"/>
      <c r="K30" s="5"/>
      <c r="L30" s="5"/>
      <c r="M30" s="5"/>
      <c r="N30" s="5"/>
      <c r="O30" s="5"/>
      <c r="P30" s="5"/>
      <c r="Q30" s="5"/>
      <c r="R30" s="5"/>
      <c r="S30" s="5"/>
    </row>
    <row r="31" spans="1:19" x14ac:dyDescent="0.35">
      <c r="A31" s="5"/>
      <c r="B31" s="5"/>
      <c r="C31" s="5"/>
      <c r="D31" s="5"/>
      <c r="E31" s="5"/>
      <c r="F31" s="5"/>
      <c r="G31" s="5"/>
      <c r="H31" s="5"/>
      <c r="I31" s="5"/>
      <c r="J31" s="5"/>
      <c r="K31" s="5"/>
      <c r="L31" s="5"/>
      <c r="M31" s="5"/>
      <c r="N31" s="5"/>
      <c r="O31" s="5"/>
      <c r="P31" s="5"/>
      <c r="Q31" s="5"/>
      <c r="R31" s="5"/>
      <c r="S31" s="5"/>
    </row>
    <row r="32" spans="1:19" x14ac:dyDescent="0.35">
      <c r="A32" s="5"/>
      <c r="B32" s="5"/>
      <c r="C32" s="5"/>
      <c r="D32" s="5"/>
      <c r="E32" s="5"/>
      <c r="F32" s="5"/>
      <c r="G32" s="5"/>
      <c r="H32" s="5"/>
      <c r="I32" s="5"/>
      <c r="J32" s="5"/>
      <c r="K32" s="5"/>
      <c r="L32" s="5"/>
      <c r="M32" s="5"/>
      <c r="N32" s="5"/>
      <c r="O32" s="5"/>
      <c r="P32" s="5"/>
      <c r="Q32" s="5"/>
      <c r="R32" s="5"/>
      <c r="S32" s="5"/>
    </row>
    <row r="33" spans="1:19" x14ac:dyDescent="0.35">
      <c r="A33" s="5"/>
      <c r="B33" s="5"/>
      <c r="C33" s="5"/>
      <c r="D33" s="5"/>
      <c r="E33" s="5"/>
      <c r="F33" s="5"/>
      <c r="G33" s="21" t="s">
        <v>491</v>
      </c>
      <c r="H33" s="21" t="s">
        <v>513</v>
      </c>
      <c r="I33" s="5"/>
      <c r="J33" s="5"/>
      <c r="K33" s="5"/>
      <c r="L33" s="23" t="s">
        <v>491</v>
      </c>
      <c r="M33" s="23" t="s">
        <v>494</v>
      </c>
      <c r="N33" s="19"/>
      <c r="O33" s="5"/>
      <c r="P33" s="5"/>
      <c r="Q33" s="5"/>
      <c r="R33" s="5"/>
      <c r="S33" s="5"/>
    </row>
    <row r="34" spans="1:19" x14ac:dyDescent="0.35">
      <c r="A34" s="5"/>
      <c r="B34" s="5"/>
      <c r="C34" s="5"/>
      <c r="D34" s="5"/>
      <c r="E34" s="5"/>
      <c r="F34" s="5"/>
      <c r="G34" s="24" t="s">
        <v>468</v>
      </c>
      <c r="H34" s="25">
        <v>704753890</v>
      </c>
      <c r="I34" s="5"/>
      <c r="J34" s="5"/>
      <c r="K34" s="5"/>
      <c r="L34" s="24" t="s">
        <v>468</v>
      </c>
      <c r="M34" s="25">
        <v>7010681</v>
      </c>
      <c r="N34" s="19"/>
      <c r="O34" s="5"/>
      <c r="P34" s="5"/>
      <c r="Q34" s="5"/>
      <c r="R34" s="5"/>
      <c r="S34" s="5"/>
    </row>
    <row r="35" spans="1:19" x14ac:dyDescent="0.35">
      <c r="A35" s="5"/>
      <c r="B35" s="5"/>
      <c r="C35" s="5"/>
      <c r="D35" s="5"/>
      <c r="E35" s="5"/>
      <c r="F35" s="5"/>
      <c r="G35" s="24" t="s">
        <v>266</v>
      </c>
      <c r="H35" s="25">
        <v>221500265</v>
      </c>
      <c r="I35" s="5"/>
      <c r="J35" s="5"/>
      <c r="K35" s="5"/>
      <c r="L35" s="24" t="s">
        <v>266</v>
      </c>
      <c r="M35" s="25">
        <v>1553662</v>
      </c>
      <c r="N35" s="19"/>
      <c r="O35" s="5"/>
      <c r="P35" s="5"/>
      <c r="Q35" s="5"/>
      <c r="R35" s="5"/>
      <c r="S35" s="5"/>
    </row>
    <row r="36" spans="1:19" x14ac:dyDescent="0.35">
      <c r="A36" s="5"/>
      <c r="B36" s="5"/>
      <c r="C36" s="5"/>
      <c r="D36" s="5"/>
      <c r="E36" s="5"/>
      <c r="F36" s="5"/>
      <c r="G36" s="24" t="s">
        <v>472</v>
      </c>
      <c r="H36" s="25">
        <v>38743918</v>
      </c>
      <c r="I36" s="5"/>
      <c r="J36" s="5"/>
      <c r="K36" s="5"/>
      <c r="L36" s="24" t="s">
        <v>472</v>
      </c>
      <c r="M36" s="25">
        <v>711380</v>
      </c>
      <c r="N36" s="19"/>
      <c r="O36" s="5"/>
      <c r="P36" s="5"/>
      <c r="Q36" s="5"/>
      <c r="R36" s="5"/>
      <c r="S36" s="5"/>
    </row>
    <row r="37" spans="1:19" x14ac:dyDescent="0.35">
      <c r="A37" s="5"/>
      <c r="B37" s="5"/>
      <c r="C37" s="5"/>
      <c r="D37" s="5"/>
      <c r="E37" s="5"/>
      <c r="F37" s="5"/>
      <c r="G37" s="24" t="s">
        <v>262</v>
      </c>
      <c r="H37" s="25">
        <v>253406198</v>
      </c>
      <c r="I37" s="5"/>
      <c r="J37" s="5"/>
      <c r="K37" s="5"/>
      <c r="L37" s="24" t="s">
        <v>262</v>
      </c>
      <c r="M37" s="25">
        <v>2101824</v>
      </c>
      <c r="N37" s="19"/>
      <c r="O37" s="5"/>
      <c r="P37" s="5"/>
      <c r="Q37" s="5"/>
      <c r="R37" s="5"/>
      <c r="S37" s="5"/>
    </row>
    <row r="38" spans="1:19" x14ac:dyDescent="0.35">
      <c r="A38" s="5"/>
      <c r="B38" s="5"/>
      <c r="C38" s="5"/>
      <c r="D38" s="5"/>
      <c r="E38" s="5"/>
      <c r="F38" s="5"/>
      <c r="G38" s="24" t="s">
        <v>470</v>
      </c>
      <c r="H38" s="25">
        <v>40138560</v>
      </c>
      <c r="I38" s="5"/>
      <c r="J38" s="5"/>
      <c r="K38" s="5"/>
      <c r="L38" s="24" t="s">
        <v>469</v>
      </c>
      <c r="M38" s="25">
        <v>533570</v>
      </c>
      <c r="N38" s="19"/>
      <c r="O38" s="5"/>
      <c r="P38" s="5"/>
      <c r="Q38" s="5"/>
      <c r="R38" s="5"/>
      <c r="S38" s="5"/>
    </row>
    <row r="39" spans="1:19" x14ac:dyDescent="0.35">
      <c r="A39" s="5"/>
      <c r="B39" s="5"/>
      <c r="C39" s="5"/>
      <c r="D39" s="5"/>
      <c r="E39" s="5"/>
      <c r="F39" s="5"/>
      <c r="G39" s="24" t="s">
        <v>471</v>
      </c>
      <c r="H39" s="25">
        <v>38828995</v>
      </c>
      <c r="I39" s="5"/>
      <c r="J39" s="5"/>
      <c r="K39" s="5"/>
      <c r="L39" s="24" t="s">
        <v>483</v>
      </c>
      <c r="M39" s="25">
        <v>334958</v>
      </c>
      <c r="N39" s="19"/>
      <c r="O39" s="5"/>
      <c r="P39" s="5"/>
      <c r="Q39" s="5"/>
      <c r="R39" s="5"/>
      <c r="S39" s="5"/>
    </row>
    <row r="40" spans="1:19" x14ac:dyDescent="0.35">
      <c r="A40" s="5"/>
      <c r="B40" s="5"/>
      <c r="C40" s="5"/>
      <c r="D40" s="5"/>
      <c r="E40" s="5"/>
      <c r="F40" s="5"/>
      <c r="G40" s="24" t="s">
        <v>469</v>
      </c>
      <c r="H40" s="25">
        <v>45035393</v>
      </c>
      <c r="I40" s="5"/>
      <c r="J40" s="5"/>
      <c r="K40" s="5"/>
      <c r="L40" s="24" t="s">
        <v>259</v>
      </c>
      <c r="M40" s="25">
        <v>1695941</v>
      </c>
      <c r="N40" s="19"/>
      <c r="O40" s="5"/>
      <c r="P40" s="5"/>
      <c r="Q40" s="5"/>
      <c r="R40" s="5"/>
      <c r="S40" s="5"/>
    </row>
    <row r="41" spans="1:19" x14ac:dyDescent="0.35">
      <c r="A41" s="5"/>
      <c r="B41" s="5"/>
      <c r="C41" s="5"/>
      <c r="D41" s="5"/>
      <c r="E41" s="5"/>
      <c r="F41" s="5"/>
      <c r="G41" s="24" t="s">
        <v>259</v>
      </c>
      <c r="H41" s="25">
        <v>131889132</v>
      </c>
      <c r="I41" s="5"/>
      <c r="J41" s="5"/>
      <c r="K41" s="5"/>
      <c r="L41" s="24" t="s">
        <v>476</v>
      </c>
      <c r="M41" s="25">
        <v>402756</v>
      </c>
      <c r="N41" s="19"/>
      <c r="O41" s="5"/>
      <c r="P41" s="5"/>
      <c r="Q41" s="5"/>
      <c r="R41" s="5"/>
      <c r="S41" s="5"/>
    </row>
    <row r="42" spans="1:19" x14ac:dyDescent="0.35">
      <c r="A42" s="5"/>
      <c r="B42" s="5"/>
      <c r="C42" s="5"/>
      <c r="D42" s="5"/>
      <c r="E42" s="5"/>
      <c r="F42" s="5"/>
      <c r="G42" s="24" t="s">
        <v>257</v>
      </c>
      <c r="H42" s="25">
        <v>70200879</v>
      </c>
      <c r="I42" s="5"/>
      <c r="J42" s="5"/>
      <c r="K42" s="5"/>
      <c r="L42" s="24" t="s">
        <v>257</v>
      </c>
      <c r="M42" s="25">
        <v>1367332</v>
      </c>
      <c r="N42" s="19"/>
      <c r="O42" s="5"/>
      <c r="P42" s="5"/>
      <c r="Q42" s="5"/>
      <c r="R42" s="5"/>
      <c r="S42" s="5"/>
    </row>
    <row r="43" spans="1:19" x14ac:dyDescent="0.35">
      <c r="A43" s="5"/>
      <c r="B43" s="5"/>
      <c r="C43" s="5"/>
      <c r="D43" s="5"/>
      <c r="E43" s="5"/>
      <c r="F43" s="5"/>
      <c r="G43" s="24" t="s">
        <v>235</v>
      </c>
      <c r="H43" s="25">
        <v>111820082</v>
      </c>
      <c r="I43" s="5"/>
      <c r="J43" s="5"/>
      <c r="K43" s="5"/>
      <c r="L43" s="24" t="s">
        <v>235</v>
      </c>
      <c r="M43" s="25">
        <v>1219487</v>
      </c>
      <c r="N43" s="19"/>
      <c r="O43" s="5"/>
      <c r="P43" s="5"/>
      <c r="Q43" s="5"/>
      <c r="R43" s="5"/>
      <c r="S43" s="5"/>
    </row>
    <row r="44" spans="1:19" x14ac:dyDescent="0.35">
      <c r="A44" s="5"/>
      <c r="B44" s="5"/>
      <c r="C44" s="5"/>
      <c r="D44" s="5"/>
      <c r="E44" s="5"/>
      <c r="F44" s="5"/>
      <c r="G44" s="22" t="s">
        <v>492</v>
      </c>
      <c r="H44" s="23">
        <v>1656317312</v>
      </c>
      <c r="I44" s="5"/>
      <c r="J44" s="5"/>
      <c r="K44" s="5"/>
      <c r="L44" s="22" t="s">
        <v>492</v>
      </c>
      <c r="M44" s="23">
        <v>16931591</v>
      </c>
      <c r="N44" s="19"/>
      <c r="O44" s="5"/>
      <c r="P44" s="5"/>
      <c r="Q44" s="5"/>
      <c r="R44" s="5"/>
      <c r="S44" s="5"/>
    </row>
    <row r="45" spans="1:19" x14ac:dyDescent="0.35">
      <c r="A45" s="5"/>
      <c r="B45" s="5"/>
      <c r="C45" s="5"/>
      <c r="D45" s="5"/>
      <c r="E45" s="5"/>
      <c r="F45" s="5"/>
      <c r="G45" s="19"/>
      <c r="H45" s="19"/>
      <c r="I45" s="5"/>
      <c r="J45" s="5"/>
      <c r="K45" s="5"/>
      <c r="L45" s="19"/>
      <c r="M45" s="19"/>
      <c r="N45" s="19"/>
      <c r="O45" s="5"/>
      <c r="P45" s="5"/>
      <c r="Q45" s="5"/>
      <c r="R45" s="5"/>
      <c r="S45" s="5"/>
    </row>
    <row r="46" spans="1:19" x14ac:dyDescent="0.35">
      <c r="A46" s="5"/>
      <c r="B46" s="5"/>
      <c r="C46" s="5"/>
      <c r="D46" s="5"/>
      <c r="E46" s="5"/>
      <c r="F46" s="5"/>
      <c r="G46" s="19"/>
      <c r="H46" s="19"/>
      <c r="I46" s="5"/>
      <c r="J46" s="5"/>
      <c r="K46" s="5"/>
      <c r="L46" s="19"/>
      <c r="M46" s="19"/>
      <c r="N46" s="19"/>
      <c r="O46" s="5"/>
      <c r="P46" s="5"/>
      <c r="Q46" s="5"/>
      <c r="R46" s="5"/>
      <c r="S46" s="5"/>
    </row>
    <row r="47" spans="1:19" x14ac:dyDescent="0.35">
      <c r="A47" s="5"/>
      <c r="B47" s="5"/>
      <c r="C47" s="5"/>
      <c r="D47" s="5"/>
      <c r="E47" s="5"/>
      <c r="F47" s="5"/>
      <c r="G47" s="19"/>
      <c r="H47" s="19"/>
      <c r="I47" s="5"/>
      <c r="J47" s="5"/>
      <c r="K47" s="5"/>
      <c r="L47" s="19"/>
      <c r="M47" s="19"/>
      <c r="N47" s="5"/>
      <c r="O47" s="5"/>
      <c r="P47" s="5"/>
      <c r="Q47" s="5"/>
      <c r="R47" s="5"/>
      <c r="S47" s="5"/>
    </row>
    <row r="48" spans="1:19" x14ac:dyDescent="0.35">
      <c r="A48" s="5"/>
      <c r="B48" s="5"/>
      <c r="C48" s="5"/>
      <c r="D48" s="5"/>
      <c r="E48" s="5"/>
      <c r="F48" s="5"/>
      <c r="G48" s="19"/>
      <c r="H48" s="19"/>
      <c r="I48" s="5"/>
      <c r="J48" s="5"/>
      <c r="K48" s="5"/>
      <c r="L48" s="19"/>
      <c r="M48" s="19"/>
      <c r="N48" s="5"/>
      <c r="O48" s="5"/>
      <c r="P48" s="5"/>
      <c r="Q48" s="5"/>
      <c r="R48" s="5"/>
      <c r="S48" s="5"/>
    </row>
    <row r="49" spans="1:19" x14ac:dyDescent="0.35">
      <c r="A49" s="5"/>
      <c r="B49" s="5"/>
      <c r="C49" s="5"/>
      <c r="D49" s="5"/>
      <c r="E49" s="5"/>
      <c r="F49" s="5"/>
      <c r="G49" s="5"/>
      <c r="H49" s="5"/>
      <c r="I49" s="5"/>
      <c r="J49" s="5"/>
      <c r="K49" s="5"/>
      <c r="L49" s="19"/>
      <c r="M49" s="19"/>
      <c r="N49" s="5"/>
      <c r="O49" s="5"/>
      <c r="P49" s="5"/>
      <c r="Q49" s="5"/>
      <c r="R49" s="5"/>
      <c r="S49" s="5"/>
    </row>
    <row r="50" spans="1:19" x14ac:dyDescent="0.35">
      <c r="A50" s="5"/>
      <c r="B50" s="5"/>
      <c r="C50" s="5"/>
      <c r="D50" s="5"/>
      <c r="E50" s="5"/>
      <c r="F50" s="5"/>
      <c r="G50" s="5"/>
      <c r="H50" s="5"/>
      <c r="I50" s="5"/>
      <c r="J50" s="5"/>
      <c r="K50" s="5"/>
      <c r="L50" s="19"/>
      <c r="M50" s="19"/>
      <c r="N50" s="5"/>
      <c r="O50" s="5"/>
      <c r="P50" s="5"/>
      <c r="Q50" s="5"/>
      <c r="R50" s="5"/>
      <c r="S50" s="5"/>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76117FD-B246-46FC-8205-BC9B635D857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Table1</vt:lpstr>
      <vt:lpstr>Sheet4</vt:lpstr>
      <vt:lpstr>covid_19</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POOJA</dc:creator>
  <cp:lastModifiedBy>pooja suresh</cp:lastModifiedBy>
  <dcterms:created xsi:type="dcterms:W3CDTF">2026-07-21T02:51:24Z</dcterms:created>
  <dcterms:modified xsi:type="dcterms:W3CDTF">2026-09-20T17:23:28Z</dcterms:modified>
</cp:coreProperties>
</file>