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KON7533\Downloads\Archive\"/>
    </mc:Choice>
  </mc:AlternateContent>
  <xr:revisionPtr revIDLastSave="0" documentId="13_ncr:1_{A70A5BB6-D335-4B5A-A91A-1AC8698EE4E9}" xr6:coauthVersionLast="36" xr6:coauthVersionMax="36" xr10:uidLastSave="{00000000-0000-0000-0000-000000000000}"/>
  <bookViews>
    <workbookView xWindow="0" yWindow="0" windowWidth="23040" windowHeight="9252" xr2:uid="{00000000-000D-0000-FFFF-FFFF00000000}"/>
  </bookViews>
  <sheets>
    <sheet name="Mortgage Calculator" sheetId="4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Q13" i="4" l="1"/>
  <c r="Q14" i="4"/>
  <c r="Q15" i="4"/>
  <c r="Q16" i="4"/>
  <c r="Q17" i="4"/>
  <c r="Q18" i="4"/>
  <c r="Q19" i="4"/>
  <c r="Q20" i="4"/>
  <c r="Q21" i="4"/>
  <c r="Q22" i="4"/>
  <c r="Q23" i="4"/>
  <c r="Q12" i="4"/>
  <c r="I12" i="4"/>
  <c r="C12" i="4"/>
  <c r="G5" i="4"/>
  <c r="E12" i="4"/>
  <c r="J12" i="4" s="1"/>
  <c r="G4" i="4"/>
  <c r="D12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9" i="4" s="1"/>
  <c r="S8" i="4" s="1"/>
  <c r="R48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Q35" i="4"/>
  <c r="Q47" i="4" s="1"/>
  <c r="Q42" i="4"/>
  <c r="Q40" i="4"/>
  <c r="Q39" i="4"/>
  <c r="Q38" i="4"/>
  <c r="Q36" i="4"/>
  <c r="Q34" i="4"/>
  <c r="Q33" i="4"/>
  <c r="Q32" i="4"/>
  <c r="Q31" i="4"/>
  <c r="Q30" i="4"/>
  <c r="Q29" i="4"/>
  <c r="Q28" i="4"/>
  <c r="Q27" i="4"/>
  <c r="Q26" i="4"/>
  <c r="Q25" i="4"/>
  <c r="Q24" i="4"/>
  <c r="C8" i="4"/>
  <c r="L7" i="4"/>
  <c r="L5" i="4"/>
  <c r="K12" i="4" l="1"/>
  <c r="B13" i="4" s="1"/>
  <c r="E13" i="4" s="1"/>
  <c r="J13" i="4" s="1"/>
  <c r="G6" i="4"/>
  <c r="Q43" i="4"/>
  <c r="Q44" i="4"/>
  <c r="Q46" i="4"/>
  <c r="G12" i="4"/>
  <c r="Q37" i="4"/>
  <c r="Q41" i="4"/>
  <c r="Q45" i="4"/>
  <c r="Q59" i="4"/>
  <c r="Q57" i="4"/>
  <c r="Q53" i="4"/>
  <c r="Q49" i="4"/>
  <c r="Q56" i="4"/>
  <c r="Q52" i="4"/>
  <c r="Q48" i="4"/>
  <c r="Q55" i="4"/>
  <c r="Q51" i="4"/>
  <c r="Q58" i="4"/>
  <c r="Q54" i="4"/>
  <c r="Q50" i="4"/>
  <c r="L6" i="4"/>
  <c r="P5" i="4"/>
  <c r="P3" i="4"/>
  <c r="C13" i="4" l="1"/>
  <c r="G13" i="4" s="1"/>
  <c r="D13" i="4"/>
  <c r="F13" i="4"/>
  <c r="F12" i="4" s="1"/>
  <c r="N12" i="4" s="1"/>
  <c r="Q71" i="4"/>
  <c r="Q70" i="4"/>
  <c r="Q66" i="4"/>
  <c r="Q62" i="4"/>
  <c r="Q69" i="4"/>
  <c r="Q65" i="4"/>
  <c r="Q61" i="4"/>
  <c r="Q68" i="4"/>
  <c r="Q64" i="4"/>
  <c r="Q60" i="4"/>
  <c r="Q67" i="4"/>
  <c r="Q63" i="4"/>
  <c r="K13" i="4"/>
  <c r="B14" i="4" s="1"/>
  <c r="L13" i="4" l="1"/>
  <c r="O13" i="4" s="1"/>
  <c r="P13" i="4" s="1"/>
  <c r="L12" i="4"/>
  <c r="O12" i="4" s="1"/>
  <c r="P12" i="4" s="1"/>
  <c r="N13" i="4"/>
  <c r="Q76" i="4"/>
  <c r="Q80" i="4"/>
  <c r="Q72" i="4"/>
  <c r="Q77" i="4"/>
  <c r="Q75" i="4"/>
  <c r="Q73" i="4"/>
  <c r="Q82" i="4"/>
  <c r="Q78" i="4"/>
  <c r="Q83" i="4"/>
  <c r="Q74" i="4"/>
  <c r="Q81" i="4"/>
  <c r="Q79" i="4"/>
  <c r="D14" i="4"/>
  <c r="C14" i="4"/>
  <c r="E14" i="4"/>
  <c r="J14" i="4" s="1"/>
  <c r="F14" i="4"/>
  <c r="N14" i="4" l="1"/>
  <c r="K14" i="4"/>
  <c r="B15" i="4" s="1"/>
  <c r="E15" i="4" s="1"/>
  <c r="J15" i="4" s="1"/>
  <c r="G14" i="4"/>
  <c r="L14" i="4" s="1"/>
  <c r="Q95" i="4"/>
  <c r="Q91" i="4"/>
  <c r="Q89" i="4"/>
  <c r="Q94" i="4"/>
  <c r="Q87" i="4"/>
  <c r="Q90" i="4"/>
  <c r="Q88" i="4"/>
  <c r="Q85" i="4"/>
  <c r="Q86" i="4"/>
  <c r="Q84" i="4"/>
  <c r="Q93" i="4"/>
  <c r="Q92" i="4"/>
  <c r="F15" i="4" l="1"/>
  <c r="D15" i="4"/>
  <c r="C15" i="4"/>
  <c r="K15" i="4" s="1"/>
  <c r="B16" i="4" s="1"/>
  <c r="E16" i="4" s="1"/>
  <c r="J16" i="4" s="1"/>
  <c r="Q103" i="4"/>
  <c r="Q97" i="4"/>
  <c r="Q98" i="4"/>
  <c r="Q107" i="4"/>
  <c r="Q99" i="4"/>
  <c r="Q96" i="4"/>
  <c r="Q104" i="4"/>
  <c r="Q105" i="4"/>
  <c r="Q106" i="4"/>
  <c r="Q100" i="4"/>
  <c r="Q101" i="4"/>
  <c r="Q102" i="4"/>
  <c r="O14" i="4"/>
  <c r="P14" i="4" s="1"/>
  <c r="N15" i="4" l="1"/>
  <c r="C16" i="4"/>
  <c r="G16" i="4" s="1"/>
  <c r="D16" i="4"/>
  <c r="F16" i="4"/>
  <c r="Q110" i="4"/>
  <c r="Q108" i="4"/>
  <c r="Q117" i="4"/>
  <c r="Q111" i="4"/>
  <c r="Q112" i="4"/>
  <c r="Q119" i="4"/>
  <c r="Q118" i="4"/>
  <c r="Q113" i="4"/>
  <c r="Q116" i="4"/>
  <c r="Q114" i="4"/>
  <c r="Q109" i="4"/>
  <c r="Q115" i="4"/>
  <c r="G15" i="4"/>
  <c r="L15" i="4" s="1"/>
  <c r="O15" i="4" l="1"/>
  <c r="P15" i="4" s="1"/>
  <c r="K16" i="4"/>
  <c r="B17" i="4" s="1"/>
  <c r="E17" i="4" s="1"/>
  <c r="J17" i="4" s="1"/>
  <c r="L16" i="4"/>
  <c r="N16" i="4"/>
  <c r="Q129" i="4"/>
  <c r="Q124" i="4"/>
  <c r="Q130" i="4"/>
  <c r="Q125" i="4"/>
  <c r="Q120" i="4"/>
  <c r="Q122" i="4"/>
  <c r="Q121" i="4"/>
  <c r="Q131" i="4"/>
  <c r="Q128" i="4"/>
  <c r="Q123" i="4"/>
  <c r="Q126" i="4"/>
  <c r="Q127" i="4"/>
  <c r="F17" i="4" l="1"/>
  <c r="N17" i="4" s="1"/>
  <c r="O16" i="4"/>
  <c r="P16" i="4" s="1"/>
  <c r="D17" i="4"/>
  <c r="C17" i="4"/>
  <c r="K17" i="4" s="1"/>
  <c r="B18" i="4" s="1"/>
  <c r="Q138" i="4"/>
  <c r="Q132" i="4"/>
  <c r="Q134" i="4"/>
  <c r="Q133" i="4"/>
  <c r="Q139" i="4"/>
  <c r="Q137" i="4"/>
  <c r="Q143" i="4"/>
  <c r="Q140" i="4"/>
  <c r="Q135" i="4"/>
  <c r="Q142" i="4"/>
  <c r="Q141" i="4"/>
  <c r="Q136" i="4"/>
  <c r="G17" i="4"/>
  <c r="Q155" i="4" l="1"/>
  <c r="Q151" i="4"/>
  <c r="Q146" i="4"/>
  <c r="Q148" i="4"/>
  <c r="Q154" i="4"/>
  <c r="Q149" i="4"/>
  <c r="Q152" i="4"/>
  <c r="Q147" i="4"/>
  <c r="Q153" i="4"/>
  <c r="Q144" i="4"/>
  <c r="Q150" i="4"/>
  <c r="Q145" i="4"/>
  <c r="L17" i="4"/>
  <c r="D18" i="4"/>
  <c r="N18" i="4" s="1"/>
  <c r="C18" i="4"/>
  <c r="E18" i="4"/>
  <c r="J18" i="4" s="1"/>
  <c r="F18" i="4"/>
  <c r="Q164" i="4" l="1"/>
  <c r="Q159" i="4"/>
  <c r="Q158" i="4"/>
  <c r="Q160" i="4"/>
  <c r="Q157" i="4"/>
  <c r="Q162" i="4"/>
  <c r="Q165" i="4"/>
  <c r="Q167" i="4"/>
  <c r="Q161" i="4"/>
  <c r="Q156" i="4"/>
  <c r="Q166" i="4"/>
  <c r="Q163" i="4"/>
  <c r="K18" i="4"/>
  <c r="B19" i="4" s="1"/>
  <c r="G18" i="4"/>
  <c r="O17" i="4"/>
  <c r="P17" i="4" s="1"/>
  <c r="Q178" i="4" l="1"/>
  <c r="Q173" i="4"/>
  <c r="Q168" i="4"/>
  <c r="Q169" i="4"/>
  <c r="Q174" i="4"/>
  <c r="Q175" i="4"/>
  <c r="Q170" i="4"/>
  <c r="Q171" i="4"/>
  <c r="Q179" i="4"/>
  <c r="Q177" i="4"/>
  <c r="Q172" i="4"/>
  <c r="Q176" i="4"/>
  <c r="E19" i="4"/>
  <c r="J19" i="4" s="1"/>
  <c r="D19" i="4"/>
  <c r="C19" i="4"/>
  <c r="G19" i="4" s="1"/>
  <c r="F19" i="4"/>
  <c r="L18" i="4"/>
  <c r="N19" i="4" l="1"/>
  <c r="L19" i="4"/>
  <c r="Q183" i="4"/>
  <c r="Q182" i="4"/>
  <c r="Q188" i="4"/>
  <c r="Q191" i="4"/>
  <c r="Q189" i="4"/>
  <c r="Q184" i="4"/>
  <c r="Q190" i="4"/>
  <c r="Q185" i="4"/>
  <c r="Q180" i="4"/>
  <c r="Q187" i="4"/>
  <c r="Q186" i="4"/>
  <c r="Q181" i="4"/>
  <c r="K19" i="4"/>
  <c r="B20" i="4" s="1"/>
  <c r="O18" i="4"/>
  <c r="P18" i="4" s="1"/>
  <c r="O19" i="4" l="1"/>
  <c r="P19" i="4" s="1"/>
  <c r="Q200" i="4"/>
  <c r="Q195" i="4"/>
  <c r="Q201" i="4"/>
  <c r="Q192" i="4"/>
  <c r="Q193" i="4"/>
  <c r="Q196" i="4"/>
  <c r="Q202" i="4"/>
  <c r="Q197" i="4"/>
  <c r="Q203" i="4"/>
  <c r="Q194" i="4"/>
  <c r="Q198" i="4"/>
  <c r="Q199" i="4"/>
  <c r="D20" i="4"/>
  <c r="C20" i="4"/>
  <c r="G20" i="4" s="1"/>
  <c r="E20" i="4"/>
  <c r="J20" i="4" s="1"/>
  <c r="F20" i="4"/>
  <c r="N20" i="4" l="1"/>
  <c r="Q209" i="4"/>
  <c r="Q204" i="4"/>
  <c r="Q214" i="4"/>
  <c r="Q205" i="4"/>
  <c r="Q215" i="4"/>
  <c r="Q210" i="4"/>
  <c r="Q206" i="4"/>
  <c r="Q208" i="4"/>
  <c r="Q212" i="4"/>
  <c r="Q211" i="4"/>
  <c r="Q213" i="4"/>
  <c r="Q207" i="4"/>
  <c r="K20" i="4"/>
  <c r="B21" i="4" s="1"/>
  <c r="E21" i="4" s="1"/>
  <c r="J21" i="4" s="1"/>
  <c r="L20" i="4"/>
  <c r="O20" i="4" l="1"/>
  <c r="P20" i="4" s="1"/>
  <c r="F21" i="4"/>
  <c r="C21" i="4"/>
  <c r="K21" i="4" s="1"/>
  <c r="B22" i="4" s="1"/>
  <c r="D21" i="4"/>
  <c r="Q226" i="4"/>
  <c r="Q221" i="4"/>
  <c r="Q216" i="4"/>
  <c r="Q223" i="4"/>
  <c r="Q225" i="4"/>
  <c r="Q220" i="4"/>
  <c r="Q219" i="4"/>
  <c r="Q222" i="4"/>
  <c r="Q217" i="4"/>
  <c r="Q227" i="4"/>
  <c r="Q218" i="4"/>
  <c r="Q224" i="4"/>
  <c r="N21" i="4" l="1"/>
  <c r="C22" i="4"/>
  <c r="G22" i="4" s="1"/>
  <c r="E22" i="4"/>
  <c r="J22" i="4" s="1"/>
  <c r="F22" i="4"/>
  <c r="D22" i="4"/>
  <c r="G21" i="4"/>
  <c r="L21" i="4" s="1"/>
  <c r="Q235" i="4"/>
  <c r="Q230" i="4"/>
  <c r="Q236" i="4"/>
  <c r="Q238" i="4"/>
  <c r="Q228" i="4"/>
  <c r="Q229" i="4"/>
  <c r="Q231" i="4"/>
  <c r="Q237" i="4"/>
  <c r="Q232" i="4"/>
  <c r="Q233" i="4"/>
  <c r="Q239" i="4"/>
  <c r="Q234" i="4"/>
  <c r="N22" i="4" l="1"/>
  <c r="L22" i="4"/>
  <c r="K22" i="4"/>
  <c r="B23" i="4" s="1"/>
  <c r="E23" i="4" s="1"/>
  <c r="J23" i="4" s="1"/>
  <c r="O21" i="4"/>
  <c r="P21" i="4" s="1"/>
  <c r="Q240" i="4"/>
  <c r="Q251" i="4"/>
  <c r="Q242" i="4"/>
  <c r="Q248" i="4"/>
  <c r="Q243" i="4"/>
  <c r="Q249" i="4"/>
  <c r="Q246" i="4"/>
  <c r="Q241" i="4"/>
  <c r="Q244" i="4"/>
  <c r="Q250" i="4"/>
  <c r="Q245" i="4"/>
  <c r="Q247" i="4"/>
  <c r="O22" i="4" l="1"/>
  <c r="P22" i="4" s="1"/>
  <c r="C23" i="4"/>
  <c r="G23" i="4" s="1"/>
  <c r="D23" i="4"/>
  <c r="F23" i="4"/>
  <c r="Q257" i="4"/>
  <c r="Q262" i="4"/>
  <c r="Q253" i="4"/>
  <c r="Q252" i="4"/>
  <c r="Q258" i="4"/>
  <c r="Q263" i="4"/>
  <c r="Q259" i="4"/>
  <c r="Q254" i="4"/>
  <c r="Q260" i="4"/>
  <c r="Q261" i="4"/>
  <c r="Q255" i="4"/>
  <c r="Q256" i="4"/>
  <c r="N23" i="4" l="1"/>
  <c r="K23" i="4"/>
  <c r="B24" i="4" s="1"/>
  <c r="D24" i="4" s="1"/>
  <c r="L23" i="4"/>
  <c r="Q266" i="4"/>
  <c r="Q271" i="4"/>
  <c r="Q273" i="4"/>
  <c r="Q272" i="4"/>
  <c r="Q267" i="4"/>
  <c r="Q269" i="4"/>
  <c r="Q268" i="4"/>
  <c r="Q270" i="4"/>
  <c r="Q265" i="4"/>
  <c r="Q264" i="4"/>
  <c r="Q275" i="4"/>
  <c r="Q274" i="4"/>
  <c r="O23" i="4" l="1"/>
  <c r="P23" i="4" s="1"/>
  <c r="F24" i="4"/>
  <c r="E24" i="4"/>
  <c r="J24" i="4" s="1"/>
  <c r="K24" i="4" s="1"/>
  <c r="B25" i="4" s="1"/>
  <c r="C24" i="4"/>
  <c r="G24" i="4" s="1"/>
  <c r="Q279" i="4"/>
  <c r="Q285" i="4"/>
  <c r="Q284" i="4"/>
  <c r="Q282" i="4"/>
  <c r="Q277" i="4"/>
  <c r="Q276" i="4"/>
  <c r="Q283" i="4"/>
  <c r="Q278" i="4"/>
  <c r="Q287" i="4"/>
  <c r="Q286" i="4"/>
  <c r="Q281" i="4"/>
  <c r="Q280" i="4"/>
  <c r="F25" i="4" l="1"/>
  <c r="C25" i="4"/>
  <c r="G25" i="4" s="1"/>
  <c r="E25" i="4"/>
  <c r="J25" i="4" s="1"/>
  <c r="K25" i="4" s="1"/>
  <c r="B26" i="4" s="1"/>
  <c r="E26" i="4" s="1"/>
  <c r="J26" i="4" s="1"/>
  <c r="D25" i="4"/>
  <c r="L24" i="4"/>
  <c r="N24" i="4"/>
  <c r="Q296" i="4"/>
  <c r="Q291" i="4"/>
  <c r="Q297" i="4"/>
  <c r="Q293" i="4"/>
  <c r="Q294" i="4"/>
  <c r="Q290" i="4"/>
  <c r="Q292" i="4"/>
  <c r="Q298" i="4"/>
  <c r="Q289" i="4"/>
  <c r="Q299" i="4"/>
  <c r="Q288" i="4"/>
  <c r="Q295" i="4"/>
  <c r="N25" i="4" l="1"/>
  <c r="F26" i="4"/>
  <c r="O24" i="4"/>
  <c r="P24" i="4" s="1"/>
  <c r="C26" i="4"/>
  <c r="G26" i="4" s="1"/>
  <c r="L25" i="4"/>
  <c r="O25" i="4" s="1"/>
  <c r="P25" i="4" s="1"/>
  <c r="D26" i="4"/>
  <c r="N26" i="4" s="1"/>
  <c r="Q304" i="4"/>
  <c r="Q305" i="4"/>
  <c r="Q300" i="4"/>
  <c r="Q306" i="4"/>
  <c r="Q309" i="4"/>
  <c r="Q301" i="4"/>
  <c r="Q307" i="4"/>
  <c r="Q302" i="4"/>
  <c r="Q311" i="4"/>
  <c r="Q308" i="4"/>
  <c r="Q303" i="4"/>
  <c r="Q310" i="4"/>
  <c r="K26" i="4" l="1"/>
  <c r="B27" i="4" s="1"/>
  <c r="D27" i="4" s="1"/>
  <c r="L26" i="4"/>
  <c r="O26" i="4" s="1"/>
  <c r="P26" i="4" s="1"/>
  <c r="Q314" i="4"/>
  <c r="Q313" i="4"/>
  <c r="Q319" i="4"/>
  <c r="Q323" i="4"/>
  <c r="Q315" i="4"/>
  <c r="Q322" i="4"/>
  <c r="Q321" i="4"/>
  <c r="Q316" i="4"/>
  <c r="Q318" i="4"/>
  <c r="Q312" i="4"/>
  <c r="Q320" i="4"/>
  <c r="Q317" i="4"/>
  <c r="F27" i="4" l="1"/>
  <c r="N27" i="4" s="1"/>
  <c r="C27" i="4"/>
  <c r="G27" i="4" s="1"/>
  <c r="E27" i="4"/>
  <c r="J27" i="4" s="1"/>
  <c r="K27" i="4" s="1"/>
  <c r="B28" i="4" s="1"/>
  <c r="C28" i="4" s="1"/>
  <c r="Q330" i="4"/>
  <c r="Q329" i="4"/>
  <c r="Q324" i="4"/>
  <c r="Q327" i="4"/>
  <c r="Q335" i="4"/>
  <c r="Q334" i="4"/>
  <c r="Q333" i="4"/>
  <c r="Q328" i="4"/>
  <c r="Q331" i="4"/>
  <c r="Q326" i="4"/>
  <c r="Q325" i="4"/>
  <c r="Q332" i="4"/>
  <c r="L27" i="4" l="1"/>
  <c r="O27" i="4" s="1"/>
  <c r="P27" i="4" s="1"/>
  <c r="E28" i="4"/>
  <c r="J28" i="4" s="1"/>
  <c r="K28" i="4" s="1"/>
  <c r="B29" i="4" s="1"/>
  <c r="D28" i="4"/>
  <c r="N28" i="4" s="1"/>
  <c r="F28" i="4"/>
  <c r="G28" i="4"/>
  <c r="Q339" i="4"/>
  <c r="Q340" i="4"/>
  <c r="Q346" i="4"/>
  <c r="Q341" i="4"/>
  <c r="Q336" i="4"/>
  <c r="Q337" i="4"/>
  <c r="Q343" i="4"/>
  <c r="Q342" i="4"/>
  <c r="Q347" i="4"/>
  <c r="Q338" i="4"/>
  <c r="Q344" i="4"/>
  <c r="Q345" i="4"/>
  <c r="L28" i="4" l="1"/>
  <c r="O28" i="4" s="1"/>
  <c r="P28" i="4" s="1"/>
  <c r="F29" i="4"/>
  <c r="D29" i="4"/>
  <c r="C29" i="4"/>
  <c r="G29" i="4" s="1"/>
  <c r="E29" i="4"/>
  <c r="J29" i="4" s="1"/>
  <c r="Q352" i="4"/>
  <c r="Q353" i="4"/>
  <c r="Q349" i="4"/>
  <c r="Q355" i="4"/>
  <c r="Q354" i="4"/>
  <c r="Q356" i="4"/>
  <c r="Q351" i="4"/>
  <c r="Q350" i="4"/>
  <c r="Q357" i="4"/>
  <c r="Q348" i="4"/>
  <c r="Q359" i="4"/>
  <c r="Q358" i="4"/>
  <c r="N29" i="4" l="1"/>
  <c r="K29" i="4"/>
  <c r="B30" i="4" s="1"/>
  <c r="F30" i="4" s="1"/>
  <c r="L29" i="4"/>
  <c r="Q366" i="4"/>
  <c r="Q362" i="4"/>
  <c r="Q368" i="4"/>
  <c r="Q363" i="4"/>
  <c r="Q369" i="4"/>
  <c r="Q364" i="4"/>
  <c r="Q365" i="4"/>
  <c r="Q361" i="4"/>
  <c r="Q367" i="4"/>
  <c r="Q371" i="4"/>
  <c r="L9" i="4" s="1"/>
  <c r="Q370" i="4"/>
  <c r="Q360" i="4"/>
  <c r="E30" i="4" l="1"/>
  <c r="J30" i="4" s="1"/>
  <c r="O29" i="4"/>
  <c r="P29" i="4" s="1"/>
  <c r="C30" i="4"/>
  <c r="G30" i="4" s="1"/>
  <c r="D30" i="4"/>
  <c r="K30" i="4" l="1"/>
  <c r="B31" i="4" s="1"/>
  <c r="F31" i="4" s="1"/>
  <c r="L30" i="4"/>
  <c r="N30" i="4"/>
  <c r="E31" i="4" l="1"/>
  <c r="J31" i="4" s="1"/>
  <c r="D31" i="4"/>
  <c r="N31" i="4" s="1"/>
  <c r="O30" i="4"/>
  <c r="P30" i="4" s="1"/>
  <c r="C31" i="4"/>
  <c r="G31" i="4" s="1"/>
  <c r="L31" i="4" l="1"/>
  <c r="O31" i="4" s="1"/>
  <c r="P31" i="4" s="1"/>
  <c r="K31" i="4"/>
  <c r="B32" i="4" s="1"/>
  <c r="E32" i="4" l="1"/>
  <c r="J32" i="4" s="1"/>
  <c r="F32" i="4"/>
  <c r="D32" i="4"/>
  <c r="C32" i="4"/>
  <c r="G32" i="4" s="1"/>
  <c r="N32" i="4" l="1"/>
  <c r="L32" i="4"/>
  <c r="O32" i="4" s="1"/>
  <c r="P32" i="4" s="1"/>
  <c r="K32" i="4"/>
  <c r="B33" i="4" s="1"/>
  <c r="F33" i="4" l="1"/>
  <c r="E33" i="4"/>
  <c r="J33" i="4" s="1"/>
  <c r="K33" i="4" s="1"/>
  <c r="B34" i="4" s="1"/>
  <c r="C33" i="4"/>
  <c r="G33" i="4" s="1"/>
  <c r="D33" i="4"/>
  <c r="N33" i="4" l="1"/>
  <c r="C34" i="4"/>
  <c r="G34" i="4" s="1"/>
  <c r="F34" i="4"/>
  <c r="D34" i="4"/>
  <c r="E34" i="4"/>
  <c r="J34" i="4" s="1"/>
  <c r="K34" i="4" s="1"/>
  <c r="B35" i="4" s="1"/>
  <c r="L33" i="4"/>
  <c r="O33" i="4" s="1"/>
  <c r="P33" i="4" s="1"/>
  <c r="D35" i="4" l="1"/>
  <c r="C35" i="4"/>
  <c r="G35" i="4" s="1"/>
  <c r="F35" i="4"/>
  <c r="E35" i="4"/>
  <c r="J35" i="4" s="1"/>
  <c r="N34" i="4"/>
  <c r="L34" i="4"/>
  <c r="O34" i="4" s="1"/>
  <c r="P34" i="4" s="1"/>
  <c r="L35" i="4" l="1"/>
  <c r="N35" i="4"/>
  <c r="K35" i="4"/>
  <c r="B36" i="4" s="1"/>
  <c r="D36" i="4" l="1"/>
  <c r="E36" i="4"/>
  <c r="J36" i="4" s="1"/>
  <c r="F36" i="4"/>
  <c r="C36" i="4"/>
  <c r="G36" i="4" s="1"/>
  <c r="O35" i="4"/>
  <c r="P35" i="4" s="1"/>
  <c r="K36" i="4" l="1"/>
  <c r="B37" i="4" s="1"/>
  <c r="D37" i="4"/>
  <c r="E37" i="4"/>
  <c r="J37" i="4" s="1"/>
  <c r="C37" i="4"/>
  <c r="G37" i="4" s="1"/>
  <c r="F37" i="4"/>
  <c r="N36" i="4"/>
  <c r="L36" i="4"/>
  <c r="O36" i="4" s="1"/>
  <c r="P36" i="4" s="1"/>
  <c r="N37" i="4" l="1"/>
  <c r="L37" i="4"/>
  <c r="O37" i="4" s="1"/>
  <c r="P37" i="4" s="1"/>
  <c r="K37" i="4"/>
  <c r="B38" i="4" s="1"/>
  <c r="C38" i="4" l="1"/>
  <c r="G38" i="4" s="1"/>
  <c r="F38" i="4"/>
  <c r="E38" i="4"/>
  <c r="J38" i="4" s="1"/>
  <c r="D38" i="4"/>
  <c r="N38" i="4" l="1"/>
  <c r="K38" i="4"/>
  <c r="B39" i="4" s="1"/>
  <c r="F39" i="4" s="1"/>
  <c r="L38" i="4"/>
  <c r="O38" i="4" s="1"/>
  <c r="P38" i="4" s="1"/>
  <c r="C39" i="4" l="1"/>
  <c r="G39" i="4" s="1"/>
  <c r="D39" i="4"/>
  <c r="N39" i="4" s="1"/>
  <c r="E39" i="4"/>
  <c r="J39" i="4" s="1"/>
  <c r="K39" i="4" l="1"/>
  <c r="B40" i="4" s="1"/>
  <c r="L39" i="4"/>
  <c r="O39" i="4" s="1"/>
  <c r="P39" i="4" s="1"/>
  <c r="D40" i="4"/>
  <c r="F40" i="4"/>
  <c r="C40" i="4"/>
  <c r="G40" i="4" s="1"/>
  <c r="E40" i="4"/>
  <c r="J40" i="4" s="1"/>
  <c r="L40" i="4" l="1"/>
  <c r="K40" i="4"/>
  <c r="B41" i="4" s="1"/>
  <c r="N40" i="4"/>
  <c r="O40" i="4" l="1"/>
  <c r="P40" i="4" s="1"/>
  <c r="E41" i="4"/>
  <c r="J41" i="4" s="1"/>
  <c r="C41" i="4"/>
  <c r="G41" i="4" s="1"/>
  <c r="D41" i="4"/>
  <c r="F41" i="4"/>
  <c r="N41" i="4" l="1"/>
  <c r="L41" i="4"/>
  <c r="O41" i="4" s="1"/>
  <c r="P41" i="4" s="1"/>
  <c r="K41" i="4"/>
  <c r="B42" i="4" s="1"/>
  <c r="D42" i="4" l="1"/>
  <c r="F42" i="4"/>
  <c r="C42" i="4"/>
  <c r="G42" i="4" s="1"/>
  <c r="E42" i="4"/>
  <c r="J42" i="4" s="1"/>
  <c r="K42" i="4" l="1"/>
  <c r="B43" i="4" s="1"/>
  <c r="D43" i="4" s="1"/>
  <c r="C43" i="4"/>
  <c r="G43" i="4" s="1"/>
  <c r="E43" i="4"/>
  <c r="J43" i="4" s="1"/>
  <c r="K43" i="4" s="1"/>
  <c r="B44" i="4" s="1"/>
  <c r="F43" i="4"/>
  <c r="L42" i="4"/>
  <c r="N42" i="4"/>
  <c r="N43" i="4" l="1"/>
  <c r="D44" i="4"/>
  <c r="C44" i="4"/>
  <c r="G44" i="4" s="1"/>
  <c r="F44" i="4"/>
  <c r="E44" i="4"/>
  <c r="J44" i="4" s="1"/>
  <c r="O42" i="4"/>
  <c r="P42" i="4" s="1"/>
  <c r="L43" i="4"/>
  <c r="O43" i="4" s="1"/>
  <c r="P43" i="4" s="1"/>
  <c r="L44" i="4" l="1"/>
  <c r="N44" i="4"/>
  <c r="K44" i="4"/>
  <c r="B45" i="4" s="1"/>
  <c r="O44" i="4" l="1"/>
  <c r="P44" i="4" s="1"/>
  <c r="C45" i="4"/>
  <c r="G45" i="4" s="1"/>
  <c r="F45" i="4"/>
  <c r="D45" i="4"/>
  <c r="E45" i="4"/>
  <c r="J45" i="4" s="1"/>
  <c r="N45" i="4" l="1"/>
  <c r="K45" i="4"/>
  <c r="B46" i="4" s="1"/>
  <c r="E46" i="4" s="1"/>
  <c r="J46" i="4" s="1"/>
  <c r="D46" i="4"/>
  <c r="L45" i="4"/>
  <c r="O45" i="4" s="1"/>
  <c r="P45" i="4" s="1"/>
  <c r="C46" i="4" l="1"/>
  <c r="G46" i="4" s="1"/>
  <c r="F46" i="4"/>
  <c r="N46" i="4" s="1"/>
  <c r="L46" i="4"/>
  <c r="K46" i="4" l="1"/>
  <c r="B47" i="4" s="1"/>
  <c r="O46" i="4"/>
  <c r="P46" i="4" s="1"/>
  <c r="E47" i="4" l="1"/>
  <c r="J47" i="4" s="1"/>
  <c r="D47" i="4"/>
  <c r="N47" i="4" s="1"/>
  <c r="C47" i="4"/>
  <c r="F47" i="4"/>
  <c r="G47" i="4" l="1"/>
  <c r="L47" i="4" s="1"/>
  <c r="O47" i="4" s="1"/>
  <c r="P47" i="4" s="1"/>
  <c r="K47" i="4"/>
  <c r="B48" i="4" s="1"/>
  <c r="D48" i="4" l="1"/>
  <c r="F48" i="4"/>
  <c r="E48" i="4"/>
  <c r="J48" i="4" s="1"/>
  <c r="C48" i="4"/>
  <c r="G48" i="4" s="1"/>
  <c r="K48" i="4" l="1"/>
  <c r="B49" i="4" s="1"/>
  <c r="F49" i="4"/>
  <c r="C49" i="4"/>
  <c r="G49" i="4" s="1"/>
  <c r="L49" i="4" s="1"/>
  <c r="E49" i="4"/>
  <c r="J49" i="4" s="1"/>
  <c r="K49" i="4" s="1"/>
  <c r="B50" i="4" s="1"/>
  <c r="F50" i="4" s="1"/>
  <c r="D49" i="4"/>
  <c r="N48" i="4"/>
  <c r="L48" i="4"/>
  <c r="O48" i="4" s="1"/>
  <c r="P48" i="4" s="1"/>
  <c r="E50" i="4" l="1"/>
  <c r="J50" i="4" s="1"/>
  <c r="D50" i="4"/>
  <c r="N50" i="4" s="1"/>
  <c r="N49" i="4"/>
  <c r="O49" i="4" s="1"/>
  <c r="P49" i="4" s="1"/>
  <c r="C50" i="4"/>
  <c r="G50" i="4" s="1"/>
  <c r="L50" i="4" l="1"/>
  <c r="O50" i="4" s="1"/>
  <c r="P50" i="4" s="1"/>
  <c r="K50" i="4"/>
  <c r="B51" i="4" s="1"/>
  <c r="D51" i="4" l="1"/>
  <c r="F51" i="4"/>
  <c r="E51" i="4"/>
  <c r="J51" i="4" s="1"/>
  <c r="K51" i="4" s="1"/>
  <c r="B52" i="4" s="1"/>
  <c r="C51" i="4"/>
  <c r="G51" i="4" s="1"/>
  <c r="N51" i="4" l="1"/>
  <c r="L51" i="4"/>
  <c r="D52" i="4"/>
  <c r="N52" i="4" s="1"/>
  <c r="E52" i="4"/>
  <c r="J52" i="4" s="1"/>
  <c r="F52" i="4"/>
  <c r="C52" i="4"/>
  <c r="G52" i="4" l="1"/>
  <c r="L52" i="4" s="1"/>
  <c r="O52" i="4" s="1"/>
  <c r="P52" i="4" s="1"/>
  <c r="K52" i="4"/>
  <c r="B53" i="4" s="1"/>
  <c r="O51" i="4"/>
  <c r="P51" i="4" s="1"/>
  <c r="F53" i="4" l="1"/>
  <c r="D53" i="4"/>
  <c r="N53" i="4" s="1"/>
  <c r="E53" i="4"/>
  <c r="J53" i="4" s="1"/>
  <c r="C53" i="4"/>
  <c r="G53" i="4" s="1"/>
  <c r="L53" i="4" l="1"/>
  <c r="O53" i="4" s="1"/>
  <c r="P53" i="4" s="1"/>
  <c r="K53" i="4"/>
  <c r="B54" i="4" s="1"/>
  <c r="F54" i="4" l="1"/>
  <c r="D54" i="4"/>
  <c r="N54" i="4" s="1"/>
  <c r="C54" i="4"/>
  <c r="G54" i="4" s="1"/>
  <c r="E54" i="4"/>
  <c r="J54" i="4" s="1"/>
  <c r="K54" i="4" s="1"/>
  <c r="B55" i="4" s="1"/>
  <c r="L54" i="4" l="1"/>
  <c r="O54" i="4" s="1"/>
  <c r="P54" i="4" s="1"/>
  <c r="C55" i="4"/>
  <c r="G55" i="4" s="1"/>
  <c r="F55" i="4"/>
  <c r="D55" i="4"/>
  <c r="N55" i="4" s="1"/>
  <c r="E55" i="4"/>
  <c r="J55" i="4" s="1"/>
  <c r="K55" i="4" s="1"/>
  <c r="B56" i="4" s="1"/>
  <c r="F56" i="4" l="1"/>
  <c r="C56" i="4"/>
  <c r="G56" i="4" s="1"/>
  <c r="D56" i="4"/>
  <c r="N56" i="4" s="1"/>
  <c r="E56" i="4"/>
  <c r="J56" i="4" s="1"/>
  <c r="L55" i="4"/>
  <c r="O55" i="4" s="1"/>
  <c r="P55" i="4" s="1"/>
  <c r="K56" i="4" l="1"/>
  <c r="B57" i="4" s="1"/>
  <c r="F57" i="4"/>
  <c r="E57" i="4"/>
  <c r="J57" i="4" s="1"/>
  <c r="C57" i="4"/>
  <c r="G57" i="4" s="1"/>
  <c r="D57" i="4"/>
  <c r="L56" i="4"/>
  <c r="O56" i="4" s="1"/>
  <c r="P56" i="4" s="1"/>
  <c r="L57" i="4" l="1"/>
  <c r="K57" i="4"/>
  <c r="B58" i="4" s="1"/>
  <c r="N57" i="4"/>
  <c r="O57" i="4" s="1"/>
  <c r="P57" i="4" s="1"/>
  <c r="D58" i="4" l="1"/>
  <c r="E58" i="4"/>
  <c r="J58" i="4" s="1"/>
  <c r="K58" i="4" s="1"/>
  <c r="B59" i="4" s="1"/>
  <c r="F58" i="4"/>
  <c r="C58" i="4"/>
  <c r="G58" i="4" s="1"/>
  <c r="N58" i="4" l="1"/>
  <c r="L58" i="4"/>
  <c r="C59" i="4"/>
  <c r="G59" i="4" s="1"/>
  <c r="E59" i="4"/>
  <c r="J59" i="4" s="1"/>
  <c r="K59" i="4" s="1"/>
  <c r="B60" i="4" s="1"/>
  <c r="F59" i="4"/>
  <c r="D59" i="4"/>
  <c r="N59" i="4" s="1"/>
  <c r="O58" i="4"/>
  <c r="P58" i="4" s="1"/>
  <c r="D60" i="4" l="1"/>
  <c r="E60" i="4"/>
  <c r="J60" i="4" s="1"/>
  <c r="F60" i="4"/>
  <c r="C60" i="4"/>
  <c r="G60" i="4" s="1"/>
  <c r="L59" i="4"/>
  <c r="O59" i="4" s="1"/>
  <c r="P59" i="4" s="1"/>
  <c r="K60" i="4" l="1"/>
  <c r="B61" i="4" s="1"/>
  <c r="L60" i="4"/>
  <c r="C61" i="4"/>
  <c r="G61" i="4" s="1"/>
  <c r="L61" i="4" s="1"/>
  <c r="O61" i="4" s="1"/>
  <c r="P61" i="4" s="1"/>
  <c r="F61" i="4"/>
  <c r="E61" i="4"/>
  <c r="J61" i="4" s="1"/>
  <c r="D61" i="4"/>
  <c r="N61" i="4" s="1"/>
  <c r="N60" i="4"/>
  <c r="K61" i="4" l="1"/>
  <c r="B62" i="4" s="1"/>
  <c r="O60" i="4"/>
  <c r="P60" i="4" s="1"/>
  <c r="D62" i="4" l="1"/>
  <c r="F62" i="4"/>
  <c r="C62" i="4"/>
  <c r="G62" i="4" s="1"/>
  <c r="E62" i="4"/>
  <c r="J62" i="4" s="1"/>
  <c r="K62" i="4" l="1"/>
  <c r="B63" i="4" s="1"/>
  <c r="N62" i="4"/>
  <c r="D63" i="4"/>
  <c r="N63" i="4" s="1"/>
  <c r="C63" i="4"/>
  <c r="G63" i="4" s="1"/>
  <c r="F63" i="4"/>
  <c r="E63" i="4"/>
  <c r="J63" i="4" s="1"/>
  <c r="L62" i="4"/>
  <c r="O62" i="4" s="1"/>
  <c r="P62" i="4" s="1"/>
  <c r="K63" i="4" l="1"/>
  <c r="B64" i="4" s="1"/>
  <c r="D64" i="4"/>
  <c r="E64" i="4"/>
  <c r="J64" i="4" s="1"/>
  <c r="F64" i="4"/>
  <c r="C64" i="4"/>
  <c r="G64" i="4" s="1"/>
  <c r="L63" i="4"/>
  <c r="O63" i="4" s="1"/>
  <c r="P63" i="4" s="1"/>
  <c r="K64" i="4" l="1"/>
  <c r="B65" i="4" s="1"/>
  <c r="N64" i="4"/>
  <c r="L64" i="4"/>
  <c r="O64" i="4" s="1"/>
  <c r="P64" i="4" s="1"/>
  <c r="F65" i="4"/>
  <c r="C65" i="4"/>
  <c r="G65" i="4" s="1"/>
  <c r="E65" i="4"/>
  <c r="J65" i="4" s="1"/>
  <c r="K65" i="4" s="1"/>
  <c r="B66" i="4" s="1"/>
  <c r="D65" i="4"/>
  <c r="N65" i="4" s="1"/>
  <c r="F66" i="4" l="1"/>
  <c r="E66" i="4"/>
  <c r="J66" i="4" s="1"/>
  <c r="C66" i="4"/>
  <c r="D66" i="4"/>
  <c r="L65" i="4"/>
  <c r="O65" i="4" s="1"/>
  <c r="P65" i="4" s="1"/>
  <c r="N66" i="4" l="1"/>
  <c r="G66" i="4"/>
  <c r="L66" i="4" s="1"/>
  <c r="O66" i="4" s="1"/>
  <c r="P66" i="4" s="1"/>
  <c r="K66" i="4"/>
  <c r="B67" i="4" s="1"/>
  <c r="F67" i="4" l="1"/>
  <c r="C67" i="4"/>
  <c r="G67" i="4" s="1"/>
  <c r="D67" i="4"/>
  <c r="N67" i="4" s="1"/>
  <c r="E67" i="4"/>
  <c r="J67" i="4" s="1"/>
  <c r="K67" i="4" s="1"/>
  <c r="B68" i="4" s="1"/>
  <c r="F68" i="4" l="1"/>
  <c r="C68" i="4"/>
  <c r="G68" i="4" s="1"/>
  <c r="D68" i="4"/>
  <c r="N68" i="4" s="1"/>
  <c r="E68" i="4"/>
  <c r="J68" i="4" s="1"/>
  <c r="K68" i="4" s="1"/>
  <c r="B69" i="4" s="1"/>
  <c r="L67" i="4"/>
  <c r="O67" i="4" s="1"/>
  <c r="P67" i="4" s="1"/>
  <c r="D69" i="4" l="1"/>
  <c r="E69" i="4"/>
  <c r="J69" i="4" s="1"/>
  <c r="C69" i="4"/>
  <c r="G69" i="4" s="1"/>
  <c r="F69" i="4"/>
  <c r="L68" i="4"/>
  <c r="O68" i="4" s="1"/>
  <c r="P68" i="4" s="1"/>
  <c r="L69" i="4" l="1"/>
  <c r="K69" i="4"/>
  <c r="B70" i="4" s="1"/>
  <c r="D70" i="4" s="1"/>
  <c r="N69" i="4"/>
  <c r="O69" i="4" s="1"/>
  <c r="P69" i="4" s="1"/>
  <c r="C70" i="4"/>
  <c r="G70" i="4" s="1"/>
  <c r="E70" i="4" l="1"/>
  <c r="J70" i="4" s="1"/>
  <c r="K70" i="4" s="1"/>
  <c r="B71" i="4" s="1"/>
  <c r="F70" i="4"/>
  <c r="N70" i="4" s="1"/>
  <c r="C71" i="4" l="1"/>
  <c r="G71" i="4" s="1"/>
  <c r="D71" i="4"/>
  <c r="N71" i="4" s="1"/>
  <c r="E71" i="4"/>
  <c r="J71" i="4" s="1"/>
  <c r="K71" i="4" s="1"/>
  <c r="B72" i="4" s="1"/>
  <c r="F71" i="4"/>
  <c r="L70" i="4"/>
  <c r="O70" i="4" s="1"/>
  <c r="P70" i="4" s="1"/>
  <c r="F72" i="4" l="1"/>
  <c r="C72" i="4"/>
  <c r="G72" i="4" s="1"/>
  <c r="D72" i="4"/>
  <c r="N72" i="4" s="1"/>
  <c r="E72" i="4"/>
  <c r="J72" i="4" s="1"/>
  <c r="K72" i="4" s="1"/>
  <c r="B73" i="4" s="1"/>
  <c r="L71" i="4"/>
  <c r="O71" i="4" s="1"/>
  <c r="P71" i="4" s="1"/>
  <c r="L72" i="4" l="1"/>
  <c r="O72" i="4" s="1"/>
  <c r="P72" i="4" s="1"/>
  <c r="C73" i="4"/>
  <c r="G73" i="4" s="1"/>
  <c r="D73" i="4"/>
  <c r="N73" i="4" s="1"/>
  <c r="F73" i="4"/>
  <c r="E73" i="4"/>
  <c r="J73" i="4" s="1"/>
  <c r="K73" i="4" s="1"/>
  <c r="B74" i="4" s="1"/>
  <c r="L73" i="4" l="1"/>
  <c r="O73" i="4" s="1"/>
  <c r="P73" i="4" s="1"/>
  <c r="D74" i="4"/>
  <c r="N74" i="4" s="1"/>
  <c r="E74" i="4"/>
  <c r="J74" i="4" s="1"/>
  <c r="K74" i="4" s="1"/>
  <c r="B75" i="4" s="1"/>
  <c r="F74" i="4"/>
  <c r="C74" i="4"/>
  <c r="G74" i="4" s="1"/>
  <c r="E75" i="4" l="1"/>
  <c r="J75" i="4" s="1"/>
  <c r="D75" i="4"/>
  <c r="C75" i="4"/>
  <c r="G75" i="4" s="1"/>
  <c r="F75" i="4"/>
  <c r="L74" i="4"/>
  <c r="O74" i="4" s="1"/>
  <c r="P74" i="4" s="1"/>
  <c r="K75" i="4" l="1"/>
  <c r="B76" i="4" s="1"/>
  <c r="L75" i="4"/>
  <c r="N75" i="4"/>
  <c r="E76" i="4" l="1"/>
  <c r="J76" i="4" s="1"/>
  <c r="D76" i="4"/>
  <c r="F76" i="4"/>
  <c r="C76" i="4"/>
  <c r="O75" i="4"/>
  <c r="P75" i="4" s="1"/>
  <c r="G76" i="4" l="1"/>
  <c r="L76" i="4" s="1"/>
  <c r="K76" i="4"/>
  <c r="B77" i="4" s="1"/>
  <c r="N76" i="4"/>
  <c r="E77" i="4" l="1"/>
  <c r="J77" i="4" s="1"/>
  <c r="C77" i="4"/>
  <c r="G77" i="4" s="1"/>
  <c r="F77" i="4"/>
  <c r="D77" i="4"/>
  <c r="N77" i="4" s="1"/>
  <c r="K77" i="4"/>
  <c r="B78" i="4" s="1"/>
  <c r="F78" i="4" s="1"/>
  <c r="O76" i="4"/>
  <c r="P76" i="4" s="1"/>
  <c r="E78" i="4"/>
  <c r="J78" i="4" s="1"/>
  <c r="D78" i="4"/>
  <c r="C78" i="4" l="1"/>
  <c r="G78" i="4" s="1"/>
  <c r="N78" i="4"/>
  <c r="L77" i="4"/>
  <c r="O77" i="4" s="1"/>
  <c r="P77" i="4" s="1"/>
  <c r="K78" i="4"/>
  <c r="B79" i="4" s="1"/>
  <c r="D79" i="4" s="1"/>
  <c r="L78" i="4"/>
  <c r="O78" i="4" l="1"/>
  <c r="P78" i="4" s="1"/>
  <c r="F79" i="4"/>
  <c r="N79" i="4" s="1"/>
  <c r="C79" i="4"/>
  <c r="G79" i="4" s="1"/>
  <c r="E79" i="4"/>
  <c r="J79" i="4" s="1"/>
  <c r="L79" i="4" l="1"/>
  <c r="O79" i="4" s="1"/>
  <c r="P79" i="4" s="1"/>
  <c r="K79" i="4"/>
  <c r="B80" i="4" s="1"/>
  <c r="E80" i="4" s="1"/>
  <c r="J80" i="4" s="1"/>
  <c r="D80" i="4" l="1"/>
  <c r="C80" i="4"/>
  <c r="K80" i="4" s="1"/>
  <c r="B81" i="4" s="1"/>
  <c r="F80" i="4"/>
  <c r="G80" i="4"/>
  <c r="L80" i="4" s="1"/>
  <c r="N80" i="4" l="1"/>
  <c r="O80" i="4" s="1"/>
  <c r="P80" i="4" s="1"/>
  <c r="E81" i="4"/>
  <c r="J81" i="4" s="1"/>
  <c r="K81" i="4" s="1"/>
  <c r="B82" i="4" s="1"/>
  <c r="C81" i="4"/>
  <c r="G81" i="4" s="1"/>
  <c r="D81" i="4"/>
  <c r="F81" i="4"/>
  <c r="N81" i="4" l="1"/>
  <c r="L81" i="4"/>
  <c r="O81" i="4" s="1"/>
  <c r="P81" i="4" s="1"/>
  <c r="F82" i="4"/>
  <c r="E82" i="4"/>
  <c r="J82" i="4" s="1"/>
  <c r="K82" i="4" s="1"/>
  <c r="B83" i="4" s="1"/>
  <c r="D82" i="4"/>
  <c r="C82" i="4"/>
  <c r="G82" i="4" s="1"/>
  <c r="D83" i="4" l="1"/>
  <c r="N83" i="4" s="1"/>
  <c r="F83" i="4"/>
  <c r="E83" i="4"/>
  <c r="J83" i="4" s="1"/>
  <c r="K83" i="4" s="1"/>
  <c r="B84" i="4" s="1"/>
  <c r="C83" i="4"/>
  <c r="G83" i="4" s="1"/>
  <c r="L82" i="4"/>
  <c r="O82" i="4" s="1"/>
  <c r="P82" i="4" s="1"/>
  <c r="N82" i="4"/>
  <c r="L83" i="4" l="1"/>
  <c r="O83" i="4" s="1"/>
  <c r="P83" i="4" s="1"/>
  <c r="E84" i="4"/>
  <c r="J84" i="4" s="1"/>
  <c r="K84" i="4" s="1"/>
  <c r="B85" i="4" s="1"/>
  <c r="C84" i="4"/>
  <c r="G84" i="4" s="1"/>
  <c r="F84" i="4"/>
  <c r="D84" i="4"/>
  <c r="L84" i="4" l="1"/>
  <c r="D85" i="4"/>
  <c r="C85" i="4"/>
  <c r="G85" i="4" s="1"/>
  <c r="F85" i="4"/>
  <c r="E85" i="4"/>
  <c r="J85" i="4" s="1"/>
  <c r="N84" i="4"/>
  <c r="L85" i="4" l="1"/>
  <c r="N85" i="4"/>
  <c r="K85" i="4"/>
  <c r="B86" i="4" s="1"/>
  <c r="O84" i="4"/>
  <c r="P84" i="4" s="1"/>
  <c r="O85" i="4" l="1"/>
  <c r="P85" i="4" s="1"/>
  <c r="E86" i="4"/>
  <c r="J86" i="4" s="1"/>
  <c r="F86" i="4"/>
  <c r="D86" i="4"/>
  <c r="N86" i="4" s="1"/>
  <c r="C86" i="4"/>
  <c r="G86" i="4" s="1"/>
  <c r="K86" i="4" l="1"/>
  <c r="B87" i="4" s="1"/>
  <c r="L86" i="4"/>
  <c r="O86" i="4" s="1"/>
  <c r="P86" i="4" s="1"/>
  <c r="C87" i="4" l="1"/>
  <c r="G87" i="4" s="1"/>
  <c r="F87" i="4"/>
  <c r="E87" i="4"/>
  <c r="J87" i="4" s="1"/>
  <c r="K87" i="4" s="1"/>
  <c r="B88" i="4" s="1"/>
  <c r="D87" i="4"/>
  <c r="N87" i="4" s="1"/>
  <c r="C88" i="4" l="1"/>
  <c r="D88" i="4"/>
  <c r="F88" i="4"/>
  <c r="E88" i="4"/>
  <c r="J88" i="4" s="1"/>
  <c r="K88" i="4" s="1"/>
  <c r="B89" i="4" s="1"/>
  <c r="G88" i="4"/>
  <c r="L87" i="4"/>
  <c r="O87" i="4" s="1"/>
  <c r="P87" i="4" s="1"/>
  <c r="F89" i="4" l="1"/>
  <c r="C89" i="4"/>
  <c r="G89" i="4" s="1"/>
  <c r="D89" i="4"/>
  <c r="N89" i="4" s="1"/>
  <c r="E89" i="4"/>
  <c r="J89" i="4" s="1"/>
  <c r="N88" i="4"/>
  <c r="L88" i="4"/>
  <c r="O88" i="4" s="1"/>
  <c r="P88" i="4" s="1"/>
  <c r="L89" i="4" l="1"/>
  <c r="O89" i="4" s="1"/>
  <c r="P89" i="4" s="1"/>
  <c r="K89" i="4"/>
  <c r="B90" i="4" s="1"/>
  <c r="E90" i="4" l="1"/>
  <c r="J90" i="4" s="1"/>
  <c r="C90" i="4"/>
  <c r="G90" i="4" s="1"/>
  <c r="F90" i="4"/>
  <c r="D90" i="4"/>
  <c r="K90" i="4"/>
  <c r="B91" i="4" s="1"/>
  <c r="N90" i="4" l="1"/>
  <c r="L90" i="4"/>
  <c r="O90" i="4" s="1"/>
  <c r="P90" i="4" s="1"/>
  <c r="E91" i="4"/>
  <c r="J91" i="4" s="1"/>
  <c r="K91" i="4" s="1"/>
  <c r="B92" i="4" s="1"/>
  <c r="D91" i="4"/>
  <c r="N91" i="4" s="1"/>
  <c r="F91" i="4"/>
  <c r="C91" i="4"/>
  <c r="G91" i="4"/>
  <c r="L91" i="4" l="1"/>
  <c r="O91" i="4" s="1"/>
  <c r="P91" i="4" s="1"/>
  <c r="D92" i="4"/>
  <c r="N92" i="4" s="1"/>
  <c r="E92" i="4"/>
  <c r="J92" i="4" s="1"/>
  <c r="K92" i="4" s="1"/>
  <c r="B93" i="4" s="1"/>
  <c r="F92" i="4"/>
  <c r="C92" i="4"/>
  <c r="G92" i="4" s="1"/>
  <c r="C93" i="4" l="1"/>
  <c r="G93" i="4"/>
  <c r="E93" i="4"/>
  <c r="J93" i="4" s="1"/>
  <c r="K93" i="4" s="1"/>
  <c r="B94" i="4" s="1"/>
  <c r="D93" i="4"/>
  <c r="N93" i="4" s="1"/>
  <c r="F93" i="4"/>
  <c r="L92" i="4"/>
  <c r="O92" i="4" s="1"/>
  <c r="P92" i="4" s="1"/>
  <c r="C94" i="4" l="1"/>
  <c r="G94" i="4" s="1"/>
  <c r="E94" i="4"/>
  <c r="J94" i="4" s="1"/>
  <c r="K94" i="4" s="1"/>
  <c r="B95" i="4" s="1"/>
  <c r="D94" i="4"/>
  <c r="N94" i="4" s="1"/>
  <c r="F94" i="4"/>
  <c r="L93" i="4"/>
  <c r="O93" i="4" s="1"/>
  <c r="P93" i="4" s="1"/>
  <c r="C95" i="4" l="1"/>
  <c r="G95" i="4" s="1"/>
  <c r="F95" i="4"/>
  <c r="D95" i="4"/>
  <c r="N95" i="4" s="1"/>
  <c r="E95" i="4"/>
  <c r="J95" i="4" s="1"/>
  <c r="K95" i="4" s="1"/>
  <c r="B96" i="4" s="1"/>
  <c r="L94" i="4"/>
  <c r="O94" i="4" s="1"/>
  <c r="P94" i="4" s="1"/>
  <c r="C96" i="4" l="1"/>
  <c r="G96" i="4" s="1"/>
  <c r="D96" i="4"/>
  <c r="N96" i="4" s="1"/>
  <c r="F96" i="4"/>
  <c r="E96" i="4"/>
  <c r="J96" i="4" s="1"/>
  <c r="K96" i="4" s="1"/>
  <c r="B97" i="4" s="1"/>
  <c r="L95" i="4"/>
  <c r="O95" i="4" s="1"/>
  <c r="P95" i="4" s="1"/>
  <c r="F97" i="4" l="1"/>
  <c r="D97" i="4"/>
  <c r="N97" i="4" s="1"/>
  <c r="C97" i="4"/>
  <c r="G97" i="4" s="1"/>
  <c r="L97" i="4" s="1"/>
  <c r="O97" i="4" s="1"/>
  <c r="P97" i="4" s="1"/>
  <c r="E97" i="4"/>
  <c r="J97" i="4" s="1"/>
  <c r="L96" i="4"/>
  <c r="O96" i="4" s="1"/>
  <c r="P96" i="4" s="1"/>
  <c r="K97" i="4" l="1"/>
  <c r="B98" i="4" s="1"/>
  <c r="F98" i="4" l="1"/>
  <c r="D98" i="4"/>
  <c r="E98" i="4"/>
  <c r="J98" i="4" s="1"/>
  <c r="C98" i="4"/>
  <c r="N98" i="4" l="1"/>
  <c r="G98" i="4"/>
  <c r="L98" i="4" s="1"/>
  <c r="O98" i="4" s="1"/>
  <c r="P98" i="4" s="1"/>
  <c r="K98" i="4"/>
  <c r="B99" i="4" s="1"/>
  <c r="C99" i="4" l="1"/>
  <c r="G99" i="4" s="1"/>
  <c r="E99" i="4"/>
  <c r="J99" i="4" s="1"/>
  <c r="K99" i="4" s="1"/>
  <c r="B100" i="4" s="1"/>
  <c r="D99" i="4"/>
  <c r="N99" i="4" s="1"/>
  <c r="F99" i="4"/>
  <c r="F100" i="4" l="1"/>
  <c r="C100" i="4"/>
  <c r="G100" i="4" s="1"/>
  <c r="D100" i="4"/>
  <c r="N100" i="4" s="1"/>
  <c r="E100" i="4"/>
  <c r="J100" i="4" s="1"/>
  <c r="L99" i="4"/>
  <c r="O99" i="4" s="1"/>
  <c r="P99" i="4" s="1"/>
  <c r="L100" i="4" l="1"/>
  <c r="O100" i="4" s="1"/>
  <c r="P100" i="4" s="1"/>
  <c r="K100" i="4"/>
  <c r="B101" i="4" s="1"/>
  <c r="C101" i="4" l="1"/>
  <c r="G101" i="4" s="1"/>
  <c r="E101" i="4"/>
  <c r="J101" i="4" s="1"/>
  <c r="F101" i="4"/>
  <c r="D101" i="4"/>
  <c r="N101" i="4" s="1"/>
  <c r="L101" i="4" l="1"/>
  <c r="O101" i="4" s="1"/>
  <c r="P101" i="4" s="1"/>
  <c r="K101" i="4"/>
  <c r="B102" i="4" s="1"/>
  <c r="E102" i="4" l="1"/>
  <c r="J102" i="4" s="1"/>
  <c r="F102" i="4"/>
  <c r="C102" i="4"/>
  <c r="G102" i="4" s="1"/>
  <c r="D102" i="4"/>
  <c r="N102" i="4" s="1"/>
  <c r="L102" i="4" l="1"/>
  <c r="O102" i="4" s="1"/>
  <c r="P102" i="4" s="1"/>
  <c r="K102" i="4"/>
  <c r="B103" i="4" s="1"/>
  <c r="C103" i="4" l="1"/>
  <c r="G103" i="4" s="1"/>
  <c r="E103" i="4"/>
  <c r="J103" i="4" s="1"/>
  <c r="K103" i="4" s="1"/>
  <c r="B104" i="4" s="1"/>
  <c r="D103" i="4"/>
  <c r="N103" i="4" s="1"/>
  <c r="F103" i="4"/>
  <c r="C104" i="4" l="1"/>
  <c r="G104" i="4" s="1"/>
  <c r="E104" i="4"/>
  <c r="J104" i="4" s="1"/>
  <c r="F104" i="4"/>
  <c r="D104" i="4"/>
  <c r="N104" i="4" s="1"/>
  <c r="L103" i="4"/>
  <c r="O103" i="4" s="1"/>
  <c r="P103" i="4" s="1"/>
  <c r="K104" i="4" l="1"/>
  <c r="B105" i="4" s="1"/>
  <c r="C105" i="4" s="1"/>
  <c r="G105" i="4" s="1"/>
  <c r="D105" i="4"/>
  <c r="N105" i="4" s="1"/>
  <c r="F105" i="4"/>
  <c r="L104" i="4"/>
  <c r="O104" i="4" s="1"/>
  <c r="P104" i="4" s="1"/>
  <c r="E105" i="4" l="1"/>
  <c r="J105" i="4" s="1"/>
  <c r="K105" i="4" s="1"/>
  <c r="B106" i="4" s="1"/>
  <c r="E106" i="4" s="1"/>
  <c r="J106" i="4" s="1"/>
  <c r="F106" i="4" l="1"/>
  <c r="L106" i="4" s="1"/>
  <c r="C106" i="4"/>
  <c r="G106" i="4" s="1"/>
  <c r="D106" i="4"/>
  <c r="N106" i="4" s="1"/>
  <c r="L105" i="4"/>
  <c r="O105" i="4" s="1"/>
  <c r="P105" i="4" s="1"/>
  <c r="K106" i="4"/>
  <c r="B107" i="4" s="1"/>
  <c r="C107" i="4" s="1"/>
  <c r="G107" i="4" s="1"/>
  <c r="F107" i="4"/>
  <c r="D107" i="4"/>
  <c r="N107" i="4" s="1"/>
  <c r="E107" i="4" l="1"/>
  <c r="J107" i="4" s="1"/>
  <c r="K107" i="4" s="1"/>
  <c r="B108" i="4" s="1"/>
  <c r="F108" i="4" s="1"/>
  <c r="O106" i="4"/>
  <c r="P106" i="4" s="1"/>
  <c r="E108" i="4" l="1"/>
  <c r="J108" i="4" s="1"/>
  <c r="D108" i="4"/>
  <c r="N108" i="4" s="1"/>
  <c r="C108" i="4"/>
  <c r="G108" i="4" s="1"/>
  <c r="L108" i="4" s="1"/>
  <c r="O108" i="4" s="1"/>
  <c r="P108" i="4" s="1"/>
  <c r="L107" i="4"/>
  <c r="O107" i="4" s="1"/>
  <c r="P107" i="4" s="1"/>
  <c r="K108" i="4" l="1"/>
  <c r="B109" i="4" s="1"/>
  <c r="C109" i="4" s="1"/>
  <c r="G109" i="4" s="1"/>
  <c r="F109" i="4" l="1"/>
  <c r="E109" i="4"/>
  <c r="J109" i="4" s="1"/>
  <c r="K109" i="4" s="1"/>
  <c r="B110" i="4" s="1"/>
  <c r="C110" i="4" s="1"/>
  <c r="D109" i="4"/>
  <c r="N109" i="4" s="1"/>
  <c r="D110" i="4"/>
  <c r="F110" i="4" l="1"/>
  <c r="N110" i="4" s="1"/>
  <c r="L109" i="4"/>
  <c r="O109" i="4" s="1"/>
  <c r="P109" i="4" s="1"/>
  <c r="E110" i="4"/>
  <c r="J110" i="4" s="1"/>
  <c r="K110" i="4" s="1"/>
  <c r="B111" i="4" s="1"/>
  <c r="C111" i="4" s="1"/>
  <c r="G110" i="4"/>
  <c r="L110" i="4" l="1"/>
  <c r="O110" i="4" s="1"/>
  <c r="P110" i="4" s="1"/>
  <c r="D111" i="4"/>
  <c r="E111" i="4"/>
  <c r="J111" i="4" s="1"/>
  <c r="K111" i="4" s="1"/>
  <c r="B112" i="4" s="1"/>
  <c r="F112" i="4" s="1"/>
  <c r="G111" i="4"/>
  <c r="F111" i="4"/>
  <c r="E112" i="4"/>
  <c r="J112" i="4" s="1"/>
  <c r="D112" i="4"/>
  <c r="C112" i="4"/>
  <c r="G112" i="4" s="1"/>
  <c r="K112" i="4" l="1"/>
  <c r="B113" i="4" s="1"/>
  <c r="C113" i="4" s="1"/>
  <c r="G113" i="4" s="1"/>
  <c r="N112" i="4"/>
  <c r="L111" i="4"/>
  <c r="N111" i="4"/>
  <c r="L112" i="4"/>
  <c r="O112" i="4" s="1"/>
  <c r="P112" i="4" s="1"/>
  <c r="D113" i="4" l="1"/>
  <c r="L113" i="4" s="1"/>
  <c r="F113" i="4"/>
  <c r="E113" i="4"/>
  <c r="J113" i="4" s="1"/>
  <c r="K113" i="4" s="1"/>
  <c r="B114" i="4" s="1"/>
  <c r="O111" i="4"/>
  <c r="P111" i="4" s="1"/>
  <c r="N113" i="4" l="1"/>
  <c r="O113" i="4" s="1"/>
  <c r="P113" i="4" s="1"/>
  <c r="D114" i="4"/>
  <c r="F114" i="4"/>
  <c r="E114" i="4"/>
  <c r="J114" i="4" s="1"/>
  <c r="C114" i="4"/>
  <c r="G114" i="4" s="1"/>
  <c r="L114" i="4" l="1"/>
  <c r="K114" i="4"/>
  <c r="B115" i="4" s="1"/>
  <c r="N114" i="4"/>
  <c r="O114" i="4" l="1"/>
  <c r="P114" i="4" s="1"/>
  <c r="E115" i="4"/>
  <c r="J115" i="4" s="1"/>
  <c r="D115" i="4"/>
  <c r="C115" i="4"/>
  <c r="G115" i="4" s="1"/>
  <c r="F115" i="4"/>
  <c r="K115" i="4" l="1"/>
  <c r="B116" i="4" s="1"/>
  <c r="D116" i="4" s="1"/>
  <c r="L115" i="4"/>
  <c r="N115" i="4"/>
  <c r="C116" i="4"/>
  <c r="G116" i="4" s="1"/>
  <c r="F116" i="4" l="1"/>
  <c r="N116" i="4" s="1"/>
  <c r="E116" i="4"/>
  <c r="J116" i="4" s="1"/>
  <c r="K116" i="4" s="1"/>
  <c r="B117" i="4" s="1"/>
  <c r="F117" i="4" s="1"/>
  <c r="L116" i="4"/>
  <c r="O115" i="4"/>
  <c r="P115" i="4" s="1"/>
  <c r="E117" i="4" l="1"/>
  <c r="J117" i="4" s="1"/>
  <c r="C117" i="4"/>
  <c r="D117" i="4"/>
  <c r="N117" i="4" s="1"/>
  <c r="G117" i="4"/>
  <c r="O116" i="4"/>
  <c r="P116" i="4" s="1"/>
  <c r="L117" i="4" l="1"/>
  <c r="O117" i="4" s="1"/>
  <c r="P117" i="4" s="1"/>
  <c r="K117" i="4"/>
  <c r="B118" i="4" s="1"/>
  <c r="E118" i="4" l="1"/>
  <c r="J118" i="4" s="1"/>
  <c r="F118" i="4"/>
  <c r="C118" i="4"/>
  <c r="K118" i="4" s="1"/>
  <c r="B119" i="4" s="1"/>
  <c r="D118" i="4"/>
  <c r="N118" i="4" s="1"/>
  <c r="E119" i="4" l="1"/>
  <c r="J119" i="4" s="1"/>
  <c r="F119" i="4"/>
  <c r="D119" i="4"/>
  <c r="N119" i="4" s="1"/>
  <c r="C119" i="4"/>
  <c r="G119" i="4" s="1"/>
  <c r="L119" i="4" s="1"/>
  <c r="O119" i="4" s="1"/>
  <c r="P119" i="4" s="1"/>
  <c r="G118" i="4"/>
  <c r="L118" i="4" s="1"/>
  <c r="O118" i="4" s="1"/>
  <c r="P118" i="4" s="1"/>
  <c r="K119" i="4"/>
  <c r="B120" i="4" s="1"/>
  <c r="C120" i="4" l="1"/>
  <c r="G120" i="4" s="1"/>
  <c r="E120" i="4"/>
  <c r="J120" i="4" s="1"/>
  <c r="F120" i="4"/>
  <c r="D120" i="4"/>
  <c r="K120" i="4" l="1"/>
  <c r="B121" i="4" s="1"/>
  <c r="E121" i="4" s="1"/>
  <c r="J121" i="4" s="1"/>
  <c r="N120" i="4"/>
  <c r="L120" i="4"/>
  <c r="C121" i="4" l="1"/>
  <c r="G121" i="4" s="1"/>
  <c r="L121" i="4" s="1"/>
  <c r="O121" i="4" s="1"/>
  <c r="P121" i="4" s="1"/>
  <c r="D121" i="4"/>
  <c r="F121" i="4"/>
  <c r="K121" i="4"/>
  <c r="B122" i="4" s="1"/>
  <c r="D122" i="4" s="1"/>
  <c r="O120" i="4"/>
  <c r="P120" i="4" s="1"/>
  <c r="N121" i="4"/>
  <c r="F122" i="4"/>
  <c r="C122" i="4"/>
  <c r="G122" i="4" s="1"/>
  <c r="E122" i="4" l="1"/>
  <c r="J122" i="4" s="1"/>
  <c r="K122" i="4" s="1"/>
  <c r="B123" i="4" s="1"/>
  <c r="E123" i="4" s="1"/>
  <c r="J123" i="4" s="1"/>
  <c r="N122" i="4"/>
  <c r="F123" i="4" l="1"/>
  <c r="C123" i="4"/>
  <c r="G123" i="4" s="1"/>
  <c r="L123" i="4" s="1"/>
  <c r="O123" i="4" s="1"/>
  <c r="P123" i="4" s="1"/>
  <c r="D123" i="4"/>
  <c r="N123" i="4" s="1"/>
  <c r="L122" i="4"/>
  <c r="O122" i="4" s="1"/>
  <c r="P122" i="4" s="1"/>
  <c r="K123" i="4"/>
  <c r="B124" i="4" s="1"/>
  <c r="D124" i="4" l="1"/>
  <c r="C124" i="4"/>
  <c r="G124" i="4" s="1"/>
  <c r="E124" i="4"/>
  <c r="J124" i="4" s="1"/>
  <c r="K124" i="4" s="1"/>
  <c r="B125" i="4" s="1"/>
  <c r="F124" i="4"/>
  <c r="N124" i="4" l="1"/>
  <c r="D125" i="4"/>
  <c r="C125" i="4"/>
  <c r="G125" i="4" s="1"/>
  <c r="E125" i="4"/>
  <c r="J125" i="4" s="1"/>
  <c r="K125" i="4" s="1"/>
  <c r="B126" i="4" s="1"/>
  <c r="F125" i="4"/>
  <c r="L124" i="4"/>
  <c r="O124" i="4" l="1"/>
  <c r="P124" i="4" s="1"/>
  <c r="C126" i="4"/>
  <c r="G126" i="4" s="1"/>
  <c r="F126" i="4"/>
  <c r="E126" i="4"/>
  <c r="J126" i="4" s="1"/>
  <c r="K126" i="4" s="1"/>
  <c r="B127" i="4" s="1"/>
  <c r="D127" i="4" s="1"/>
  <c r="D126" i="4"/>
  <c r="N126" i="4" s="1"/>
  <c r="L125" i="4"/>
  <c r="N125" i="4"/>
  <c r="C127" i="4" l="1"/>
  <c r="G127" i="4" s="1"/>
  <c r="L126" i="4"/>
  <c r="O126" i="4" s="1"/>
  <c r="P126" i="4" s="1"/>
  <c r="F127" i="4"/>
  <c r="E127" i="4"/>
  <c r="J127" i="4" s="1"/>
  <c r="O125" i="4"/>
  <c r="P125" i="4" s="1"/>
  <c r="N127" i="4"/>
  <c r="K127" i="4" l="1"/>
  <c r="B128" i="4" s="1"/>
  <c r="D128" i="4" s="1"/>
  <c r="L127" i="4"/>
  <c r="F128" i="4"/>
  <c r="E128" i="4"/>
  <c r="J128" i="4" s="1"/>
  <c r="O127" i="4"/>
  <c r="P127" i="4" s="1"/>
  <c r="C128" i="4" l="1"/>
  <c r="G128" i="4" s="1"/>
  <c r="L128" i="4" s="1"/>
  <c r="N128" i="4"/>
  <c r="K128" i="4" l="1"/>
  <c r="B129" i="4" s="1"/>
  <c r="C129" i="4" s="1"/>
  <c r="G129" i="4" s="1"/>
  <c r="O128" i="4"/>
  <c r="P128" i="4" s="1"/>
  <c r="D129" i="4"/>
  <c r="F129" i="4"/>
  <c r="E129" i="4" l="1"/>
  <c r="J129" i="4" s="1"/>
  <c r="K129" i="4" s="1"/>
  <c r="B130" i="4" s="1"/>
  <c r="F130" i="4" s="1"/>
  <c r="N129" i="4"/>
  <c r="L129" i="4" l="1"/>
  <c r="O129" i="4" s="1"/>
  <c r="P129" i="4" s="1"/>
  <c r="D130" i="4"/>
  <c r="E130" i="4"/>
  <c r="J130" i="4" s="1"/>
  <c r="K130" i="4" s="1"/>
  <c r="B131" i="4" s="1"/>
  <c r="E131" i="4" s="1"/>
  <c r="J131" i="4" s="1"/>
  <c r="C130" i="4"/>
  <c r="G130" i="4" s="1"/>
  <c r="N130" i="4"/>
  <c r="L130" i="4" l="1"/>
  <c r="O130" i="4" s="1"/>
  <c r="P130" i="4" s="1"/>
  <c r="C131" i="4"/>
  <c r="G131" i="4" s="1"/>
  <c r="F131" i="4"/>
  <c r="N131" i="4" s="1"/>
  <c r="D131" i="4"/>
  <c r="K131" i="4"/>
  <c r="B132" i="4" s="1"/>
  <c r="E132" i="4" s="1"/>
  <c r="J132" i="4" s="1"/>
  <c r="L131" i="4"/>
  <c r="O131" i="4" l="1"/>
  <c r="P131" i="4" s="1"/>
  <c r="C132" i="4"/>
  <c r="G132" i="4" s="1"/>
  <c r="D132" i="4"/>
  <c r="F132" i="4"/>
  <c r="K132" i="4"/>
  <c r="B133" i="4" s="1"/>
  <c r="N132" i="4" l="1"/>
  <c r="L132" i="4"/>
  <c r="O132" i="4" s="1"/>
  <c r="P132" i="4" s="1"/>
  <c r="D133" i="4"/>
  <c r="E133" i="4"/>
  <c r="J133" i="4" s="1"/>
  <c r="C133" i="4"/>
  <c r="G133" i="4" s="1"/>
  <c r="F133" i="4"/>
  <c r="L133" i="4" l="1"/>
  <c r="N133" i="4"/>
  <c r="K133" i="4"/>
  <c r="B134" i="4" s="1"/>
  <c r="O133" i="4" l="1"/>
  <c r="P133" i="4" s="1"/>
  <c r="D134" i="4"/>
  <c r="E134" i="4"/>
  <c r="J134" i="4" s="1"/>
  <c r="F134" i="4"/>
  <c r="C134" i="4"/>
  <c r="G134" i="4" s="1"/>
  <c r="N134" i="4" l="1"/>
  <c r="L134" i="4"/>
  <c r="K134" i="4"/>
  <c r="B135" i="4" s="1"/>
  <c r="E135" i="4" l="1"/>
  <c r="J135" i="4" s="1"/>
  <c r="F135" i="4"/>
  <c r="C135" i="4"/>
  <c r="G135" i="4" s="1"/>
  <c r="D135" i="4"/>
  <c r="O134" i="4"/>
  <c r="P134" i="4" s="1"/>
  <c r="N135" i="4" l="1"/>
  <c r="L135" i="4"/>
  <c r="O135" i="4" s="1"/>
  <c r="P135" i="4" s="1"/>
  <c r="K135" i="4"/>
  <c r="B136" i="4" s="1"/>
  <c r="E136" i="4" l="1"/>
  <c r="J136" i="4" s="1"/>
  <c r="K136" i="4" s="1"/>
  <c r="B137" i="4" s="1"/>
  <c r="D136" i="4"/>
  <c r="F136" i="4"/>
  <c r="C136" i="4"/>
  <c r="G136" i="4" s="1"/>
  <c r="N136" i="4" l="1"/>
  <c r="F137" i="4"/>
  <c r="C137" i="4"/>
  <c r="G137" i="4" s="1"/>
  <c r="D137" i="4"/>
  <c r="E137" i="4"/>
  <c r="J137" i="4" s="1"/>
  <c r="L136" i="4"/>
  <c r="O136" i="4" l="1"/>
  <c r="P136" i="4" s="1"/>
  <c r="N137" i="4"/>
  <c r="K137" i="4"/>
  <c r="B138" i="4" s="1"/>
  <c r="E138" i="4" s="1"/>
  <c r="J138" i="4" s="1"/>
  <c r="L137" i="4"/>
  <c r="F138" i="4" l="1"/>
  <c r="D138" i="4"/>
  <c r="C138" i="4"/>
  <c r="G138" i="4" s="1"/>
  <c r="O137" i="4"/>
  <c r="P137" i="4" s="1"/>
  <c r="L138" i="4" l="1"/>
  <c r="O138" i="4" s="1"/>
  <c r="P138" i="4" s="1"/>
  <c r="K138" i="4"/>
  <c r="B139" i="4" s="1"/>
  <c r="N138" i="4"/>
  <c r="E139" i="4"/>
  <c r="J139" i="4" s="1"/>
  <c r="D139" i="4"/>
  <c r="F139" i="4"/>
  <c r="C139" i="4"/>
  <c r="G139" i="4" s="1"/>
  <c r="K139" i="4" l="1"/>
  <c r="B140" i="4" s="1"/>
  <c r="C140" i="4" s="1"/>
  <c r="G140" i="4" s="1"/>
  <c r="N139" i="4"/>
  <c r="L139" i="4"/>
  <c r="O139" i="4" s="1"/>
  <c r="P139" i="4" s="1"/>
  <c r="F140" i="4" l="1"/>
  <c r="E140" i="4"/>
  <c r="J140" i="4" s="1"/>
  <c r="K140" i="4" s="1"/>
  <c r="B141" i="4" s="1"/>
  <c r="D141" i="4" s="1"/>
  <c r="D140" i="4"/>
  <c r="N140" i="4" s="1"/>
  <c r="L140" i="4" l="1"/>
  <c r="O140" i="4" s="1"/>
  <c r="P140" i="4" s="1"/>
  <c r="F141" i="4"/>
  <c r="N141" i="4" s="1"/>
  <c r="C141" i="4"/>
  <c r="G141" i="4" s="1"/>
  <c r="E141" i="4"/>
  <c r="J141" i="4" s="1"/>
  <c r="K141" i="4" l="1"/>
  <c r="B142" i="4" s="1"/>
  <c r="L141" i="4"/>
  <c r="O141" i="4" s="1"/>
  <c r="P141" i="4" s="1"/>
  <c r="D142" i="4"/>
  <c r="F142" i="4"/>
  <c r="E142" i="4"/>
  <c r="J142" i="4" s="1"/>
  <c r="C142" i="4"/>
  <c r="G142" i="4" s="1"/>
  <c r="K142" i="4" l="1"/>
  <c r="B143" i="4" s="1"/>
  <c r="E143" i="4" s="1"/>
  <c r="J143" i="4" s="1"/>
  <c r="N142" i="4"/>
  <c r="L142" i="4"/>
  <c r="F143" i="4" l="1"/>
  <c r="C143" i="4"/>
  <c r="G143" i="4" s="1"/>
  <c r="D143" i="4"/>
  <c r="N143" i="4" s="1"/>
  <c r="O142" i="4"/>
  <c r="P142" i="4" s="1"/>
  <c r="K143" i="4" l="1"/>
  <c r="B144" i="4" s="1"/>
  <c r="C144" i="4" s="1"/>
  <c r="G144" i="4" s="1"/>
  <c r="L143" i="4"/>
  <c r="D144" i="4"/>
  <c r="F144" i="4"/>
  <c r="E144" i="4"/>
  <c r="J144" i="4" s="1"/>
  <c r="K144" i="4" s="1"/>
  <c r="B145" i="4" s="1"/>
  <c r="O143" i="4"/>
  <c r="P143" i="4" s="1"/>
  <c r="N144" i="4" l="1"/>
  <c r="L144" i="4"/>
  <c r="D145" i="4"/>
  <c r="E145" i="4"/>
  <c r="J145" i="4" s="1"/>
  <c r="F145" i="4"/>
  <c r="C145" i="4"/>
  <c r="G145" i="4" s="1"/>
  <c r="O144" i="4" l="1"/>
  <c r="P144" i="4" s="1"/>
  <c r="K145" i="4"/>
  <c r="B146" i="4" s="1"/>
  <c r="F146" i="4" s="1"/>
  <c r="L145" i="4"/>
  <c r="C146" i="4"/>
  <c r="G146" i="4" s="1"/>
  <c r="E146" i="4"/>
  <c r="J146" i="4" s="1"/>
  <c r="K146" i="4" s="1"/>
  <c r="B147" i="4" s="1"/>
  <c r="N145" i="4"/>
  <c r="D146" i="4"/>
  <c r="O145" i="4" l="1"/>
  <c r="P145" i="4" s="1"/>
  <c r="N146" i="4"/>
  <c r="L146" i="4"/>
  <c r="E147" i="4"/>
  <c r="J147" i="4" s="1"/>
  <c r="C147" i="4"/>
  <c r="G147" i="4" s="1"/>
  <c r="D147" i="4"/>
  <c r="F147" i="4"/>
  <c r="O146" i="4" l="1"/>
  <c r="P146" i="4" s="1"/>
  <c r="N147" i="4"/>
  <c r="L147" i="4"/>
  <c r="K147" i="4"/>
  <c r="B148" i="4" s="1"/>
  <c r="D148" i="4" s="1"/>
  <c r="O147" i="4" l="1"/>
  <c r="P147" i="4" s="1"/>
  <c r="F148" i="4"/>
  <c r="N148" i="4" s="1"/>
  <c r="E148" i="4"/>
  <c r="J148" i="4" s="1"/>
  <c r="C148" i="4"/>
  <c r="G148" i="4" s="1"/>
  <c r="L148" i="4" l="1"/>
  <c r="O148" i="4" s="1"/>
  <c r="P148" i="4" s="1"/>
  <c r="K148" i="4"/>
  <c r="B149" i="4" s="1"/>
  <c r="C149" i="4" s="1"/>
  <c r="G149" i="4" s="1"/>
  <c r="F149" i="4" l="1"/>
  <c r="E149" i="4"/>
  <c r="J149" i="4" s="1"/>
  <c r="K149" i="4" s="1"/>
  <c r="B150" i="4" s="1"/>
  <c r="D149" i="4"/>
  <c r="N149" i="4" l="1"/>
  <c r="L149" i="4"/>
  <c r="F150" i="4"/>
  <c r="C150" i="4"/>
  <c r="G150" i="4" s="1"/>
  <c r="D150" i="4"/>
  <c r="N150" i="4" s="1"/>
  <c r="E150" i="4"/>
  <c r="J150" i="4" s="1"/>
  <c r="O149" i="4" l="1"/>
  <c r="P149" i="4" s="1"/>
  <c r="L150" i="4"/>
  <c r="O150" i="4" s="1"/>
  <c r="P150" i="4" s="1"/>
  <c r="K150" i="4"/>
  <c r="B151" i="4" s="1"/>
  <c r="C151" i="4" l="1"/>
  <c r="E151" i="4"/>
  <c r="J151" i="4" s="1"/>
  <c r="D151" i="4"/>
  <c r="F151" i="4"/>
  <c r="G151" i="4"/>
  <c r="K151" i="4" l="1"/>
  <c r="B152" i="4" s="1"/>
  <c r="E152" i="4" s="1"/>
  <c r="J152" i="4" s="1"/>
  <c r="N151" i="4"/>
  <c r="L151" i="4"/>
  <c r="O151" i="4" s="1"/>
  <c r="P151" i="4" s="1"/>
  <c r="C152" i="4" l="1"/>
  <c r="G152" i="4" s="1"/>
  <c r="D152" i="4"/>
  <c r="F152" i="4"/>
  <c r="L152" i="4" s="1"/>
  <c r="K152" i="4" l="1"/>
  <c r="B153" i="4" s="1"/>
  <c r="E153" i="4" s="1"/>
  <c r="J153" i="4" s="1"/>
  <c r="N152" i="4"/>
  <c r="F153" i="4"/>
  <c r="D153" i="4"/>
  <c r="N153" i="4" s="1"/>
  <c r="O152" i="4"/>
  <c r="P152" i="4" s="1"/>
  <c r="C153" i="4" l="1"/>
  <c r="G153" i="4" s="1"/>
  <c r="L153" i="4" s="1"/>
  <c r="O153" i="4" s="1"/>
  <c r="P153" i="4" s="1"/>
  <c r="K153" i="4" l="1"/>
  <c r="B154" i="4" s="1"/>
  <c r="E154" i="4" l="1"/>
  <c r="J154" i="4" s="1"/>
  <c r="K154" i="4" s="1"/>
  <c r="B155" i="4" s="1"/>
  <c r="C154" i="4"/>
  <c r="G154" i="4" s="1"/>
  <c r="D154" i="4"/>
  <c r="F154" i="4"/>
  <c r="K155" i="4" l="1"/>
  <c r="B156" i="4" s="1"/>
  <c r="D156" i="4" s="1"/>
  <c r="N154" i="4"/>
  <c r="L154" i="4"/>
  <c r="O154" i="4" s="1"/>
  <c r="P154" i="4" s="1"/>
  <c r="C155" i="4"/>
  <c r="G155" i="4" s="1"/>
  <c r="D155" i="4"/>
  <c r="N155" i="4" s="1"/>
  <c r="E155" i="4"/>
  <c r="J155" i="4" s="1"/>
  <c r="F155" i="4"/>
  <c r="L155" i="4" l="1"/>
  <c r="O155" i="4" s="1"/>
  <c r="P155" i="4" s="1"/>
  <c r="C156" i="4"/>
  <c r="E156" i="4"/>
  <c r="J156" i="4" s="1"/>
  <c r="K156" i="4" s="1"/>
  <c r="B157" i="4" s="1"/>
  <c r="F156" i="4"/>
  <c r="N156" i="4" s="1"/>
  <c r="G156" i="4"/>
  <c r="L156" i="4" s="1"/>
  <c r="O156" i="4" l="1"/>
  <c r="P156" i="4" s="1"/>
  <c r="E157" i="4"/>
  <c r="J157" i="4" s="1"/>
  <c r="D157" i="4"/>
  <c r="C157" i="4"/>
  <c r="G157" i="4" s="1"/>
  <c r="F157" i="4"/>
  <c r="N157" i="4" l="1"/>
  <c r="L157" i="4"/>
  <c r="K157" i="4"/>
  <c r="B158" i="4" s="1"/>
  <c r="O157" i="4" l="1"/>
  <c r="P157" i="4" s="1"/>
  <c r="E158" i="4"/>
  <c r="J158" i="4" s="1"/>
  <c r="C158" i="4"/>
  <c r="G158" i="4" s="1"/>
  <c r="F158" i="4"/>
  <c r="D158" i="4"/>
  <c r="N158" i="4" l="1"/>
  <c r="K158" i="4"/>
  <c r="B159" i="4" s="1"/>
  <c r="E159" i="4" s="1"/>
  <c r="J159" i="4" s="1"/>
  <c r="L158" i="4"/>
  <c r="O158" i="4" s="1"/>
  <c r="P158" i="4" s="1"/>
  <c r="D159" i="4"/>
  <c r="F159" i="4"/>
  <c r="C159" i="4" l="1"/>
  <c r="G159" i="4" s="1"/>
  <c r="L159" i="4" s="1"/>
  <c r="N159" i="4"/>
  <c r="O159" i="4" l="1"/>
  <c r="P159" i="4" s="1"/>
  <c r="K159" i="4"/>
  <c r="B160" i="4" s="1"/>
  <c r="F160" i="4" l="1"/>
  <c r="C160" i="4"/>
  <c r="E160" i="4"/>
  <c r="J160" i="4" s="1"/>
  <c r="D160" i="4"/>
  <c r="N160" i="4" l="1"/>
  <c r="G160" i="4"/>
  <c r="L160" i="4" s="1"/>
  <c r="O160" i="4" s="1"/>
  <c r="P160" i="4" s="1"/>
  <c r="K160" i="4"/>
  <c r="B161" i="4" s="1"/>
  <c r="E161" i="4" l="1"/>
  <c r="J161" i="4" s="1"/>
  <c r="D161" i="4"/>
  <c r="N161" i="4" s="1"/>
  <c r="C161" i="4"/>
  <c r="G161" i="4" s="1"/>
  <c r="L161" i="4" s="1"/>
  <c r="O161" i="4" s="1"/>
  <c r="P161" i="4" s="1"/>
  <c r="F161" i="4"/>
  <c r="K161" i="4" l="1"/>
  <c r="B162" i="4" s="1"/>
  <c r="E162" i="4" l="1"/>
  <c r="J162" i="4" s="1"/>
  <c r="F162" i="4"/>
  <c r="D162" i="4"/>
  <c r="N162" i="4" s="1"/>
  <c r="C162" i="4"/>
  <c r="G162" i="4" s="1"/>
  <c r="L162" i="4" l="1"/>
  <c r="O162" i="4" s="1"/>
  <c r="P162" i="4" s="1"/>
  <c r="K162" i="4"/>
  <c r="B163" i="4" s="1"/>
  <c r="C163" i="4" l="1"/>
  <c r="G163" i="4" s="1"/>
  <c r="E163" i="4"/>
  <c r="J163" i="4" s="1"/>
  <c r="D163" i="4"/>
  <c r="F163" i="4"/>
  <c r="N163" i="4" l="1"/>
  <c r="K163" i="4"/>
  <c r="B164" i="4" s="1"/>
  <c r="D164" i="4" s="1"/>
  <c r="N164" i="4" s="1"/>
  <c r="L163" i="4"/>
  <c r="O163" i="4" s="1"/>
  <c r="P163" i="4" s="1"/>
  <c r="F164" i="4"/>
  <c r="C164" i="4"/>
  <c r="E164" i="4" l="1"/>
  <c r="J164" i="4" s="1"/>
  <c r="K164" i="4" s="1"/>
  <c r="B165" i="4" s="1"/>
  <c r="F165" i="4" s="1"/>
  <c r="G164" i="4"/>
  <c r="E165" i="4" l="1"/>
  <c r="J165" i="4" s="1"/>
  <c r="K165" i="4" s="1"/>
  <c r="B166" i="4" s="1"/>
  <c r="D166" i="4" s="1"/>
  <c r="L164" i="4"/>
  <c r="O164" i="4" s="1"/>
  <c r="P164" i="4" s="1"/>
  <c r="D165" i="4"/>
  <c r="N165" i="4" s="1"/>
  <c r="C165" i="4"/>
  <c r="G165" i="4" s="1"/>
  <c r="L165" i="4" l="1"/>
  <c r="O165" i="4" s="1"/>
  <c r="P165" i="4" s="1"/>
  <c r="C166" i="4"/>
  <c r="G166" i="4" s="1"/>
  <c r="F166" i="4"/>
  <c r="N166" i="4" s="1"/>
  <c r="E166" i="4"/>
  <c r="J166" i="4" s="1"/>
  <c r="K166" i="4" s="1"/>
  <c r="B167" i="4" s="1"/>
  <c r="D167" i="4" s="1"/>
  <c r="L166" i="4"/>
  <c r="O166" i="4" l="1"/>
  <c r="P166" i="4" s="1"/>
  <c r="E167" i="4"/>
  <c r="J167" i="4" s="1"/>
  <c r="C167" i="4"/>
  <c r="G167" i="4" s="1"/>
  <c r="L167" i="4" s="1"/>
  <c r="F167" i="4"/>
  <c r="N167" i="4"/>
  <c r="K167" i="4" l="1"/>
  <c r="B168" i="4" s="1"/>
  <c r="O167" i="4"/>
  <c r="P167" i="4" s="1"/>
  <c r="F168" i="4" l="1"/>
  <c r="E168" i="4"/>
  <c r="J168" i="4" s="1"/>
  <c r="K168" i="4" s="1"/>
  <c r="B169" i="4" s="1"/>
  <c r="D168" i="4"/>
  <c r="N168" i="4" s="1"/>
  <c r="C168" i="4"/>
  <c r="G168" i="4"/>
  <c r="D169" i="4" l="1"/>
  <c r="N169" i="4" s="1"/>
  <c r="C169" i="4"/>
  <c r="G169" i="4" s="1"/>
  <c r="E169" i="4"/>
  <c r="J169" i="4" s="1"/>
  <c r="K169" i="4" s="1"/>
  <c r="B170" i="4" s="1"/>
  <c r="F169" i="4"/>
  <c r="L168" i="4"/>
  <c r="O168" i="4" s="1"/>
  <c r="P168" i="4" s="1"/>
  <c r="L169" i="4" l="1"/>
  <c r="O169" i="4" s="1"/>
  <c r="P169" i="4" s="1"/>
  <c r="E170" i="4"/>
  <c r="J170" i="4" s="1"/>
  <c r="C170" i="4"/>
  <c r="G170" i="4" s="1"/>
  <c r="F170" i="4"/>
  <c r="D170" i="4"/>
  <c r="K170" i="4" l="1"/>
  <c r="B171" i="4" s="1"/>
  <c r="N170" i="4"/>
  <c r="L170" i="4"/>
  <c r="F171" i="4" l="1"/>
  <c r="C171" i="4"/>
  <c r="G171" i="4" s="1"/>
  <c r="D171" i="4"/>
  <c r="N171" i="4" s="1"/>
  <c r="E171" i="4"/>
  <c r="J171" i="4" s="1"/>
  <c r="O170" i="4"/>
  <c r="P170" i="4" s="1"/>
  <c r="K171" i="4" l="1"/>
  <c r="B172" i="4" s="1"/>
  <c r="L171" i="4"/>
  <c r="O171" i="4" s="1"/>
  <c r="P171" i="4" s="1"/>
  <c r="D172" i="4" l="1"/>
  <c r="C172" i="4"/>
  <c r="G172" i="4" s="1"/>
  <c r="E172" i="4"/>
  <c r="J172" i="4" s="1"/>
  <c r="F172" i="4"/>
  <c r="L172" i="4" l="1"/>
  <c r="N172" i="4"/>
  <c r="K172" i="4"/>
  <c r="B173" i="4" s="1"/>
  <c r="F173" i="4" l="1"/>
  <c r="E173" i="4"/>
  <c r="J173" i="4" s="1"/>
  <c r="K173" i="4" s="1"/>
  <c r="B174" i="4" s="1"/>
  <c r="C173" i="4"/>
  <c r="G173" i="4" s="1"/>
  <c r="D173" i="4"/>
  <c r="N173" i="4" s="1"/>
  <c r="O172" i="4"/>
  <c r="P172" i="4" s="1"/>
  <c r="E174" i="4" l="1"/>
  <c r="J174" i="4" s="1"/>
  <c r="F174" i="4"/>
  <c r="C174" i="4"/>
  <c r="G174" i="4" s="1"/>
  <c r="L174" i="4" s="1"/>
  <c r="O174" i="4" s="1"/>
  <c r="P174" i="4" s="1"/>
  <c r="D174" i="4"/>
  <c r="N174" i="4" s="1"/>
  <c r="K174" i="4"/>
  <c r="B175" i="4" s="1"/>
  <c r="L173" i="4"/>
  <c r="O173" i="4" s="1"/>
  <c r="P173" i="4" s="1"/>
  <c r="D175" i="4" l="1"/>
  <c r="C175" i="4"/>
  <c r="G175" i="4" s="1"/>
  <c r="L175" i="4" s="1"/>
  <c r="E175" i="4"/>
  <c r="J175" i="4" s="1"/>
  <c r="K175" i="4" s="1"/>
  <c r="B176" i="4" s="1"/>
  <c r="F175" i="4"/>
  <c r="O175" i="4" l="1"/>
  <c r="P175" i="4" s="1"/>
  <c r="N175" i="4"/>
  <c r="F176" i="4"/>
  <c r="C176" i="4"/>
  <c r="E176" i="4"/>
  <c r="J176" i="4" s="1"/>
  <c r="K176" i="4" s="1"/>
  <c r="B177" i="4" s="1"/>
  <c r="D176" i="4"/>
  <c r="G176" i="4"/>
  <c r="D177" i="4" l="1"/>
  <c r="N177" i="4" s="1"/>
  <c r="E177" i="4"/>
  <c r="J177" i="4" s="1"/>
  <c r="C177" i="4"/>
  <c r="G177" i="4" s="1"/>
  <c r="L177" i="4" s="1"/>
  <c r="O177" i="4" s="1"/>
  <c r="P177" i="4" s="1"/>
  <c r="F177" i="4"/>
  <c r="L176" i="4"/>
  <c r="O176" i="4" s="1"/>
  <c r="P176" i="4" s="1"/>
  <c r="N176" i="4"/>
  <c r="K177" i="4" l="1"/>
  <c r="B178" i="4" s="1"/>
  <c r="C178" i="4" l="1"/>
  <c r="D178" i="4"/>
  <c r="F178" i="4"/>
  <c r="E178" i="4"/>
  <c r="J178" i="4" s="1"/>
  <c r="N178" i="4" l="1"/>
  <c r="G178" i="4"/>
  <c r="L178" i="4" s="1"/>
  <c r="O178" i="4" s="1"/>
  <c r="P178" i="4" s="1"/>
  <c r="K178" i="4"/>
  <c r="B179" i="4" s="1"/>
  <c r="C179" i="4" l="1"/>
  <c r="G179" i="4" s="1"/>
  <c r="L179" i="4" s="1"/>
  <c r="O179" i="4" s="1"/>
  <c r="P179" i="4" s="1"/>
  <c r="F179" i="4"/>
  <c r="E179" i="4"/>
  <c r="J179" i="4" s="1"/>
  <c r="K179" i="4" s="1"/>
  <c r="B180" i="4" s="1"/>
  <c r="D179" i="4"/>
  <c r="N179" i="4" s="1"/>
  <c r="D180" i="4" l="1"/>
  <c r="N180" i="4" s="1"/>
  <c r="C180" i="4"/>
  <c r="G180" i="4" s="1"/>
  <c r="F180" i="4"/>
  <c r="E180" i="4"/>
  <c r="J180" i="4" s="1"/>
  <c r="K180" i="4" s="1"/>
  <c r="B181" i="4" s="1"/>
  <c r="O180" i="4" l="1"/>
  <c r="P180" i="4" s="1"/>
  <c r="F181" i="4"/>
  <c r="D181" i="4"/>
  <c r="N181" i="4" s="1"/>
  <c r="C181" i="4"/>
  <c r="G181" i="4" s="1"/>
  <c r="E181" i="4"/>
  <c r="J181" i="4" s="1"/>
  <c r="K181" i="4" s="1"/>
  <c r="B182" i="4" s="1"/>
  <c r="L180" i="4"/>
  <c r="C182" i="4" l="1"/>
  <c r="G182" i="4" s="1"/>
  <c r="L182" i="4" s="1"/>
  <c r="O182" i="4" s="1"/>
  <c r="P182" i="4" s="1"/>
  <c r="D182" i="4"/>
  <c r="N182" i="4" s="1"/>
  <c r="F182" i="4"/>
  <c r="E182" i="4"/>
  <c r="J182" i="4" s="1"/>
  <c r="K182" i="4" s="1"/>
  <c r="B183" i="4" s="1"/>
  <c r="L181" i="4"/>
  <c r="O181" i="4" s="1"/>
  <c r="P181" i="4" s="1"/>
  <c r="E183" i="4" l="1"/>
  <c r="J183" i="4" s="1"/>
  <c r="K183" i="4" s="1"/>
  <c r="B184" i="4" s="1"/>
  <c r="C183" i="4"/>
  <c r="G183" i="4" s="1"/>
  <c r="F183" i="4"/>
  <c r="D183" i="4"/>
  <c r="N183" i="4" s="1"/>
  <c r="E184" i="4" l="1"/>
  <c r="J184" i="4" s="1"/>
  <c r="D184" i="4"/>
  <c r="N184" i="4" s="1"/>
  <c r="F184" i="4"/>
  <c r="C184" i="4"/>
  <c r="G184" i="4" s="1"/>
  <c r="L183" i="4"/>
  <c r="O183" i="4" s="1"/>
  <c r="P183" i="4" s="1"/>
  <c r="L184" i="4" l="1"/>
  <c r="O184" i="4" s="1"/>
  <c r="P184" i="4" s="1"/>
  <c r="K184" i="4"/>
  <c r="B185" i="4" s="1"/>
  <c r="C185" i="4" l="1"/>
  <c r="G185" i="4"/>
  <c r="D185" i="4"/>
  <c r="N185" i="4" s="1"/>
  <c r="E185" i="4"/>
  <c r="J185" i="4" s="1"/>
  <c r="K185" i="4" s="1"/>
  <c r="B186" i="4" s="1"/>
  <c r="F185" i="4"/>
  <c r="F186" i="4" l="1"/>
  <c r="C186" i="4"/>
  <c r="G186" i="4" s="1"/>
  <c r="D186" i="4"/>
  <c r="N186" i="4" s="1"/>
  <c r="E186" i="4"/>
  <c r="J186" i="4" s="1"/>
  <c r="K186" i="4" s="1"/>
  <c r="B187" i="4" s="1"/>
  <c r="L185" i="4"/>
  <c r="O185" i="4" s="1"/>
  <c r="P185" i="4" s="1"/>
  <c r="E187" i="4" l="1"/>
  <c r="J187" i="4" s="1"/>
  <c r="F187" i="4"/>
  <c r="D187" i="4"/>
  <c r="N187" i="4" s="1"/>
  <c r="C187" i="4"/>
  <c r="G187" i="4" s="1"/>
  <c r="K187" i="4"/>
  <c r="B188" i="4" s="1"/>
  <c r="L186" i="4"/>
  <c r="O186" i="4" s="1"/>
  <c r="P186" i="4" s="1"/>
  <c r="L187" i="4" l="1"/>
  <c r="O187" i="4" s="1"/>
  <c r="P187" i="4" s="1"/>
  <c r="C188" i="4"/>
  <c r="G188" i="4" s="1"/>
  <c r="F188" i="4"/>
  <c r="D188" i="4"/>
  <c r="E188" i="4"/>
  <c r="J188" i="4" s="1"/>
  <c r="L188" i="4" l="1"/>
  <c r="N188" i="4"/>
  <c r="K188" i="4"/>
  <c r="B189" i="4" s="1"/>
  <c r="E189" i="4" l="1"/>
  <c r="J189" i="4" s="1"/>
  <c r="C189" i="4"/>
  <c r="G189" i="4" s="1"/>
  <c r="L189" i="4" s="1"/>
  <c r="F189" i="4"/>
  <c r="D189" i="4"/>
  <c r="O188" i="4"/>
  <c r="P188" i="4" s="1"/>
  <c r="K189" i="4" l="1"/>
  <c r="B190" i="4" s="1"/>
  <c r="N189" i="4"/>
  <c r="O189" i="4" s="1"/>
  <c r="P189" i="4" s="1"/>
  <c r="C190" i="4" l="1"/>
  <c r="G190" i="4" s="1"/>
  <c r="E190" i="4"/>
  <c r="J190" i="4" s="1"/>
  <c r="K190" i="4" s="1"/>
  <c r="B191" i="4" s="1"/>
  <c r="F190" i="4"/>
  <c r="D190" i="4"/>
  <c r="N190" i="4" s="1"/>
  <c r="F191" i="4" l="1"/>
  <c r="E191" i="4"/>
  <c r="J191" i="4" s="1"/>
  <c r="K191" i="4" s="1"/>
  <c r="B192" i="4" s="1"/>
  <c r="C191" i="4"/>
  <c r="G191" i="4" s="1"/>
  <c r="L191" i="4" s="1"/>
  <c r="O191" i="4" s="1"/>
  <c r="P191" i="4" s="1"/>
  <c r="D191" i="4"/>
  <c r="N191" i="4" s="1"/>
  <c r="L190" i="4"/>
  <c r="O190" i="4" s="1"/>
  <c r="P190" i="4" s="1"/>
  <c r="C192" i="4" l="1"/>
  <c r="G192" i="4" s="1"/>
  <c r="E192" i="4"/>
  <c r="J192" i="4" s="1"/>
  <c r="K192" i="4" s="1"/>
  <c r="B193" i="4" s="1"/>
  <c r="F192" i="4"/>
  <c r="D192" i="4"/>
  <c r="N192" i="4" s="1"/>
  <c r="C193" i="4" l="1"/>
  <c r="G193" i="4" s="1"/>
  <c r="E193" i="4"/>
  <c r="J193" i="4" s="1"/>
  <c r="K193" i="4" s="1"/>
  <c r="B194" i="4" s="1"/>
  <c r="F193" i="4"/>
  <c r="D193" i="4"/>
  <c r="N193" i="4" s="1"/>
  <c r="L192" i="4"/>
  <c r="O192" i="4" s="1"/>
  <c r="P192" i="4" s="1"/>
  <c r="E194" i="4" l="1"/>
  <c r="J194" i="4" s="1"/>
  <c r="C194" i="4"/>
  <c r="G194" i="4" s="1"/>
  <c r="F194" i="4"/>
  <c r="D194" i="4"/>
  <c r="K194" i="4"/>
  <c r="B195" i="4" s="1"/>
  <c r="L193" i="4"/>
  <c r="O193" i="4" s="1"/>
  <c r="P193" i="4" s="1"/>
  <c r="D195" i="4"/>
  <c r="C195" i="4"/>
  <c r="F195" i="4"/>
  <c r="E195" i="4"/>
  <c r="J195" i="4" s="1"/>
  <c r="K195" i="4" s="1"/>
  <c r="B196" i="4" s="1"/>
  <c r="G195" i="4"/>
  <c r="N194" i="4" l="1"/>
  <c r="L194" i="4"/>
  <c r="O194" i="4" s="1"/>
  <c r="P194" i="4" s="1"/>
  <c r="D196" i="4"/>
  <c r="F196" i="4"/>
  <c r="C196" i="4"/>
  <c r="G196" i="4" s="1"/>
  <c r="E196" i="4"/>
  <c r="J196" i="4" s="1"/>
  <c r="K196" i="4" s="1"/>
  <c r="B197" i="4" s="1"/>
  <c r="L195" i="4"/>
  <c r="N195" i="4"/>
  <c r="L196" i="4" l="1"/>
  <c r="F197" i="4"/>
  <c r="C197" i="4"/>
  <c r="G197" i="4" s="1"/>
  <c r="D197" i="4"/>
  <c r="N197" i="4" s="1"/>
  <c r="E197" i="4"/>
  <c r="J197" i="4" s="1"/>
  <c r="O195" i="4"/>
  <c r="P195" i="4" s="1"/>
  <c r="N196" i="4"/>
  <c r="L197" i="4" l="1"/>
  <c r="O197" i="4" s="1"/>
  <c r="P197" i="4" s="1"/>
  <c r="K197" i="4"/>
  <c r="B198" i="4" s="1"/>
  <c r="O196" i="4"/>
  <c r="P196" i="4" s="1"/>
  <c r="C198" i="4" l="1"/>
  <c r="G198" i="4" s="1"/>
  <c r="F198" i="4"/>
  <c r="D198" i="4"/>
  <c r="N198" i="4" s="1"/>
  <c r="E198" i="4"/>
  <c r="J198" i="4" s="1"/>
  <c r="K198" i="4" s="1"/>
  <c r="B199" i="4" s="1"/>
  <c r="C199" i="4" l="1"/>
  <c r="G199" i="4" s="1"/>
  <c r="E199" i="4"/>
  <c r="J199" i="4" s="1"/>
  <c r="K199" i="4" s="1"/>
  <c r="B200" i="4" s="1"/>
  <c r="D199" i="4"/>
  <c r="N199" i="4" s="1"/>
  <c r="F199" i="4"/>
  <c r="L198" i="4"/>
  <c r="O198" i="4" s="1"/>
  <c r="P198" i="4" s="1"/>
  <c r="D200" i="4" l="1"/>
  <c r="F200" i="4"/>
  <c r="N200" i="4" s="1"/>
  <c r="C200" i="4"/>
  <c r="G200" i="4" s="1"/>
  <c r="E200" i="4"/>
  <c r="J200" i="4" s="1"/>
  <c r="K200" i="4" s="1"/>
  <c r="B201" i="4" s="1"/>
  <c r="L199" i="4"/>
  <c r="O199" i="4" s="1"/>
  <c r="P199" i="4" s="1"/>
  <c r="L200" i="4" l="1"/>
  <c r="O200" i="4" s="1"/>
  <c r="P200" i="4" s="1"/>
  <c r="D201" i="4"/>
  <c r="N201" i="4" s="1"/>
  <c r="C201" i="4"/>
  <c r="G201" i="4" s="1"/>
  <c r="E201" i="4"/>
  <c r="J201" i="4" s="1"/>
  <c r="F201" i="4"/>
  <c r="L201" i="4" l="1"/>
  <c r="O201" i="4"/>
  <c r="P201" i="4" s="1"/>
  <c r="K201" i="4"/>
  <c r="B202" i="4" s="1"/>
  <c r="C202" i="4" l="1"/>
  <c r="G202" i="4" s="1"/>
  <c r="E202" i="4"/>
  <c r="J202" i="4" s="1"/>
  <c r="K202" i="4" s="1"/>
  <c r="B203" i="4" s="1"/>
  <c r="F202" i="4"/>
  <c r="D202" i="4"/>
  <c r="N202" i="4" s="1"/>
  <c r="F203" i="4" l="1"/>
  <c r="D203" i="4"/>
  <c r="E203" i="4"/>
  <c r="J203" i="4" s="1"/>
  <c r="K203" i="4" s="1"/>
  <c r="B204" i="4" s="1"/>
  <c r="C203" i="4"/>
  <c r="G203" i="4" s="1"/>
  <c r="L202" i="4"/>
  <c r="O202" i="4" s="1"/>
  <c r="P202" i="4" s="1"/>
  <c r="F204" i="4" l="1"/>
  <c r="C204" i="4"/>
  <c r="G204" i="4" s="1"/>
  <c r="E204" i="4"/>
  <c r="J204" i="4" s="1"/>
  <c r="K204" i="4" s="1"/>
  <c r="B205" i="4" s="1"/>
  <c r="D204" i="4"/>
  <c r="N204" i="4" s="1"/>
  <c r="L203" i="4"/>
  <c r="N203" i="4"/>
  <c r="O203" i="4" s="1"/>
  <c r="P203" i="4" s="1"/>
  <c r="L204" i="4" l="1"/>
  <c r="O204" i="4" s="1"/>
  <c r="P204" i="4" s="1"/>
  <c r="F205" i="4"/>
  <c r="C205" i="4"/>
  <c r="G205" i="4" s="1"/>
  <c r="D205" i="4"/>
  <c r="N205" i="4" s="1"/>
  <c r="E205" i="4"/>
  <c r="J205" i="4" s="1"/>
  <c r="K205" i="4" s="1"/>
  <c r="B206" i="4" s="1"/>
  <c r="L205" i="4" l="1"/>
  <c r="O205" i="4" s="1"/>
  <c r="P205" i="4" s="1"/>
  <c r="C206" i="4"/>
  <c r="G206" i="4" s="1"/>
  <c r="D206" i="4"/>
  <c r="N206" i="4" s="1"/>
  <c r="F206" i="4"/>
  <c r="E206" i="4"/>
  <c r="J206" i="4" s="1"/>
  <c r="K206" i="4" s="1"/>
  <c r="B207" i="4" s="1"/>
  <c r="E207" i="4" l="1"/>
  <c r="J207" i="4" s="1"/>
  <c r="F207" i="4"/>
  <c r="C207" i="4"/>
  <c r="G207" i="4" s="1"/>
  <c r="D207" i="4"/>
  <c r="N207" i="4" s="1"/>
  <c r="L206" i="4"/>
  <c r="O206" i="4" s="1"/>
  <c r="P206" i="4" s="1"/>
  <c r="L207" i="4" l="1"/>
  <c r="O207" i="4" s="1"/>
  <c r="P207" i="4" s="1"/>
  <c r="K207" i="4"/>
  <c r="B208" i="4" s="1"/>
  <c r="E208" i="4" l="1"/>
  <c r="J208" i="4" s="1"/>
  <c r="D208" i="4"/>
  <c r="F208" i="4"/>
  <c r="C208" i="4"/>
  <c r="G208" i="4" s="1"/>
  <c r="L208" i="4" l="1"/>
  <c r="N208" i="4"/>
  <c r="K208" i="4"/>
  <c r="B209" i="4" s="1"/>
  <c r="F209" i="4" l="1"/>
  <c r="C209" i="4"/>
  <c r="G209" i="4" s="1"/>
  <c r="E209" i="4"/>
  <c r="J209" i="4" s="1"/>
  <c r="K209" i="4" s="1"/>
  <c r="B210" i="4" s="1"/>
  <c r="D209" i="4"/>
  <c r="N209" i="4" s="1"/>
  <c r="O208" i="4"/>
  <c r="P208" i="4" s="1"/>
  <c r="L209" i="4" l="1"/>
  <c r="O209" i="4" s="1"/>
  <c r="P209" i="4" s="1"/>
  <c r="D210" i="4"/>
  <c r="N210" i="4" s="1"/>
  <c r="C210" i="4"/>
  <c r="G210" i="4" s="1"/>
  <c r="E210" i="4"/>
  <c r="J210" i="4" s="1"/>
  <c r="K210" i="4" s="1"/>
  <c r="B211" i="4" s="1"/>
  <c r="F210" i="4"/>
  <c r="L210" i="4" l="1"/>
  <c r="O210" i="4" s="1"/>
  <c r="P210" i="4" s="1"/>
  <c r="E211" i="4"/>
  <c r="J211" i="4" s="1"/>
  <c r="K211" i="4" s="1"/>
  <c r="B212" i="4" s="1"/>
  <c r="F211" i="4"/>
  <c r="C211" i="4"/>
  <c r="G211" i="4" s="1"/>
  <c r="D211" i="4"/>
  <c r="L211" i="4" l="1"/>
  <c r="E212" i="4"/>
  <c r="J212" i="4" s="1"/>
  <c r="K212" i="4" s="1"/>
  <c r="B213" i="4" s="1"/>
  <c r="D212" i="4"/>
  <c r="N212" i="4" s="1"/>
  <c r="C212" i="4"/>
  <c r="G212" i="4" s="1"/>
  <c r="F212" i="4"/>
  <c r="N211" i="4"/>
  <c r="L212" i="4" l="1"/>
  <c r="O212" i="4" s="1"/>
  <c r="P212" i="4" s="1"/>
  <c r="E213" i="4"/>
  <c r="J213" i="4" s="1"/>
  <c r="K213" i="4" s="1"/>
  <c r="B214" i="4" s="1"/>
  <c r="F213" i="4"/>
  <c r="D213" i="4"/>
  <c r="N213" i="4" s="1"/>
  <c r="C213" i="4"/>
  <c r="G213" i="4" s="1"/>
  <c r="O211" i="4"/>
  <c r="P211" i="4" s="1"/>
  <c r="C214" i="4" l="1"/>
  <c r="E214" i="4"/>
  <c r="J214" i="4" s="1"/>
  <c r="K214" i="4" s="1"/>
  <c r="B215" i="4" s="1"/>
  <c r="D214" i="4"/>
  <c r="N214" i="4" s="1"/>
  <c r="F214" i="4"/>
  <c r="G214" i="4"/>
  <c r="L213" i="4"/>
  <c r="O213" i="4" s="1"/>
  <c r="P213" i="4" s="1"/>
  <c r="C215" i="4" l="1"/>
  <c r="G215" i="4" s="1"/>
  <c r="F215" i="4"/>
  <c r="D215" i="4"/>
  <c r="N215" i="4" s="1"/>
  <c r="E215" i="4"/>
  <c r="J215" i="4" s="1"/>
  <c r="K215" i="4" s="1"/>
  <c r="B216" i="4" s="1"/>
  <c r="L214" i="4"/>
  <c r="O214" i="4" s="1"/>
  <c r="P214" i="4" s="1"/>
  <c r="C216" i="4" l="1"/>
  <c r="G216" i="4"/>
  <c r="F216" i="4"/>
  <c r="D216" i="4"/>
  <c r="E216" i="4"/>
  <c r="J216" i="4" s="1"/>
  <c r="K216" i="4" s="1"/>
  <c r="B217" i="4" s="1"/>
  <c r="L215" i="4"/>
  <c r="O215" i="4" s="1"/>
  <c r="P215" i="4" s="1"/>
  <c r="N216" i="4" l="1"/>
  <c r="L216" i="4"/>
  <c r="O216" i="4" s="1"/>
  <c r="P216" i="4" s="1"/>
  <c r="C217" i="4"/>
  <c r="G217" i="4" s="1"/>
  <c r="F217" i="4"/>
  <c r="E217" i="4"/>
  <c r="J217" i="4" s="1"/>
  <c r="D217" i="4"/>
  <c r="K217" i="4" l="1"/>
  <c r="B218" i="4" s="1"/>
  <c r="D218" i="4"/>
  <c r="C218" i="4"/>
  <c r="G218" i="4" s="1"/>
  <c r="E218" i="4"/>
  <c r="J218" i="4" s="1"/>
  <c r="K218" i="4" s="1"/>
  <c r="B219" i="4" s="1"/>
  <c r="F218" i="4"/>
  <c r="L217" i="4"/>
  <c r="N217" i="4"/>
  <c r="N218" i="4" l="1"/>
  <c r="F219" i="4"/>
  <c r="D219" i="4"/>
  <c r="N219" i="4" s="1"/>
  <c r="C219" i="4"/>
  <c r="G219" i="4" s="1"/>
  <c r="E219" i="4"/>
  <c r="J219" i="4" s="1"/>
  <c r="O217" i="4"/>
  <c r="P217" i="4" s="1"/>
  <c r="L218" i="4"/>
  <c r="O218" i="4" s="1"/>
  <c r="P218" i="4" s="1"/>
  <c r="L219" i="4" l="1"/>
  <c r="O219" i="4" s="1"/>
  <c r="P219" i="4" s="1"/>
  <c r="K219" i="4"/>
  <c r="B220" i="4" s="1"/>
  <c r="D220" i="4" l="1"/>
  <c r="N220" i="4" s="1"/>
  <c r="F220" i="4"/>
  <c r="C220" i="4"/>
  <c r="G220" i="4" s="1"/>
  <c r="E220" i="4"/>
  <c r="J220" i="4" s="1"/>
  <c r="K220" i="4" s="1"/>
  <c r="B221" i="4" s="1"/>
  <c r="L220" i="4" l="1"/>
  <c r="O220" i="4" s="1"/>
  <c r="P220" i="4" s="1"/>
  <c r="F221" i="4"/>
  <c r="D221" i="4"/>
  <c r="N221" i="4" s="1"/>
  <c r="C221" i="4"/>
  <c r="G221" i="4" s="1"/>
  <c r="E221" i="4"/>
  <c r="J221" i="4" s="1"/>
  <c r="L221" i="4" l="1"/>
  <c r="O221" i="4" s="1"/>
  <c r="P221" i="4" s="1"/>
  <c r="K221" i="4"/>
  <c r="B222" i="4" s="1"/>
  <c r="D222" i="4" l="1"/>
  <c r="C222" i="4"/>
  <c r="F222" i="4"/>
  <c r="E222" i="4"/>
  <c r="J222" i="4" s="1"/>
  <c r="G222" i="4" l="1"/>
  <c r="L222" i="4" s="1"/>
  <c r="K222" i="4"/>
  <c r="B223" i="4" s="1"/>
  <c r="N222" i="4"/>
  <c r="F223" i="4" l="1"/>
  <c r="C223" i="4"/>
  <c r="G223" i="4" s="1"/>
  <c r="D223" i="4"/>
  <c r="N223" i="4" s="1"/>
  <c r="E223" i="4"/>
  <c r="J223" i="4" s="1"/>
  <c r="K223" i="4" s="1"/>
  <c r="B224" i="4" s="1"/>
  <c r="O222" i="4"/>
  <c r="P222" i="4" s="1"/>
  <c r="F224" i="4" l="1"/>
  <c r="E224" i="4"/>
  <c r="J224" i="4" s="1"/>
  <c r="D224" i="4"/>
  <c r="N224" i="4" s="1"/>
  <c r="C224" i="4"/>
  <c r="G224" i="4" s="1"/>
  <c r="L223" i="4"/>
  <c r="O223" i="4" s="1"/>
  <c r="P223" i="4" s="1"/>
  <c r="L224" i="4" l="1"/>
  <c r="O224" i="4" s="1"/>
  <c r="P224" i="4" s="1"/>
  <c r="K224" i="4"/>
  <c r="B225" i="4" s="1"/>
  <c r="E225" i="4" l="1"/>
  <c r="J225" i="4" s="1"/>
  <c r="F225" i="4"/>
  <c r="C225" i="4"/>
  <c r="G225" i="4" s="1"/>
  <c r="D225" i="4"/>
  <c r="N225" i="4" s="1"/>
  <c r="L225" i="4" l="1"/>
  <c r="O225" i="4" s="1"/>
  <c r="P225" i="4" s="1"/>
  <c r="K225" i="4"/>
  <c r="B226" i="4" s="1"/>
  <c r="E226" i="4" l="1"/>
  <c r="J226" i="4" s="1"/>
  <c r="D226" i="4"/>
  <c r="N226" i="4" s="1"/>
  <c r="C226" i="4"/>
  <c r="G226" i="4" s="1"/>
  <c r="F226" i="4"/>
  <c r="L226" i="4" l="1"/>
  <c r="O226" i="4" s="1"/>
  <c r="P226" i="4" s="1"/>
  <c r="K226" i="4"/>
  <c r="B227" i="4" s="1"/>
  <c r="C227" i="4" l="1"/>
  <c r="G227" i="4" s="1"/>
  <c r="F227" i="4"/>
  <c r="D227" i="4"/>
  <c r="N227" i="4" s="1"/>
  <c r="E227" i="4"/>
  <c r="J227" i="4" s="1"/>
  <c r="K227" i="4" s="1"/>
  <c r="B228" i="4" s="1"/>
  <c r="E228" i="4" l="1"/>
  <c r="J228" i="4" s="1"/>
  <c r="C228" i="4"/>
  <c r="G228" i="4" s="1"/>
  <c r="D228" i="4"/>
  <c r="N228" i="4" s="1"/>
  <c r="F228" i="4"/>
  <c r="K228" i="4"/>
  <c r="B229" i="4" s="1"/>
  <c r="L227" i="4"/>
  <c r="O227" i="4" s="1"/>
  <c r="P227" i="4" s="1"/>
  <c r="L228" i="4" l="1"/>
  <c r="O228" i="4" s="1"/>
  <c r="P228" i="4" s="1"/>
  <c r="E229" i="4"/>
  <c r="J229" i="4" s="1"/>
  <c r="K229" i="4" s="1"/>
  <c r="B230" i="4" s="1"/>
  <c r="D229" i="4"/>
  <c r="N229" i="4" s="1"/>
  <c r="C229" i="4"/>
  <c r="G229" i="4" s="1"/>
  <c r="F229" i="4"/>
  <c r="E230" i="4" l="1"/>
  <c r="J230" i="4" s="1"/>
  <c r="F230" i="4"/>
  <c r="C230" i="4"/>
  <c r="G230" i="4" s="1"/>
  <c r="D230" i="4"/>
  <c r="N230" i="4" s="1"/>
  <c r="L229" i="4"/>
  <c r="O229" i="4" s="1"/>
  <c r="P229" i="4" s="1"/>
  <c r="K230" i="4" l="1"/>
  <c r="B231" i="4" s="1"/>
  <c r="L230" i="4"/>
  <c r="O230" i="4" s="1"/>
  <c r="P230" i="4" s="1"/>
  <c r="E231" i="4" l="1"/>
  <c r="J231" i="4" s="1"/>
  <c r="F231" i="4"/>
  <c r="D231" i="4"/>
  <c r="N231" i="4" s="1"/>
  <c r="C231" i="4"/>
  <c r="K231" i="4" l="1"/>
  <c r="B232" i="4" s="1"/>
  <c r="G231" i="4"/>
  <c r="L231" i="4" s="1"/>
  <c r="O231" i="4" s="1"/>
  <c r="P231" i="4" s="1"/>
  <c r="E232" i="4" l="1"/>
  <c r="J232" i="4" s="1"/>
  <c r="D232" i="4"/>
  <c r="N232" i="4" s="1"/>
  <c r="C232" i="4"/>
  <c r="F232" i="4"/>
  <c r="G232" i="4" l="1"/>
  <c r="L232" i="4" s="1"/>
  <c r="O232" i="4" s="1"/>
  <c r="P232" i="4" s="1"/>
  <c r="K232" i="4"/>
  <c r="B233" i="4" s="1"/>
  <c r="D233" i="4" l="1"/>
  <c r="F233" i="4"/>
  <c r="E233" i="4"/>
  <c r="J233" i="4" s="1"/>
  <c r="C233" i="4"/>
  <c r="G233" i="4" s="1"/>
  <c r="L233" i="4" l="1"/>
  <c r="K233" i="4"/>
  <c r="B234" i="4" s="1"/>
  <c r="N233" i="4"/>
  <c r="F234" i="4" l="1"/>
  <c r="D234" i="4"/>
  <c r="N234" i="4" s="1"/>
  <c r="C234" i="4"/>
  <c r="G234" i="4" s="1"/>
  <c r="E234" i="4"/>
  <c r="J234" i="4" s="1"/>
  <c r="K234" i="4" s="1"/>
  <c r="B235" i="4" s="1"/>
  <c r="O233" i="4"/>
  <c r="P233" i="4" s="1"/>
  <c r="D235" i="4" l="1"/>
  <c r="F235" i="4"/>
  <c r="C235" i="4"/>
  <c r="G235" i="4" s="1"/>
  <c r="E235" i="4"/>
  <c r="J235" i="4" s="1"/>
  <c r="K235" i="4" s="1"/>
  <c r="B236" i="4" s="1"/>
  <c r="C236" i="4" s="1"/>
  <c r="G236" i="4" s="1"/>
  <c r="L234" i="4"/>
  <c r="O234" i="4" s="1"/>
  <c r="P234" i="4" s="1"/>
  <c r="F236" i="4" l="1"/>
  <c r="E236" i="4"/>
  <c r="J236" i="4" s="1"/>
  <c r="K236" i="4" s="1"/>
  <c r="B237" i="4" s="1"/>
  <c r="N235" i="4"/>
  <c r="L235" i="4"/>
  <c r="D236" i="4"/>
  <c r="L236" i="4" s="1"/>
  <c r="D237" i="4" l="1"/>
  <c r="E237" i="4"/>
  <c r="J237" i="4" s="1"/>
  <c r="F237" i="4"/>
  <c r="C237" i="4"/>
  <c r="G237" i="4" s="1"/>
  <c r="L237" i="4" s="1"/>
  <c r="O235" i="4"/>
  <c r="P235" i="4" s="1"/>
  <c r="O236" i="4"/>
  <c r="P236" i="4" s="1"/>
  <c r="N236" i="4"/>
  <c r="N237" i="4"/>
  <c r="K237" i="4"/>
  <c r="B238" i="4" s="1"/>
  <c r="O237" i="4" l="1"/>
  <c r="P237" i="4" s="1"/>
  <c r="F238" i="4"/>
  <c r="D238" i="4"/>
  <c r="N238" i="4" s="1"/>
  <c r="C238" i="4"/>
  <c r="E238" i="4"/>
  <c r="J238" i="4" s="1"/>
  <c r="K238" i="4" l="1"/>
  <c r="B239" i="4" s="1"/>
  <c r="G238" i="4"/>
  <c r="L238" i="4" s="1"/>
  <c r="O238" i="4" s="1"/>
  <c r="P238" i="4" s="1"/>
  <c r="F239" i="4" l="1"/>
  <c r="D239" i="4"/>
  <c r="E239" i="4"/>
  <c r="J239" i="4" s="1"/>
  <c r="C239" i="4"/>
  <c r="G239" i="4" s="1"/>
  <c r="N239" i="4" l="1"/>
  <c r="L239" i="4"/>
  <c r="K239" i="4"/>
  <c r="B240" i="4" s="1"/>
  <c r="O239" i="4" l="1"/>
  <c r="P239" i="4" s="1"/>
  <c r="C240" i="4"/>
  <c r="G240" i="4" s="1"/>
  <c r="D240" i="4"/>
  <c r="F240" i="4"/>
  <c r="E240" i="4"/>
  <c r="J240" i="4" s="1"/>
  <c r="K240" i="4" s="1"/>
  <c r="B241" i="4" s="1"/>
  <c r="N240" i="4" l="1"/>
  <c r="C241" i="4"/>
  <c r="G241" i="4" s="1"/>
  <c r="F241" i="4"/>
  <c r="E241" i="4"/>
  <c r="J241" i="4" s="1"/>
  <c r="K241" i="4" s="1"/>
  <c r="B242" i="4" s="1"/>
  <c r="D241" i="4"/>
  <c r="L240" i="4"/>
  <c r="O240" i="4" l="1"/>
  <c r="P240" i="4" s="1"/>
  <c r="N241" i="4"/>
  <c r="D242" i="4"/>
  <c r="E242" i="4"/>
  <c r="J242" i="4" s="1"/>
  <c r="C242" i="4"/>
  <c r="G242" i="4" s="1"/>
  <c r="F242" i="4"/>
  <c r="L241" i="4"/>
  <c r="O241" i="4" s="1"/>
  <c r="P241" i="4" s="1"/>
  <c r="K242" i="4" l="1"/>
  <c r="B243" i="4" s="1"/>
  <c r="E243" i="4" s="1"/>
  <c r="J243" i="4" s="1"/>
  <c r="L242" i="4"/>
  <c r="N242" i="4"/>
  <c r="D243" i="4" l="1"/>
  <c r="N243" i="4" s="1"/>
  <c r="F243" i="4"/>
  <c r="C243" i="4"/>
  <c r="G243" i="4" s="1"/>
  <c r="L243" i="4" s="1"/>
  <c r="O243" i="4" s="1"/>
  <c r="P243" i="4" s="1"/>
  <c r="O242" i="4"/>
  <c r="P242" i="4" s="1"/>
  <c r="K243" i="4" l="1"/>
  <c r="B244" i="4" s="1"/>
  <c r="C244" i="4" s="1"/>
  <c r="G244" i="4" s="1"/>
  <c r="E244" i="4" l="1"/>
  <c r="J244" i="4" s="1"/>
  <c r="K244" i="4" s="1"/>
  <c r="B245" i="4" s="1"/>
  <c r="D245" i="4" s="1"/>
  <c r="F244" i="4"/>
  <c r="D244" i="4"/>
  <c r="N244" i="4" s="1"/>
  <c r="L244" i="4" l="1"/>
  <c r="O244" i="4" s="1"/>
  <c r="P244" i="4" s="1"/>
  <c r="C245" i="4"/>
  <c r="G245" i="4" s="1"/>
  <c r="E245" i="4"/>
  <c r="J245" i="4" s="1"/>
  <c r="K245" i="4" s="1"/>
  <c r="B246" i="4" s="1"/>
  <c r="E246" i="4" s="1"/>
  <c r="J246" i="4" s="1"/>
  <c r="F245" i="4"/>
  <c r="N245" i="4" s="1"/>
  <c r="C246" i="4" l="1"/>
  <c r="G246" i="4" s="1"/>
  <c r="F246" i="4"/>
  <c r="L245" i="4"/>
  <c r="O245" i="4" s="1"/>
  <c r="P245" i="4" s="1"/>
  <c r="D246" i="4"/>
  <c r="N246" i="4" s="1"/>
  <c r="L246" i="4" l="1"/>
  <c r="O246" i="4"/>
  <c r="P246" i="4" s="1"/>
  <c r="K246" i="4"/>
  <c r="B247" i="4" s="1"/>
  <c r="E247" i="4" s="1"/>
  <c r="J247" i="4" s="1"/>
  <c r="C247" i="4" l="1"/>
  <c r="G247" i="4" s="1"/>
  <c r="F247" i="4"/>
  <c r="D247" i="4"/>
  <c r="N247" i="4" s="1"/>
  <c r="K247" i="4"/>
  <c r="B248" i="4" s="1"/>
  <c r="D248" i="4" s="1"/>
  <c r="E248" i="4"/>
  <c r="J248" i="4" s="1"/>
  <c r="F248" i="4"/>
  <c r="L247" i="4" l="1"/>
  <c r="C248" i="4"/>
  <c r="G248" i="4" s="1"/>
  <c r="L248" i="4" s="1"/>
  <c r="O247" i="4"/>
  <c r="P247" i="4" s="1"/>
  <c r="N248" i="4"/>
  <c r="K248" i="4" l="1"/>
  <c r="B249" i="4" s="1"/>
  <c r="O248" i="4"/>
  <c r="P248" i="4" s="1"/>
  <c r="D249" i="4"/>
  <c r="C249" i="4"/>
  <c r="G249" i="4" s="1"/>
  <c r="E249" i="4"/>
  <c r="J249" i="4" s="1"/>
  <c r="F249" i="4"/>
  <c r="K249" i="4" l="1"/>
  <c r="B250" i="4" s="1"/>
  <c r="F250" i="4" s="1"/>
  <c r="L249" i="4"/>
  <c r="N249" i="4"/>
  <c r="C250" i="4" l="1"/>
  <c r="G250" i="4" s="1"/>
  <c r="D250" i="4"/>
  <c r="N250" i="4" s="1"/>
  <c r="E250" i="4"/>
  <c r="J250" i="4" s="1"/>
  <c r="K250" i="4" s="1"/>
  <c r="B251" i="4" s="1"/>
  <c r="O249" i="4"/>
  <c r="P249" i="4" s="1"/>
  <c r="L250" i="4" l="1"/>
  <c r="O250" i="4"/>
  <c r="P250" i="4" s="1"/>
  <c r="C251" i="4"/>
  <c r="G251" i="4" s="1"/>
  <c r="D251" i="4"/>
  <c r="F251" i="4"/>
  <c r="E251" i="4"/>
  <c r="J251" i="4" s="1"/>
  <c r="K251" i="4" l="1"/>
  <c r="B252" i="4" s="1"/>
  <c r="F252" i="4" s="1"/>
  <c r="N251" i="4"/>
  <c r="D252" i="4"/>
  <c r="L251" i="4"/>
  <c r="O251" i="4" s="1"/>
  <c r="P251" i="4" s="1"/>
  <c r="C252" i="4" l="1"/>
  <c r="G252" i="4" s="1"/>
  <c r="E252" i="4"/>
  <c r="J252" i="4" s="1"/>
  <c r="K252" i="4" s="1"/>
  <c r="B253" i="4" s="1"/>
  <c r="F253" i="4" s="1"/>
  <c r="N252" i="4"/>
  <c r="L252" i="4" l="1"/>
  <c r="D253" i="4"/>
  <c r="N253" i="4" s="1"/>
  <c r="C253" i="4"/>
  <c r="G253" i="4" s="1"/>
  <c r="E253" i="4"/>
  <c r="J253" i="4" s="1"/>
  <c r="K253" i="4" s="1"/>
  <c r="B254" i="4" s="1"/>
  <c r="D254" i="4" s="1"/>
  <c r="O252" i="4"/>
  <c r="P252" i="4" s="1"/>
  <c r="C254" i="4" l="1"/>
  <c r="G254" i="4" s="1"/>
  <c r="L253" i="4"/>
  <c r="O253" i="4" s="1"/>
  <c r="P253" i="4" s="1"/>
  <c r="F254" i="4"/>
  <c r="N254" i="4" s="1"/>
  <c r="E254" i="4"/>
  <c r="J254" i="4" s="1"/>
  <c r="L254" i="4" l="1"/>
  <c r="O254" i="4" s="1"/>
  <c r="P254" i="4" s="1"/>
  <c r="K254" i="4"/>
  <c r="B255" i="4" s="1"/>
  <c r="F255" i="4" l="1"/>
  <c r="C255" i="4"/>
  <c r="G255" i="4" s="1"/>
  <c r="E255" i="4"/>
  <c r="J255" i="4" s="1"/>
  <c r="K255" i="4" s="1"/>
  <c r="B256" i="4" s="1"/>
  <c r="D255" i="4"/>
  <c r="N255" i="4" l="1"/>
  <c r="F256" i="4"/>
  <c r="D256" i="4"/>
  <c r="N256" i="4" s="1"/>
  <c r="C256" i="4"/>
  <c r="G256" i="4" s="1"/>
  <c r="E256" i="4"/>
  <c r="J256" i="4" s="1"/>
  <c r="K256" i="4" s="1"/>
  <c r="B257" i="4" s="1"/>
  <c r="L255" i="4"/>
  <c r="O255" i="4" l="1"/>
  <c r="P255" i="4" s="1"/>
  <c r="C257" i="4"/>
  <c r="G257" i="4" s="1"/>
  <c r="E257" i="4"/>
  <c r="J257" i="4" s="1"/>
  <c r="K257" i="4" s="1"/>
  <c r="B258" i="4" s="1"/>
  <c r="D257" i="4"/>
  <c r="N257" i="4" s="1"/>
  <c r="F257" i="4"/>
  <c r="L256" i="4"/>
  <c r="O256" i="4" s="1"/>
  <c r="P256" i="4" s="1"/>
  <c r="L257" i="4" l="1"/>
  <c r="O257" i="4" s="1"/>
  <c r="P257" i="4" s="1"/>
  <c r="D258" i="4"/>
  <c r="F258" i="4"/>
  <c r="E258" i="4"/>
  <c r="J258" i="4" s="1"/>
  <c r="K258" i="4" s="1"/>
  <c r="B259" i="4" s="1"/>
  <c r="C258" i="4"/>
  <c r="G258" i="4" s="1"/>
  <c r="N258" i="4" l="1"/>
  <c r="L258" i="4"/>
  <c r="C259" i="4"/>
  <c r="G259" i="4" s="1"/>
  <c r="F259" i="4"/>
  <c r="E259" i="4"/>
  <c r="J259" i="4" s="1"/>
  <c r="D259" i="4"/>
  <c r="L259" i="4" l="1"/>
  <c r="N259" i="4"/>
  <c r="O259" i="4" s="1"/>
  <c r="P259" i="4" s="1"/>
  <c r="O258" i="4"/>
  <c r="P258" i="4" s="1"/>
  <c r="K259" i="4"/>
  <c r="B260" i="4" s="1"/>
  <c r="C260" i="4" l="1"/>
  <c r="G260" i="4" s="1"/>
  <c r="F260" i="4"/>
  <c r="E260" i="4"/>
  <c r="J260" i="4" s="1"/>
  <c r="K260" i="4" s="1"/>
  <c r="B261" i="4" s="1"/>
  <c r="D260" i="4"/>
  <c r="N260" i="4" s="1"/>
  <c r="L260" i="4" l="1"/>
  <c r="O260" i="4" s="1"/>
  <c r="P260" i="4" s="1"/>
  <c r="E261" i="4"/>
  <c r="J261" i="4" s="1"/>
  <c r="K261" i="4" s="1"/>
  <c r="B262" i="4" s="1"/>
  <c r="C261" i="4"/>
  <c r="G261" i="4" s="1"/>
  <c r="F261" i="4"/>
  <c r="D261" i="4"/>
  <c r="C262" i="4" l="1"/>
  <c r="G262" i="4" s="1"/>
  <c r="F262" i="4"/>
  <c r="E262" i="4"/>
  <c r="J262" i="4" s="1"/>
  <c r="K262" i="4" s="1"/>
  <c r="B263" i="4" s="1"/>
  <c r="D262" i="4"/>
  <c r="N262" i="4" s="1"/>
  <c r="N261" i="4"/>
  <c r="L261" i="4"/>
  <c r="L262" i="4" l="1"/>
  <c r="O262" i="4" s="1"/>
  <c r="P262" i="4" s="1"/>
  <c r="F263" i="4"/>
  <c r="D263" i="4"/>
  <c r="C263" i="4"/>
  <c r="E263" i="4"/>
  <c r="J263" i="4" s="1"/>
  <c r="O261" i="4"/>
  <c r="P261" i="4" s="1"/>
  <c r="G263" i="4" l="1"/>
  <c r="L263" i="4" s="1"/>
  <c r="K263" i="4"/>
  <c r="B264" i="4" s="1"/>
  <c r="N263" i="4"/>
  <c r="O263" i="4" l="1"/>
  <c r="P263" i="4" s="1"/>
  <c r="C264" i="4"/>
  <c r="G264" i="4" s="1"/>
  <c r="E264" i="4"/>
  <c r="J264" i="4" s="1"/>
  <c r="K264" i="4" s="1"/>
  <c r="B265" i="4" s="1"/>
  <c r="D264" i="4"/>
  <c r="F264" i="4"/>
  <c r="D265" i="4" l="1"/>
  <c r="N265" i="4" s="1"/>
  <c r="C265" i="4"/>
  <c r="G265" i="4" s="1"/>
  <c r="E265" i="4"/>
  <c r="J265" i="4" s="1"/>
  <c r="K265" i="4" s="1"/>
  <c r="B266" i="4" s="1"/>
  <c r="F265" i="4"/>
  <c r="L264" i="4"/>
  <c r="N264" i="4"/>
  <c r="O264" i="4" s="1"/>
  <c r="P264" i="4" s="1"/>
  <c r="C266" i="4" l="1"/>
  <c r="G266" i="4" s="1"/>
  <c r="F266" i="4"/>
  <c r="E266" i="4"/>
  <c r="J266" i="4" s="1"/>
  <c r="K266" i="4" s="1"/>
  <c r="B267" i="4" s="1"/>
  <c r="F267" i="4" s="1"/>
  <c r="D266" i="4"/>
  <c r="N266" i="4" s="1"/>
  <c r="L265" i="4"/>
  <c r="O265" i="4" s="1"/>
  <c r="P265" i="4" s="1"/>
  <c r="L266" i="4" l="1"/>
  <c r="O266" i="4" s="1"/>
  <c r="P266" i="4" s="1"/>
  <c r="E267" i="4"/>
  <c r="J267" i="4" s="1"/>
  <c r="C267" i="4"/>
  <c r="G267" i="4" s="1"/>
  <c r="D267" i="4"/>
  <c r="N267" i="4" s="1"/>
  <c r="K267" i="4" l="1"/>
  <c r="B268" i="4" s="1"/>
  <c r="F268" i="4" s="1"/>
  <c r="L267" i="4"/>
  <c r="O267" i="4" s="1"/>
  <c r="P267" i="4" s="1"/>
  <c r="E268" i="4"/>
  <c r="J268" i="4" s="1"/>
  <c r="D268" i="4"/>
  <c r="N268" i="4" s="1"/>
  <c r="C268" i="4"/>
  <c r="G268" i="4" s="1"/>
  <c r="L268" i="4" l="1"/>
  <c r="K268" i="4"/>
  <c r="B269" i="4" s="1"/>
  <c r="O268" i="4"/>
  <c r="P268" i="4" s="1"/>
  <c r="C269" i="4" l="1"/>
  <c r="G269" i="4" s="1"/>
  <c r="F269" i="4"/>
  <c r="E269" i="4"/>
  <c r="J269" i="4" s="1"/>
  <c r="D269" i="4"/>
  <c r="N269" i="4" s="1"/>
  <c r="L269" i="4" l="1"/>
  <c r="O269" i="4" s="1"/>
  <c r="P269" i="4" s="1"/>
  <c r="K269" i="4"/>
  <c r="B270" i="4" s="1"/>
  <c r="F270" i="4" l="1"/>
  <c r="C270" i="4"/>
  <c r="G270" i="4" s="1"/>
  <c r="E270" i="4"/>
  <c r="J270" i="4" s="1"/>
  <c r="D270" i="4"/>
  <c r="N270" i="4" l="1"/>
  <c r="L270" i="4"/>
  <c r="K270" i="4"/>
  <c r="B271" i="4" s="1"/>
  <c r="O270" i="4" l="1"/>
  <c r="P270" i="4" s="1"/>
  <c r="E271" i="4"/>
  <c r="J271" i="4" s="1"/>
  <c r="F271" i="4"/>
  <c r="C271" i="4"/>
  <c r="D271" i="4"/>
  <c r="N271" i="4" l="1"/>
  <c r="K271" i="4"/>
  <c r="B272" i="4" s="1"/>
  <c r="E272" i="4" s="1"/>
  <c r="J272" i="4" s="1"/>
  <c r="G271" i="4"/>
  <c r="L271" i="4" s="1"/>
  <c r="O271" i="4" s="1"/>
  <c r="P271" i="4" s="1"/>
  <c r="C272" i="4" l="1"/>
  <c r="G272" i="4" s="1"/>
  <c r="F272" i="4"/>
  <c r="D272" i="4"/>
  <c r="N272" i="4" s="1"/>
  <c r="K272" i="4"/>
  <c r="B273" i="4" s="1"/>
  <c r="L272" i="4" l="1"/>
  <c r="O272" i="4" s="1"/>
  <c r="P272" i="4" s="1"/>
  <c r="D273" i="4"/>
  <c r="F273" i="4"/>
  <c r="C273" i="4"/>
  <c r="G273" i="4" s="1"/>
  <c r="E273" i="4"/>
  <c r="J273" i="4" s="1"/>
  <c r="K273" i="4" l="1"/>
  <c r="B274" i="4" s="1"/>
  <c r="D274" i="4" s="1"/>
  <c r="N273" i="4"/>
  <c r="L273" i="4"/>
  <c r="O273" i="4" s="1"/>
  <c r="P273" i="4" s="1"/>
  <c r="F274" i="4" l="1"/>
  <c r="C274" i="4"/>
  <c r="G274" i="4" s="1"/>
  <c r="E274" i="4"/>
  <c r="J274" i="4" s="1"/>
  <c r="N274" i="4"/>
  <c r="K274" i="4" l="1"/>
  <c r="B275" i="4" s="1"/>
  <c r="C275" i="4" s="1"/>
  <c r="L274" i="4"/>
  <c r="O274" i="4" s="1"/>
  <c r="P274" i="4" s="1"/>
  <c r="E275" i="4"/>
  <c r="J275" i="4" s="1"/>
  <c r="F275" i="4"/>
  <c r="D275" i="4"/>
  <c r="N275" i="4" s="1"/>
  <c r="K275" i="4" l="1"/>
  <c r="B276" i="4" s="1"/>
  <c r="D276" i="4" s="1"/>
  <c r="G275" i="4"/>
  <c r="F276" i="4"/>
  <c r="E276" i="4"/>
  <c r="J276" i="4" s="1"/>
  <c r="C276" i="4"/>
  <c r="G276" i="4" s="1"/>
  <c r="L275" i="4"/>
  <c r="O275" i="4" s="1"/>
  <c r="P275" i="4" s="1"/>
  <c r="N276" i="4" l="1"/>
  <c r="K276" i="4"/>
  <c r="B277" i="4" s="1"/>
  <c r="D277" i="4" s="1"/>
  <c r="L276" i="4"/>
  <c r="O276" i="4" s="1"/>
  <c r="P276" i="4" s="1"/>
  <c r="C277" i="4" l="1"/>
  <c r="G277" i="4" s="1"/>
  <c r="F277" i="4"/>
  <c r="N277" i="4" s="1"/>
  <c r="E277" i="4"/>
  <c r="J277" i="4" s="1"/>
  <c r="L277" i="4" l="1"/>
  <c r="O277" i="4" s="1"/>
  <c r="P277" i="4" s="1"/>
  <c r="K277" i="4"/>
  <c r="B278" i="4" s="1"/>
  <c r="F278" i="4" s="1"/>
  <c r="E278" i="4" l="1"/>
  <c r="J278" i="4" s="1"/>
  <c r="K278" i="4" s="1"/>
  <c r="B279" i="4" s="1"/>
  <c r="F279" i="4" s="1"/>
  <c r="C278" i="4"/>
  <c r="G278" i="4" s="1"/>
  <c r="D278" i="4"/>
  <c r="N278" i="4" s="1"/>
  <c r="L278" i="4" l="1"/>
  <c r="O278" i="4" s="1"/>
  <c r="P278" i="4" s="1"/>
  <c r="C279" i="4"/>
  <c r="G279" i="4" s="1"/>
  <c r="D279" i="4"/>
  <c r="N279" i="4" s="1"/>
  <c r="E279" i="4"/>
  <c r="J279" i="4" s="1"/>
  <c r="K279" i="4" s="1"/>
  <c r="B280" i="4" s="1"/>
  <c r="C280" i="4" s="1"/>
  <c r="L279" i="4" l="1"/>
  <c r="O279" i="4" s="1"/>
  <c r="P279" i="4" s="1"/>
  <c r="D280" i="4"/>
  <c r="F280" i="4"/>
  <c r="G280" i="4"/>
  <c r="E280" i="4"/>
  <c r="J280" i="4" s="1"/>
  <c r="K280" i="4" s="1"/>
  <c r="B281" i="4" s="1"/>
  <c r="E281" i="4" s="1"/>
  <c r="J281" i="4" s="1"/>
  <c r="L280" i="4" l="1"/>
  <c r="N280" i="4"/>
  <c r="C281" i="4"/>
  <c r="G281" i="4" s="1"/>
  <c r="F281" i="4"/>
  <c r="D281" i="4"/>
  <c r="N281" i="4" l="1"/>
  <c r="O280" i="4"/>
  <c r="P280" i="4" s="1"/>
  <c r="L281" i="4"/>
  <c r="O281" i="4" s="1"/>
  <c r="P281" i="4" s="1"/>
  <c r="K281" i="4"/>
  <c r="B282" i="4" s="1"/>
  <c r="D282" i="4" l="1"/>
  <c r="C282" i="4"/>
  <c r="G282" i="4" s="1"/>
  <c r="F282" i="4"/>
  <c r="E282" i="4"/>
  <c r="J282" i="4" s="1"/>
  <c r="K282" i="4" l="1"/>
  <c r="B283" i="4" s="1"/>
  <c r="C283" i="4" s="1"/>
  <c r="G283" i="4" s="1"/>
  <c r="N282" i="4"/>
  <c r="L282" i="4"/>
  <c r="D283" i="4" l="1"/>
  <c r="N283" i="4" s="1"/>
  <c r="F283" i="4"/>
  <c r="E283" i="4"/>
  <c r="J283" i="4" s="1"/>
  <c r="K283" i="4" s="1"/>
  <c r="B284" i="4" s="1"/>
  <c r="C284" i="4" s="1"/>
  <c r="G284" i="4" s="1"/>
  <c r="O282" i="4"/>
  <c r="P282" i="4" s="1"/>
  <c r="L283" i="4" l="1"/>
  <c r="O283" i="4" s="1"/>
  <c r="P283" i="4" s="1"/>
  <c r="E284" i="4"/>
  <c r="J284" i="4" s="1"/>
  <c r="K284" i="4" s="1"/>
  <c r="B285" i="4" s="1"/>
  <c r="F284" i="4"/>
  <c r="D284" i="4"/>
  <c r="N284" i="4" l="1"/>
  <c r="F285" i="4"/>
  <c r="C285" i="4"/>
  <c r="E285" i="4"/>
  <c r="J285" i="4" s="1"/>
  <c r="D285" i="4"/>
  <c r="L284" i="4"/>
  <c r="O284" i="4" l="1"/>
  <c r="P284" i="4" s="1"/>
  <c r="N285" i="4"/>
  <c r="G285" i="4"/>
  <c r="L285" i="4" s="1"/>
  <c r="K285" i="4"/>
  <c r="B286" i="4" s="1"/>
  <c r="O285" i="4" l="1"/>
  <c r="P285" i="4" s="1"/>
  <c r="F286" i="4"/>
  <c r="D286" i="4"/>
  <c r="C286" i="4"/>
  <c r="G286" i="4" s="1"/>
  <c r="E286" i="4"/>
  <c r="J286" i="4" s="1"/>
  <c r="N286" i="4" l="1"/>
  <c r="L286" i="4"/>
  <c r="K286" i="4"/>
  <c r="B287" i="4" s="1"/>
  <c r="F287" i="4" s="1"/>
  <c r="O286" i="4" l="1"/>
  <c r="P286" i="4" s="1"/>
  <c r="E287" i="4"/>
  <c r="J287" i="4" s="1"/>
  <c r="D287" i="4"/>
  <c r="N287" i="4" s="1"/>
  <c r="C287" i="4"/>
  <c r="G287" i="4" s="1"/>
  <c r="L287" i="4" l="1"/>
  <c r="O287" i="4" s="1"/>
  <c r="P287" i="4" s="1"/>
  <c r="K287" i="4"/>
  <c r="B288" i="4" s="1"/>
  <c r="C288" i="4" s="1"/>
  <c r="F288" i="4" l="1"/>
  <c r="D288" i="4"/>
  <c r="G288" i="4"/>
  <c r="E288" i="4"/>
  <c r="J288" i="4" s="1"/>
  <c r="K288" i="4" s="1"/>
  <c r="B289" i="4" s="1"/>
  <c r="D289" i="4" s="1"/>
  <c r="N288" i="4" l="1"/>
  <c r="L288" i="4"/>
  <c r="F289" i="4"/>
  <c r="N289" i="4" s="1"/>
  <c r="C289" i="4"/>
  <c r="G289" i="4" s="1"/>
  <c r="E289" i="4"/>
  <c r="J289" i="4" s="1"/>
  <c r="K289" i="4" s="1"/>
  <c r="B290" i="4" s="1"/>
  <c r="O288" i="4" l="1"/>
  <c r="P288" i="4" s="1"/>
  <c r="L289" i="4"/>
  <c r="O289" i="4" s="1"/>
  <c r="P289" i="4" s="1"/>
  <c r="D290" i="4"/>
  <c r="C290" i="4"/>
  <c r="G290" i="4" s="1"/>
  <c r="E290" i="4"/>
  <c r="J290" i="4" s="1"/>
  <c r="K290" i="4" s="1"/>
  <c r="B291" i="4" s="1"/>
  <c r="F290" i="4"/>
  <c r="N290" i="4" l="1"/>
  <c r="L290" i="4"/>
  <c r="D291" i="4"/>
  <c r="E291" i="4"/>
  <c r="J291" i="4" s="1"/>
  <c r="C291" i="4"/>
  <c r="G291" i="4" s="1"/>
  <c r="F291" i="4"/>
  <c r="K291" i="4" l="1"/>
  <c r="B292" i="4" s="1"/>
  <c r="C292" i="4" s="1"/>
  <c r="O290" i="4"/>
  <c r="P290" i="4" s="1"/>
  <c r="N291" i="4"/>
  <c r="L291" i="4"/>
  <c r="O291" i="4" l="1"/>
  <c r="P291" i="4" s="1"/>
  <c r="E292" i="4"/>
  <c r="J292" i="4" s="1"/>
  <c r="K292" i="4" s="1"/>
  <c r="B293" i="4" s="1"/>
  <c r="D293" i="4" s="1"/>
  <c r="F292" i="4"/>
  <c r="G292" i="4"/>
  <c r="D292" i="4"/>
  <c r="N292" i="4"/>
  <c r="L292" i="4" l="1"/>
  <c r="O292" i="4" s="1"/>
  <c r="P292" i="4" s="1"/>
  <c r="E293" i="4"/>
  <c r="J293" i="4" s="1"/>
  <c r="K293" i="4" s="1"/>
  <c r="B294" i="4" s="1"/>
  <c r="D294" i="4" s="1"/>
  <c r="F293" i="4"/>
  <c r="N293" i="4" s="1"/>
  <c r="C293" i="4"/>
  <c r="G293" i="4" s="1"/>
  <c r="L293" i="4" s="1"/>
  <c r="F294" i="4" l="1"/>
  <c r="O293" i="4"/>
  <c r="P293" i="4" s="1"/>
  <c r="E294" i="4"/>
  <c r="J294" i="4" s="1"/>
  <c r="K294" i="4" s="1"/>
  <c r="B295" i="4" s="1"/>
  <c r="D295" i="4" s="1"/>
  <c r="C294" i="4"/>
  <c r="G294" i="4" s="1"/>
  <c r="N294" i="4"/>
  <c r="L294" i="4" l="1"/>
  <c r="O294" i="4"/>
  <c r="P294" i="4" s="1"/>
  <c r="C295" i="4"/>
  <c r="G295" i="4" s="1"/>
  <c r="E295" i="4"/>
  <c r="J295" i="4" s="1"/>
  <c r="K295" i="4" s="1"/>
  <c r="B296" i="4" s="1"/>
  <c r="F295" i="4"/>
  <c r="N295" i="4" s="1"/>
  <c r="L295" i="4" l="1"/>
  <c r="O295" i="4" s="1"/>
  <c r="P295" i="4" s="1"/>
  <c r="C296" i="4"/>
  <c r="G296" i="4" s="1"/>
  <c r="D296" i="4"/>
  <c r="F296" i="4"/>
  <c r="E296" i="4"/>
  <c r="J296" i="4" s="1"/>
  <c r="N296" i="4" l="1"/>
  <c r="K296" i="4"/>
  <c r="B297" i="4" s="1"/>
  <c r="F297" i="4" s="1"/>
  <c r="L296" i="4"/>
  <c r="O296" i="4" l="1"/>
  <c r="P296" i="4" s="1"/>
  <c r="D297" i="4"/>
  <c r="E297" i="4"/>
  <c r="J297" i="4" s="1"/>
  <c r="K297" i="4" s="1"/>
  <c r="B298" i="4" s="1"/>
  <c r="C297" i="4"/>
  <c r="G297" i="4" s="1"/>
  <c r="L297" i="4" l="1"/>
  <c r="O297" i="4" s="1"/>
  <c r="P297" i="4" s="1"/>
  <c r="C298" i="4"/>
  <c r="G298" i="4" s="1"/>
  <c r="D298" i="4"/>
  <c r="N297" i="4"/>
  <c r="E298" i="4"/>
  <c r="J298" i="4" s="1"/>
  <c r="F298" i="4"/>
  <c r="N298" i="4" l="1"/>
  <c r="K298" i="4"/>
  <c r="B299" i="4" s="1"/>
  <c r="E299" i="4" s="1"/>
  <c r="J299" i="4" s="1"/>
  <c r="L298" i="4"/>
  <c r="O298" i="4" s="1"/>
  <c r="P298" i="4" s="1"/>
  <c r="F299" i="4" l="1"/>
  <c r="D299" i="4"/>
  <c r="N299" i="4" s="1"/>
  <c r="C299" i="4"/>
  <c r="G299" i="4" s="1"/>
  <c r="L299" i="4" l="1"/>
  <c r="O299" i="4" s="1"/>
  <c r="P299" i="4" s="1"/>
  <c r="K299" i="4"/>
  <c r="B300" i="4" s="1"/>
  <c r="C300" i="4" s="1"/>
  <c r="F300" i="4" l="1"/>
  <c r="D300" i="4"/>
  <c r="N300" i="4" s="1"/>
  <c r="E300" i="4"/>
  <c r="J300" i="4" s="1"/>
  <c r="K300" i="4" s="1"/>
  <c r="B301" i="4" s="1"/>
  <c r="G300" i="4"/>
  <c r="L300" i="4" l="1"/>
  <c r="E301" i="4"/>
  <c r="J301" i="4" s="1"/>
  <c r="C301" i="4"/>
  <c r="F301" i="4"/>
  <c r="D301" i="4"/>
  <c r="N301" i="4" s="1"/>
  <c r="O300" i="4"/>
  <c r="P300" i="4" s="1"/>
  <c r="G301" i="4" l="1"/>
  <c r="L301" i="4" s="1"/>
  <c r="O301" i="4" s="1"/>
  <c r="P301" i="4" s="1"/>
  <c r="K301" i="4"/>
  <c r="B302" i="4" s="1"/>
  <c r="E302" i="4" l="1"/>
  <c r="J302" i="4" s="1"/>
  <c r="F302" i="4"/>
  <c r="C302" i="4"/>
  <c r="G302" i="4" s="1"/>
  <c r="D302" i="4"/>
  <c r="N302" i="4" l="1"/>
  <c r="L302" i="4"/>
  <c r="K302" i="4"/>
  <c r="B303" i="4" s="1"/>
  <c r="O302" i="4" l="1"/>
  <c r="P302" i="4" s="1"/>
  <c r="D303" i="4"/>
  <c r="C303" i="4"/>
  <c r="G303" i="4" s="1"/>
  <c r="E303" i="4"/>
  <c r="J303" i="4" s="1"/>
  <c r="F303" i="4"/>
  <c r="K303" i="4" l="1"/>
  <c r="B304" i="4" s="1"/>
  <c r="E304" i="4" s="1"/>
  <c r="J304" i="4" s="1"/>
  <c r="L303" i="4"/>
  <c r="N303" i="4"/>
  <c r="C304" i="4" l="1"/>
  <c r="G304" i="4" s="1"/>
  <c r="D304" i="4"/>
  <c r="N304" i="4" s="1"/>
  <c r="F304" i="4"/>
  <c r="O303" i="4"/>
  <c r="P303" i="4" s="1"/>
  <c r="K304" i="4" l="1"/>
  <c r="B305" i="4" s="1"/>
  <c r="L304" i="4"/>
  <c r="O304" i="4" s="1"/>
  <c r="P304" i="4" s="1"/>
  <c r="E305" i="4" l="1"/>
  <c r="J305" i="4" s="1"/>
  <c r="F305" i="4"/>
  <c r="C305" i="4"/>
  <c r="G305" i="4" s="1"/>
  <c r="L305" i="4" s="1"/>
  <c r="D305" i="4"/>
  <c r="K305" i="4" l="1"/>
  <c r="B306" i="4" s="1"/>
  <c r="N305" i="4"/>
  <c r="O305" i="4" s="1"/>
  <c r="P305" i="4" s="1"/>
  <c r="C306" i="4" l="1"/>
  <c r="G306" i="4"/>
  <c r="L306" i="4" s="1"/>
  <c r="D306" i="4"/>
  <c r="E306" i="4"/>
  <c r="J306" i="4" s="1"/>
  <c r="F306" i="4"/>
  <c r="K306" i="4"/>
  <c r="B307" i="4" s="1"/>
  <c r="N306" i="4" l="1"/>
  <c r="O306" i="4" s="1"/>
  <c r="P306" i="4" s="1"/>
  <c r="E307" i="4"/>
  <c r="J307" i="4" s="1"/>
  <c r="K307" i="4" s="1"/>
  <c r="B308" i="4" s="1"/>
  <c r="C307" i="4"/>
  <c r="G307" i="4" s="1"/>
  <c r="D307" i="4"/>
  <c r="F307" i="4"/>
  <c r="F308" i="4" l="1"/>
  <c r="E308" i="4"/>
  <c r="J308" i="4" s="1"/>
  <c r="C308" i="4"/>
  <c r="G308" i="4" s="1"/>
  <c r="L308" i="4" s="1"/>
  <c r="D308" i="4"/>
  <c r="N307" i="4"/>
  <c r="L307" i="4"/>
  <c r="O307" i="4" s="1"/>
  <c r="P307" i="4" s="1"/>
  <c r="K308" i="4" l="1"/>
  <c r="B309" i="4" s="1"/>
  <c r="N308" i="4"/>
  <c r="O308" i="4" s="1"/>
  <c r="P308" i="4" s="1"/>
  <c r="C309" i="4" l="1"/>
  <c r="G309" i="4" s="1"/>
  <c r="D309" i="4"/>
  <c r="F309" i="4"/>
  <c r="E309" i="4"/>
  <c r="J309" i="4" s="1"/>
  <c r="N309" i="4" l="1"/>
  <c r="L309" i="4"/>
  <c r="O309" i="4" s="1"/>
  <c r="P309" i="4" s="1"/>
  <c r="K309" i="4"/>
  <c r="B310" i="4" s="1"/>
  <c r="D310" i="4" l="1"/>
  <c r="F310" i="4"/>
  <c r="C310" i="4"/>
  <c r="G310" i="4" s="1"/>
  <c r="L310" i="4" s="1"/>
  <c r="E310" i="4"/>
  <c r="J310" i="4" s="1"/>
  <c r="N310" i="4" l="1"/>
  <c r="O310" i="4" s="1"/>
  <c r="P310" i="4" s="1"/>
  <c r="K310" i="4"/>
  <c r="B311" i="4" s="1"/>
  <c r="E311" i="4" l="1"/>
  <c r="J311" i="4" s="1"/>
  <c r="F311" i="4"/>
  <c r="D311" i="4"/>
  <c r="N311" i="4" s="1"/>
  <c r="C311" i="4"/>
  <c r="G311" i="4" s="1"/>
  <c r="K311" i="4"/>
  <c r="B312" i="4" s="1"/>
  <c r="D312" i="4" l="1"/>
  <c r="C312" i="4"/>
  <c r="G312" i="4" s="1"/>
  <c r="E312" i="4"/>
  <c r="J312" i="4" s="1"/>
  <c r="F312" i="4"/>
  <c r="L311" i="4"/>
  <c r="O311" i="4" s="1"/>
  <c r="P311" i="4" s="1"/>
  <c r="L312" i="4" l="1"/>
  <c r="O312" i="4" s="1"/>
  <c r="P312" i="4" s="1"/>
  <c r="K312" i="4"/>
  <c r="B313" i="4" s="1"/>
  <c r="N312" i="4"/>
  <c r="E313" i="4" l="1"/>
  <c r="J313" i="4" s="1"/>
  <c r="K313" i="4" s="1"/>
  <c r="B314" i="4" s="1"/>
  <c r="D313" i="4"/>
  <c r="N313" i="4" s="1"/>
  <c r="C313" i="4"/>
  <c r="G313" i="4" s="1"/>
  <c r="F313" i="4"/>
  <c r="F314" i="4" l="1"/>
  <c r="E314" i="4"/>
  <c r="J314" i="4" s="1"/>
  <c r="K314" i="4" s="1"/>
  <c r="B315" i="4" s="1"/>
  <c r="C314" i="4"/>
  <c r="G314" i="4" s="1"/>
  <c r="D314" i="4"/>
  <c r="L313" i="4"/>
  <c r="O313" i="4" s="1"/>
  <c r="P313" i="4" s="1"/>
  <c r="L314" i="4" l="1"/>
  <c r="N314" i="4"/>
  <c r="F315" i="4"/>
  <c r="E315" i="4"/>
  <c r="J315" i="4" s="1"/>
  <c r="C315" i="4"/>
  <c r="G315" i="4" s="1"/>
  <c r="D315" i="4"/>
  <c r="N315" i="4" s="1"/>
  <c r="L315" i="4" l="1"/>
  <c r="O315" i="4" s="1"/>
  <c r="P315" i="4" s="1"/>
  <c r="K315" i="4"/>
  <c r="B316" i="4" s="1"/>
  <c r="O314" i="4"/>
  <c r="P314" i="4" s="1"/>
  <c r="F316" i="4" l="1"/>
  <c r="C316" i="4"/>
  <c r="G316" i="4" s="1"/>
  <c r="D316" i="4"/>
  <c r="E316" i="4"/>
  <c r="J316" i="4" s="1"/>
  <c r="L316" i="4" l="1"/>
  <c r="K316" i="4"/>
  <c r="B317" i="4" s="1"/>
  <c r="N316" i="4"/>
  <c r="C317" i="4" l="1"/>
  <c r="G317" i="4" s="1"/>
  <c r="F317" i="4"/>
  <c r="E317" i="4"/>
  <c r="J317" i="4" s="1"/>
  <c r="D317" i="4"/>
  <c r="K317" i="4"/>
  <c r="B318" i="4" s="1"/>
  <c r="O316" i="4"/>
  <c r="P316" i="4" s="1"/>
  <c r="F318" i="4" l="1"/>
  <c r="E318" i="4"/>
  <c r="J318" i="4" s="1"/>
  <c r="C318" i="4"/>
  <c r="G318" i="4" s="1"/>
  <c r="L318" i="4" s="1"/>
  <c r="O318" i="4" s="1"/>
  <c r="P318" i="4" s="1"/>
  <c r="D318" i="4"/>
  <c r="N318" i="4" s="1"/>
  <c r="N317" i="4"/>
  <c r="L317" i="4"/>
  <c r="O317" i="4" s="1"/>
  <c r="P317" i="4" s="1"/>
  <c r="K318" i="4" l="1"/>
  <c r="B319" i="4" s="1"/>
  <c r="C319" i="4" l="1"/>
  <c r="G319" i="4" s="1"/>
  <c r="D319" i="4"/>
  <c r="N319" i="4" s="1"/>
  <c r="F319" i="4"/>
  <c r="E319" i="4"/>
  <c r="J319" i="4" s="1"/>
  <c r="K319" i="4" l="1"/>
  <c r="B320" i="4" s="1"/>
  <c r="L319" i="4"/>
  <c r="O319" i="4" s="1"/>
  <c r="P319" i="4" s="1"/>
  <c r="F320" i="4" l="1"/>
  <c r="C320" i="4"/>
  <c r="G320" i="4" s="1"/>
  <c r="L320" i="4" s="1"/>
  <c r="E320" i="4"/>
  <c r="J320" i="4" s="1"/>
  <c r="D320" i="4"/>
  <c r="O320" i="4" l="1"/>
  <c r="P320" i="4" s="1"/>
  <c r="K320" i="4"/>
  <c r="B321" i="4" s="1"/>
  <c r="N320" i="4"/>
  <c r="E321" i="4" l="1"/>
  <c r="J321" i="4" s="1"/>
  <c r="D321" i="4"/>
  <c r="N321" i="4" s="1"/>
  <c r="C321" i="4"/>
  <c r="K321" i="4" s="1"/>
  <c r="B322" i="4" s="1"/>
  <c r="F321" i="4"/>
  <c r="C322" i="4" l="1"/>
  <c r="G322" i="4" s="1"/>
  <c r="F322" i="4"/>
  <c r="E322" i="4"/>
  <c r="J322" i="4" s="1"/>
  <c r="K322" i="4" s="1"/>
  <c r="B323" i="4" s="1"/>
  <c r="D322" i="4"/>
  <c r="G321" i="4"/>
  <c r="L321" i="4" s="1"/>
  <c r="O321" i="4" s="1"/>
  <c r="P321" i="4" s="1"/>
  <c r="F323" i="4" l="1"/>
  <c r="E323" i="4"/>
  <c r="J323" i="4" s="1"/>
  <c r="K323" i="4" s="1"/>
  <c r="B324" i="4" s="1"/>
  <c r="D323" i="4"/>
  <c r="N323" i="4" s="1"/>
  <c r="C323" i="4"/>
  <c r="G323" i="4" s="1"/>
  <c r="L322" i="4"/>
  <c r="N322" i="4"/>
  <c r="E324" i="4" l="1"/>
  <c r="J324" i="4" s="1"/>
  <c r="K324" i="4" s="1"/>
  <c r="B325" i="4" s="1"/>
  <c r="D324" i="4"/>
  <c r="N324" i="4" s="1"/>
  <c r="C324" i="4"/>
  <c r="G324" i="4" s="1"/>
  <c r="F324" i="4"/>
  <c r="O322" i="4"/>
  <c r="P322" i="4" s="1"/>
  <c r="L323" i="4"/>
  <c r="O323" i="4" s="1"/>
  <c r="P323" i="4" s="1"/>
  <c r="L324" i="4" l="1"/>
  <c r="O324" i="4" s="1"/>
  <c r="P324" i="4" s="1"/>
  <c r="C325" i="4"/>
  <c r="G325" i="4" s="1"/>
  <c r="L325" i="4" s="1"/>
  <c r="D325" i="4"/>
  <c r="E325" i="4"/>
  <c r="J325" i="4" s="1"/>
  <c r="K325" i="4" s="1"/>
  <c r="B326" i="4" s="1"/>
  <c r="F325" i="4"/>
  <c r="F326" i="4" l="1"/>
  <c r="C326" i="4"/>
  <c r="K326" i="4" s="1"/>
  <c r="B327" i="4" s="1"/>
  <c r="D326" i="4"/>
  <c r="N326" i="4" s="1"/>
  <c r="E326" i="4"/>
  <c r="J326" i="4" s="1"/>
  <c r="N325" i="4"/>
  <c r="O325" i="4" s="1"/>
  <c r="P325" i="4" s="1"/>
  <c r="F327" i="4" l="1"/>
  <c r="D327" i="4"/>
  <c r="N327" i="4" s="1"/>
  <c r="C327" i="4"/>
  <c r="G327" i="4" s="1"/>
  <c r="E327" i="4"/>
  <c r="J327" i="4" s="1"/>
  <c r="K327" i="4"/>
  <c r="B328" i="4" s="1"/>
  <c r="G326" i="4"/>
  <c r="L326" i="4" s="1"/>
  <c r="O326" i="4" s="1"/>
  <c r="P326" i="4" s="1"/>
  <c r="E328" i="4" l="1"/>
  <c r="J328" i="4" s="1"/>
  <c r="C328" i="4"/>
  <c r="G328" i="4" s="1"/>
  <c r="L328" i="4" s="1"/>
  <c r="D328" i="4"/>
  <c r="F328" i="4"/>
  <c r="L327" i="4"/>
  <c r="O327" i="4" s="1"/>
  <c r="P327" i="4" s="1"/>
  <c r="K328" i="4" l="1"/>
  <c r="B329" i="4" s="1"/>
  <c r="N328" i="4"/>
  <c r="O328" i="4" s="1"/>
  <c r="P328" i="4" s="1"/>
  <c r="C329" i="4" l="1"/>
  <c r="G329" i="4" s="1"/>
  <c r="E329" i="4"/>
  <c r="J329" i="4" s="1"/>
  <c r="K329" i="4" s="1"/>
  <c r="B330" i="4" s="1"/>
  <c r="D329" i="4"/>
  <c r="N329" i="4" s="1"/>
  <c r="F329" i="4"/>
  <c r="E330" i="4" l="1"/>
  <c r="J330" i="4" s="1"/>
  <c r="K330" i="4" s="1"/>
  <c r="B331" i="4" s="1"/>
  <c r="F330" i="4"/>
  <c r="D330" i="4"/>
  <c r="C330" i="4"/>
  <c r="G330" i="4" s="1"/>
  <c r="L329" i="4"/>
  <c r="O329" i="4" s="1"/>
  <c r="P329" i="4" s="1"/>
  <c r="E331" i="4" l="1"/>
  <c r="J331" i="4" s="1"/>
  <c r="F331" i="4"/>
  <c r="D331" i="4"/>
  <c r="C331" i="4"/>
  <c r="G331" i="4" s="1"/>
  <c r="L330" i="4"/>
  <c r="K331" i="4"/>
  <c r="B332" i="4" s="1"/>
  <c r="F332" i="4" s="1"/>
  <c r="N330" i="4"/>
  <c r="D332" i="4"/>
  <c r="N332" i="4" s="1"/>
  <c r="C332" i="4" l="1"/>
  <c r="G332" i="4" s="1"/>
  <c r="L332" i="4" s="1"/>
  <c r="O332" i="4" s="1"/>
  <c r="P332" i="4" s="1"/>
  <c r="O330" i="4"/>
  <c r="P330" i="4" s="1"/>
  <c r="E332" i="4"/>
  <c r="J332" i="4" s="1"/>
  <c r="L331" i="4"/>
  <c r="N331" i="4"/>
  <c r="O331" i="4" l="1"/>
  <c r="P331" i="4" s="1"/>
  <c r="K332" i="4"/>
  <c r="B333" i="4" s="1"/>
  <c r="F333" i="4" l="1"/>
  <c r="C333" i="4"/>
  <c r="G333" i="4" s="1"/>
  <c r="L333" i="4" s="1"/>
  <c r="O333" i="4" s="1"/>
  <c r="P333" i="4" s="1"/>
  <c r="D333" i="4"/>
  <c r="N333" i="4" s="1"/>
  <c r="E333" i="4"/>
  <c r="J333" i="4" s="1"/>
  <c r="K333" i="4" l="1"/>
  <c r="B334" i="4" s="1"/>
  <c r="C334" i="4" l="1"/>
  <c r="G334" i="4" s="1"/>
  <c r="F334" i="4"/>
  <c r="D334" i="4"/>
  <c r="N334" i="4" s="1"/>
  <c r="E334" i="4"/>
  <c r="J334" i="4" s="1"/>
  <c r="K334" i="4"/>
  <c r="B335" i="4" s="1"/>
  <c r="C335" i="4" l="1"/>
  <c r="G335" i="4" s="1"/>
  <c r="E335" i="4"/>
  <c r="J335" i="4" s="1"/>
  <c r="K335" i="4" s="1"/>
  <c r="B336" i="4" s="1"/>
  <c r="D335" i="4"/>
  <c r="F335" i="4"/>
  <c r="L334" i="4"/>
  <c r="O334" i="4" s="1"/>
  <c r="P334" i="4" s="1"/>
  <c r="F336" i="4" l="1"/>
  <c r="E336" i="4"/>
  <c r="J336" i="4" s="1"/>
  <c r="K336" i="4" s="1"/>
  <c r="B337" i="4" s="1"/>
  <c r="D336" i="4"/>
  <c r="C336" i="4"/>
  <c r="G336" i="4" s="1"/>
  <c r="L335" i="4"/>
  <c r="O335" i="4" s="1"/>
  <c r="P335" i="4" s="1"/>
  <c r="N335" i="4"/>
  <c r="E337" i="4" l="1"/>
  <c r="J337" i="4" s="1"/>
  <c r="K337" i="4" s="1"/>
  <c r="B338" i="4" s="1"/>
  <c r="C337" i="4"/>
  <c r="G337" i="4" s="1"/>
  <c r="D337" i="4"/>
  <c r="N337" i="4" s="1"/>
  <c r="F337" i="4"/>
  <c r="L336" i="4"/>
  <c r="O336" i="4" s="1"/>
  <c r="P336" i="4" s="1"/>
  <c r="N336" i="4"/>
  <c r="L337" i="4" l="1"/>
  <c r="O337" i="4" s="1"/>
  <c r="P337" i="4" s="1"/>
  <c r="C338" i="4"/>
  <c r="G338" i="4" s="1"/>
  <c r="F338" i="4"/>
  <c r="D338" i="4"/>
  <c r="E338" i="4"/>
  <c r="J338" i="4" s="1"/>
  <c r="L338" i="4" l="1"/>
  <c r="N338" i="4"/>
  <c r="K338" i="4"/>
  <c r="B339" i="4" s="1"/>
  <c r="F339" i="4" l="1"/>
  <c r="D339" i="4"/>
  <c r="N339" i="4" s="1"/>
  <c r="C339" i="4"/>
  <c r="G339" i="4" s="1"/>
  <c r="E339" i="4"/>
  <c r="J339" i="4" s="1"/>
  <c r="K339" i="4" s="1"/>
  <c r="B340" i="4" s="1"/>
  <c r="O338" i="4"/>
  <c r="P338" i="4" s="1"/>
  <c r="E340" i="4" l="1"/>
  <c r="J340" i="4" s="1"/>
  <c r="F340" i="4"/>
  <c r="C340" i="4"/>
  <c r="G340" i="4" s="1"/>
  <c r="D340" i="4"/>
  <c r="N340" i="4" s="1"/>
  <c r="L339" i="4"/>
  <c r="O339" i="4" s="1"/>
  <c r="P339" i="4" s="1"/>
  <c r="L340" i="4" l="1"/>
  <c r="O340" i="4" s="1"/>
  <c r="P340" i="4" s="1"/>
  <c r="K340" i="4"/>
  <c r="B341" i="4" s="1"/>
  <c r="D341" i="4" l="1"/>
  <c r="E341" i="4"/>
  <c r="J341" i="4" s="1"/>
  <c r="C341" i="4"/>
  <c r="G341" i="4" s="1"/>
  <c r="L341" i="4" s="1"/>
  <c r="F341" i="4"/>
  <c r="K341" i="4" l="1"/>
  <c r="B342" i="4" s="1"/>
  <c r="N341" i="4"/>
  <c r="O341" i="4" s="1"/>
  <c r="P341" i="4" s="1"/>
  <c r="E342" i="4" l="1"/>
  <c r="J342" i="4" s="1"/>
  <c r="D342" i="4"/>
  <c r="N342" i="4" s="1"/>
  <c r="F342" i="4"/>
  <c r="C342" i="4"/>
  <c r="G342" i="4" s="1"/>
  <c r="L342" i="4" l="1"/>
  <c r="O342" i="4" s="1"/>
  <c r="P342" i="4" s="1"/>
  <c r="K342" i="4"/>
  <c r="B343" i="4" s="1"/>
  <c r="F343" i="4" l="1"/>
  <c r="D343" i="4"/>
  <c r="N343" i="4" s="1"/>
  <c r="C343" i="4"/>
  <c r="G343" i="4" s="1"/>
  <c r="E343" i="4"/>
  <c r="J343" i="4" s="1"/>
  <c r="L343" i="4" l="1"/>
  <c r="O343" i="4" s="1"/>
  <c r="P343" i="4" s="1"/>
  <c r="K343" i="4"/>
  <c r="B344" i="4" s="1"/>
  <c r="F344" i="4" l="1"/>
  <c r="E344" i="4"/>
  <c r="J344" i="4" s="1"/>
  <c r="K344" i="4" s="1"/>
  <c r="B345" i="4" s="1"/>
  <c r="C344" i="4"/>
  <c r="G344" i="4" s="1"/>
  <c r="D344" i="4"/>
  <c r="N344" i="4" s="1"/>
  <c r="L344" i="4" l="1"/>
  <c r="O344" i="4" s="1"/>
  <c r="P344" i="4" s="1"/>
  <c r="D345" i="4"/>
  <c r="N345" i="4" s="1"/>
  <c r="C345" i="4"/>
  <c r="G345" i="4" s="1"/>
  <c r="L345" i="4" s="1"/>
  <c r="O345" i="4" s="1"/>
  <c r="P345" i="4" s="1"/>
  <c r="E345" i="4"/>
  <c r="J345" i="4" s="1"/>
  <c r="F345" i="4"/>
  <c r="K345" i="4" l="1"/>
  <c r="B346" i="4" s="1"/>
  <c r="C346" i="4" l="1"/>
  <c r="E346" i="4"/>
  <c r="J346" i="4" s="1"/>
  <c r="K346" i="4" s="1"/>
  <c r="B347" i="4" s="1"/>
  <c r="F346" i="4"/>
  <c r="D346" i="4"/>
  <c r="N346" i="4" s="1"/>
  <c r="G346" i="4"/>
  <c r="L346" i="4" s="1"/>
  <c r="E347" i="4" l="1"/>
  <c r="J347" i="4" s="1"/>
  <c r="F347" i="4"/>
  <c r="D347" i="4"/>
  <c r="N347" i="4" s="1"/>
  <c r="C347" i="4"/>
  <c r="G347" i="4" s="1"/>
  <c r="K347" i="4"/>
  <c r="B348" i="4" s="1"/>
  <c r="O346" i="4"/>
  <c r="P346" i="4" s="1"/>
  <c r="L347" i="4" l="1"/>
  <c r="O347" i="4" s="1"/>
  <c r="P347" i="4" s="1"/>
  <c r="D348" i="4"/>
  <c r="N348" i="4" s="1"/>
  <c r="E348" i="4"/>
  <c r="J348" i="4" s="1"/>
  <c r="C348" i="4"/>
  <c r="G348" i="4" s="1"/>
  <c r="L348" i="4" s="1"/>
  <c r="O348" i="4" s="1"/>
  <c r="P348" i="4" s="1"/>
  <c r="F348" i="4"/>
  <c r="K348" i="4" l="1"/>
  <c r="B349" i="4" s="1"/>
  <c r="E349" i="4" l="1"/>
  <c r="J349" i="4" s="1"/>
  <c r="C349" i="4"/>
  <c r="G349" i="4" s="1"/>
  <c r="L349" i="4" s="1"/>
  <c r="O349" i="4" s="1"/>
  <c r="P349" i="4" s="1"/>
  <c r="F349" i="4"/>
  <c r="D349" i="4"/>
  <c r="N349" i="4" s="1"/>
  <c r="K349" i="4" l="1"/>
  <c r="B350" i="4" s="1"/>
  <c r="E350" i="4" l="1"/>
  <c r="J350" i="4" s="1"/>
  <c r="C350" i="4"/>
  <c r="G350" i="4" s="1"/>
  <c r="L350" i="4" s="1"/>
  <c r="D350" i="4"/>
  <c r="F350" i="4"/>
  <c r="N350" i="4" l="1"/>
  <c r="O350" i="4"/>
  <c r="P350" i="4" s="1"/>
  <c r="K350" i="4"/>
  <c r="B351" i="4" s="1"/>
  <c r="C351" i="4" l="1"/>
  <c r="G351" i="4" s="1"/>
  <c r="F351" i="4"/>
  <c r="D351" i="4"/>
  <c r="N351" i="4" s="1"/>
  <c r="E351" i="4"/>
  <c r="J351" i="4" s="1"/>
  <c r="K351" i="4" s="1"/>
  <c r="B352" i="4" s="1"/>
  <c r="D352" i="4" l="1"/>
  <c r="C352" i="4"/>
  <c r="G352" i="4" s="1"/>
  <c r="E352" i="4"/>
  <c r="J352" i="4" s="1"/>
  <c r="K352" i="4" s="1"/>
  <c r="B353" i="4" s="1"/>
  <c r="F352" i="4"/>
  <c r="L351" i="4"/>
  <c r="O351" i="4" s="1"/>
  <c r="P351" i="4" s="1"/>
  <c r="E353" i="4" l="1"/>
  <c r="J353" i="4" s="1"/>
  <c r="F353" i="4"/>
  <c r="C353" i="4"/>
  <c r="G353" i="4" s="1"/>
  <c r="D353" i="4"/>
  <c r="N353" i="4" s="1"/>
  <c r="K353" i="4"/>
  <c r="B354" i="4" s="1"/>
  <c r="L352" i="4"/>
  <c r="O352" i="4" s="1"/>
  <c r="P352" i="4" s="1"/>
  <c r="N352" i="4"/>
  <c r="L353" i="4" l="1"/>
  <c r="O353" i="4" s="1"/>
  <c r="P353" i="4" s="1"/>
  <c r="D354" i="4"/>
  <c r="N354" i="4" s="1"/>
  <c r="E354" i="4"/>
  <c r="J354" i="4" s="1"/>
  <c r="K354" i="4" s="1"/>
  <c r="B355" i="4" s="1"/>
  <c r="F354" i="4"/>
  <c r="C354" i="4"/>
  <c r="G354" i="4" s="1"/>
  <c r="B373" i="4"/>
  <c r="C355" i="4" l="1"/>
  <c r="G355" i="4" s="1"/>
  <c r="F355" i="4"/>
  <c r="D355" i="4"/>
  <c r="E355" i="4"/>
  <c r="J355" i="4" s="1"/>
  <c r="K355" i="4" s="1"/>
  <c r="B356" i="4" s="1"/>
  <c r="L354" i="4"/>
  <c r="O354" i="4" s="1"/>
  <c r="P354" i="4" s="1"/>
  <c r="D373" i="4"/>
  <c r="K373" i="4"/>
  <c r="B374" i="4" s="1"/>
  <c r="F373" i="4"/>
  <c r="G373" i="4"/>
  <c r="E373" i="4"/>
  <c r="J373" i="4"/>
  <c r="C373" i="4"/>
  <c r="D356" i="4" l="1"/>
  <c r="E356" i="4"/>
  <c r="J356" i="4" s="1"/>
  <c r="C356" i="4"/>
  <c r="G356" i="4" s="1"/>
  <c r="L356" i="4" s="1"/>
  <c r="F356" i="4"/>
  <c r="N355" i="4"/>
  <c r="L355" i="4"/>
  <c r="O355" i="4" s="1"/>
  <c r="P355" i="4" s="1"/>
  <c r="L373" i="4"/>
  <c r="K374" i="4"/>
  <c r="B375" i="4" s="1"/>
  <c r="G374" i="4"/>
  <c r="D374" i="4"/>
  <c r="F374" i="4"/>
  <c r="E374" i="4"/>
  <c r="J374" i="4"/>
  <c r="C374" i="4"/>
  <c r="K356" i="4" l="1"/>
  <c r="B357" i="4" s="1"/>
  <c r="N356" i="4"/>
  <c r="O356" i="4" s="1"/>
  <c r="P356" i="4" s="1"/>
  <c r="D375" i="4"/>
  <c r="F375" i="4"/>
  <c r="G375" i="4"/>
  <c r="K375" i="4"/>
  <c r="B376" i="4" s="1"/>
  <c r="E375" i="4"/>
  <c r="J375" i="4"/>
  <c r="C375" i="4"/>
  <c r="L374" i="4"/>
  <c r="F357" i="4" l="1"/>
  <c r="G357" i="4"/>
  <c r="L357" i="4" s="1"/>
  <c r="O357" i="4" s="1"/>
  <c r="P357" i="4" s="1"/>
  <c r="C357" i="4"/>
  <c r="E357" i="4"/>
  <c r="J357" i="4" s="1"/>
  <c r="K357" i="4" s="1"/>
  <c r="B358" i="4" s="1"/>
  <c r="D357" i="4"/>
  <c r="N357" i="4" s="1"/>
  <c r="L375" i="4"/>
  <c r="K376" i="4"/>
  <c r="B377" i="4" s="1"/>
  <c r="D376" i="4"/>
  <c r="G376" i="4"/>
  <c r="E376" i="4"/>
  <c r="F376" i="4"/>
  <c r="J376" i="4"/>
  <c r="C376" i="4"/>
  <c r="C358" i="4" l="1"/>
  <c r="G358" i="4" s="1"/>
  <c r="F358" i="4"/>
  <c r="D358" i="4"/>
  <c r="N358" i="4" s="1"/>
  <c r="E358" i="4"/>
  <c r="J358" i="4" s="1"/>
  <c r="K358" i="4" s="1"/>
  <c r="B359" i="4" s="1"/>
  <c r="L376" i="4"/>
  <c r="D377" i="4"/>
  <c r="F377" i="4"/>
  <c r="K377" i="4"/>
  <c r="B378" i="4" s="1"/>
  <c r="G377" i="4"/>
  <c r="E377" i="4"/>
  <c r="J377" i="4"/>
  <c r="C377" i="4"/>
  <c r="D359" i="4" l="1"/>
  <c r="N359" i="4" s="1"/>
  <c r="C359" i="4"/>
  <c r="G359" i="4" s="1"/>
  <c r="F359" i="4"/>
  <c r="E359" i="4"/>
  <c r="J359" i="4" s="1"/>
  <c r="K359" i="4" s="1"/>
  <c r="B360" i="4" s="1"/>
  <c r="L358" i="4"/>
  <c r="O358" i="4" s="1"/>
  <c r="P358" i="4" s="1"/>
  <c r="L377" i="4"/>
  <c r="D378" i="4"/>
  <c r="G378" i="4"/>
  <c r="K378" i="4"/>
  <c r="B379" i="4" s="1"/>
  <c r="F378" i="4"/>
  <c r="E378" i="4"/>
  <c r="J378" i="4"/>
  <c r="C378" i="4"/>
  <c r="E360" i="4" l="1"/>
  <c r="J360" i="4" s="1"/>
  <c r="C360" i="4"/>
  <c r="G360" i="4" s="1"/>
  <c r="L360" i="4" s="1"/>
  <c r="O360" i="4" s="1"/>
  <c r="P360" i="4" s="1"/>
  <c r="F360" i="4"/>
  <c r="D360" i="4"/>
  <c r="N360" i="4" s="1"/>
  <c r="L359" i="4"/>
  <c r="O359" i="4" s="1"/>
  <c r="P359" i="4" s="1"/>
  <c r="L378" i="4"/>
  <c r="D379" i="4"/>
  <c r="F379" i="4"/>
  <c r="G379" i="4"/>
  <c r="K379" i="4"/>
  <c r="B380" i="4" s="1"/>
  <c r="E379" i="4"/>
  <c r="J379" i="4"/>
  <c r="C379" i="4"/>
  <c r="K360" i="4" l="1"/>
  <c r="B361" i="4" s="1"/>
  <c r="L379" i="4"/>
  <c r="K380" i="4"/>
  <c r="B381" i="4" s="1"/>
  <c r="D380" i="4"/>
  <c r="G380" i="4"/>
  <c r="E380" i="4"/>
  <c r="J380" i="4"/>
  <c r="F380" i="4"/>
  <c r="C380" i="4"/>
  <c r="F361" i="4" l="1"/>
  <c r="E361" i="4"/>
  <c r="J361" i="4" s="1"/>
  <c r="K361" i="4" s="1"/>
  <c r="B362" i="4" s="1"/>
  <c r="C361" i="4"/>
  <c r="G361" i="4" s="1"/>
  <c r="D361" i="4"/>
  <c r="N361" i="4" s="1"/>
  <c r="L380" i="4"/>
  <c r="K381" i="4"/>
  <c r="B382" i="4" s="1"/>
  <c r="F381" i="4"/>
  <c r="D381" i="4"/>
  <c r="G381" i="4"/>
  <c r="E381" i="4"/>
  <c r="J381" i="4"/>
  <c r="C381" i="4"/>
  <c r="L361" i="4" l="1"/>
  <c r="O361" i="4" s="1"/>
  <c r="P361" i="4" s="1"/>
  <c r="C362" i="4"/>
  <c r="G362" i="4" s="1"/>
  <c r="D362" i="4"/>
  <c r="N362" i="4" s="1"/>
  <c r="E362" i="4"/>
  <c r="J362" i="4" s="1"/>
  <c r="F362" i="4"/>
  <c r="L381" i="4"/>
  <c r="G382" i="4"/>
  <c r="D382" i="4"/>
  <c r="K382" i="4"/>
  <c r="B383" i="4" s="1"/>
  <c r="F382" i="4"/>
  <c r="E382" i="4"/>
  <c r="J382" i="4"/>
  <c r="C382" i="4"/>
  <c r="L362" i="4" l="1"/>
  <c r="O362" i="4" s="1"/>
  <c r="P362" i="4" s="1"/>
  <c r="K362" i="4"/>
  <c r="B363" i="4" s="1"/>
  <c r="D383" i="4"/>
  <c r="K383" i="4"/>
  <c r="B384" i="4" s="1"/>
  <c r="F383" i="4"/>
  <c r="G383" i="4"/>
  <c r="E383" i="4"/>
  <c r="J383" i="4"/>
  <c r="C383" i="4"/>
  <c r="L382" i="4"/>
  <c r="D363" i="4" l="1"/>
  <c r="C363" i="4"/>
  <c r="G363" i="4" s="1"/>
  <c r="E363" i="4"/>
  <c r="J363" i="4" s="1"/>
  <c r="K363" i="4" s="1"/>
  <c r="B364" i="4" s="1"/>
  <c r="F363" i="4"/>
  <c r="L383" i="4"/>
  <c r="K384" i="4"/>
  <c r="B385" i="4" s="1"/>
  <c r="D384" i="4"/>
  <c r="G384" i="4"/>
  <c r="F384" i="4"/>
  <c r="E384" i="4"/>
  <c r="J384" i="4"/>
  <c r="C384" i="4"/>
  <c r="E364" i="4" l="1"/>
  <c r="J364" i="4" s="1"/>
  <c r="C364" i="4"/>
  <c r="G364" i="4" s="1"/>
  <c r="L364" i="4" s="1"/>
  <c r="F364" i="4"/>
  <c r="D364" i="4"/>
  <c r="K364" i="4"/>
  <c r="B365" i="4" s="1"/>
  <c r="L363" i="4"/>
  <c r="N363" i="4"/>
  <c r="D385" i="4"/>
  <c r="K385" i="4"/>
  <c r="B386" i="4" s="1"/>
  <c r="F385" i="4"/>
  <c r="G385" i="4"/>
  <c r="E385" i="4"/>
  <c r="J385" i="4"/>
  <c r="C385" i="4"/>
  <c r="L384" i="4"/>
  <c r="N364" i="4" l="1"/>
  <c r="O364" i="4"/>
  <c r="P364" i="4" s="1"/>
  <c r="O363" i="4"/>
  <c r="P363" i="4" s="1"/>
  <c r="E365" i="4"/>
  <c r="J365" i="4" s="1"/>
  <c r="K365" i="4" s="1"/>
  <c r="B366" i="4" s="1"/>
  <c r="C365" i="4"/>
  <c r="G365" i="4" s="1"/>
  <c r="D365" i="4"/>
  <c r="N365" i="4" s="1"/>
  <c r="F365" i="4"/>
  <c r="L385" i="4"/>
  <c r="G386" i="4"/>
  <c r="D386" i="4"/>
  <c r="K386" i="4"/>
  <c r="B387" i="4" s="1"/>
  <c r="F386" i="4"/>
  <c r="E386" i="4"/>
  <c r="J386" i="4"/>
  <c r="C386" i="4"/>
  <c r="E366" i="4" l="1"/>
  <c r="J366" i="4" s="1"/>
  <c r="D366" i="4"/>
  <c r="N366" i="4" s="1"/>
  <c r="C366" i="4"/>
  <c r="G366" i="4" s="1"/>
  <c r="L366" i="4" s="1"/>
  <c r="F366" i="4"/>
  <c r="K366" i="4"/>
  <c r="B367" i="4" s="1"/>
  <c r="L365" i="4"/>
  <c r="O365" i="4" s="1"/>
  <c r="P365" i="4" s="1"/>
  <c r="L386" i="4"/>
  <c r="D387" i="4"/>
  <c r="F387" i="4"/>
  <c r="K387" i="4"/>
  <c r="B388" i="4" s="1"/>
  <c r="G387" i="4"/>
  <c r="E387" i="4"/>
  <c r="J387" i="4"/>
  <c r="C387" i="4"/>
  <c r="O366" i="4" l="1"/>
  <c r="P366" i="4" s="1"/>
  <c r="D367" i="4"/>
  <c r="N367" i="4" s="1"/>
  <c r="F367" i="4"/>
  <c r="C367" i="4"/>
  <c r="G367" i="4" s="1"/>
  <c r="L367" i="4" s="1"/>
  <c r="O367" i="4" s="1"/>
  <c r="P367" i="4" s="1"/>
  <c r="E367" i="4"/>
  <c r="J367" i="4" s="1"/>
  <c r="K367" i="4"/>
  <c r="B368" i="4" s="1"/>
  <c r="L387" i="4"/>
  <c r="K388" i="4"/>
  <c r="B389" i="4" s="1"/>
  <c r="G388" i="4"/>
  <c r="D388" i="4"/>
  <c r="E388" i="4"/>
  <c r="F388" i="4"/>
  <c r="J388" i="4"/>
  <c r="C388" i="4"/>
  <c r="E368" i="4" l="1"/>
  <c r="J368" i="4" s="1"/>
  <c r="D368" i="4"/>
  <c r="N368" i="4" s="1"/>
  <c r="C368" i="4"/>
  <c r="G368" i="4" s="1"/>
  <c r="L368" i="4" s="1"/>
  <c r="O368" i="4" s="1"/>
  <c r="P368" i="4" s="1"/>
  <c r="F368" i="4"/>
  <c r="L388" i="4"/>
  <c r="D389" i="4"/>
  <c r="K389" i="4"/>
  <c r="B390" i="4" s="1"/>
  <c r="F389" i="4"/>
  <c r="G389" i="4"/>
  <c r="E389" i="4"/>
  <c r="J389" i="4"/>
  <c r="C389" i="4"/>
  <c r="K368" i="4" l="1"/>
  <c r="B369" i="4" s="1"/>
  <c r="L389" i="4"/>
  <c r="K390" i="4"/>
  <c r="B391" i="4" s="1"/>
  <c r="G390" i="4"/>
  <c r="D390" i="4"/>
  <c r="F390" i="4"/>
  <c r="E390" i="4"/>
  <c r="J390" i="4"/>
  <c r="C390" i="4"/>
  <c r="E369" i="4" l="1"/>
  <c r="J369" i="4" s="1"/>
  <c r="D369" i="4"/>
  <c r="N369" i="4" s="1"/>
  <c r="F369" i="4"/>
  <c r="C369" i="4"/>
  <c r="G369" i="4" s="1"/>
  <c r="L390" i="4"/>
  <c r="D391" i="4"/>
  <c r="F391" i="4"/>
  <c r="G391" i="4"/>
  <c r="K391" i="4"/>
  <c r="B392" i="4" s="1"/>
  <c r="E391" i="4"/>
  <c r="J391" i="4"/>
  <c r="C391" i="4"/>
  <c r="L369" i="4" l="1"/>
  <c r="O369" i="4" s="1"/>
  <c r="P369" i="4" s="1"/>
  <c r="K369" i="4"/>
  <c r="B370" i="4" s="1"/>
  <c r="L391" i="4"/>
  <c r="K392" i="4"/>
  <c r="B393" i="4" s="1"/>
  <c r="D392" i="4"/>
  <c r="G392" i="4"/>
  <c r="E392" i="4"/>
  <c r="F392" i="4"/>
  <c r="J392" i="4"/>
  <c r="C392" i="4"/>
  <c r="E370" i="4" l="1"/>
  <c r="J370" i="4" s="1"/>
  <c r="D370" i="4"/>
  <c r="F370" i="4"/>
  <c r="C370" i="4"/>
  <c r="K370" i="4" s="1"/>
  <c r="B371" i="4" s="1"/>
  <c r="G370" i="4"/>
  <c r="L392" i="4"/>
  <c r="D393" i="4"/>
  <c r="F393" i="4"/>
  <c r="K393" i="4"/>
  <c r="B394" i="4" s="1"/>
  <c r="G393" i="4"/>
  <c r="E393" i="4"/>
  <c r="J393" i="4"/>
  <c r="C393" i="4"/>
  <c r="D371" i="4" l="1"/>
  <c r="E371" i="4"/>
  <c r="J371" i="4" s="1"/>
  <c r="C371" i="4"/>
  <c r="G371" i="4" s="1"/>
  <c r="L371" i="4" s="1"/>
  <c r="F371" i="4"/>
  <c r="N370" i="4"/>
  <c r="L370" i="4"/>
  <c r="O370" i="4" s="1"/>
  <c r="P370" i="4" s="1"/>
  <c r="L393" i="4"/>
  <c r="D394" i="4"/>
  <c r="G394" i="4"/>
  <c r="K394" i="4"/>
  <c r="B395" i="4" s="1"/>
  <c r="F394" i="4"/>
  <c r="C394" i="4"/>
  <c r="E394" i="4"/>
  <c r="J394" i="4"/>
  <c r="N371" i="4" l="1"/>
  <c r="O371" i="4"/>
  <c r="P371" i="4" s="1"/>
  <c r="K371" i="4"/>
  <c r="L394" i="4"/>
  <c r="D395" i="4"/>
  <c r="F395" i="4"/>
  <c r="G395" i="4"/>
  <c r="K395" i="4"/>
  <c r="B396" i="4" s="1"/>
  <c r="C395" i="4"/>
  <c r="J395" i="4"/>
  <c r="E395" i="4"/>
  <c r="K396" i="4" l="1"/>
  <c r="B397" i="4" s="1"/>
  <c r="D396" i="4"/>
  <c r="G396" i="4"/>
  <c r="C396" i="4"/>
  <c r="J396" i="4"/>
  <c r="F396" i="4"/>
  <c r="E396" i="4"/>
  <c r="L395" i="4"/>
  <c r="L396" i="4" l="1"/>
  <c r="K397" i="4"/>
  <c r="B398" i="4" s="1"/>
  <c r="F397" i="4"/>
  <c r="D397" i="4"/>
  <c r="G397" i="4"/>
  <c r="C397" i="4"/>
  <c r="E397" i="4"/>
  <c r="J397" i="4"/>
  <c r="L397" i="4" l="1"/>
  <c r="G398" i="4"/>
  <c r="D398" i="4"/>
  <c r="K398" i="4"/>
  <c r="B399" i="4" s="1"/>
  <c r="F398" i="4"/>
  <c r="C398" i="4"/>
  <c r="E398" i="4"/>
  <c r="J398" i="4"/>
  <c r="D399" i="4" l="1"/>
  <c r="K399" i="4"/>
  <c r="B400" i="4" s="1"/>
  <c r="F399" i="4"/>
  <c r="G399" i="4"/>
  <c r="C399" i="4"/>
  <c r="J399" i="4"/>
  <c r="E399" i="4"/>
  <c r="L398" i="4"/>
  <c r="L399" i="4" l="1"/>
  <c r="K400" i="4"/>
  <c r="B401" i="4" s="1"/>
  <c r="D400" i="4"/>
  <c r="G400" i="4"/>
  <c r="C400" i="4"/>
  <c r="F400" i="4"/>
  <c r="J400" i="4"/>
  <c r="E400" i="4"/>
  <c r="L400" i="4" l="1"/>
  <c r="D401" i="4"/>
  <c r="K401" i="4"/>
  <c r="B402" i="4" s="1"/>
  <c r="F401" i="4"/>
  <c r="G401" i="4"/>
  <c r="C401" i="4"/>
  <c r="E401" i="4"/>
  <c r="J401" i="4"/>
  <c r="G402" i="4" l="1"/>
  <c r="D402" i="4"/>
  <c r="K402" i="4"/>
  <c r="B403" i="4" s="1"/>
  <c r="F402" i="4"/>
  <c r="C402" i="4"/>
  <c r="E402" i="4"/>
  <c r="J402" i="4"/>
  <c r="L401" i="4"/>
  <c r="D403" i="4" l="1"/>
  <c r="F403" i="4"/>
  <c r="K403" i="4"/>
  <c r="B404" i="4" s="1"/>
  <c r="G403" i="4"/>
  <c r="C403" i="4"/>
  <c r="J403" i="4"/>
  <c r="E403" i="4"/>
  <c r="L402" i="4"/>
  <c r="L403" i="4" l="1"/>
  <c r="K404" i="4"/>
  <c r="B405" i="4" s="1"/>
  <c r="G404" i="4"/>
  <c r="D404" i="4"/>
  <c r="C404" i="4"/>
  <c r="F404" i="4"/>
  <c r="J404" i="4"/>
  <c r="E404" i="4"/>
  <c r="L404" i="4" l="1"/>
  <c r="D405" i="4"/>
  <c r="K405" i="4"/>
  <c r="B406" i="4" s="1"/>
  <c r="F405" i="4"/>
  <c r="G405" i="4"/>
  <c r="C405" i="4"/>
  <c r="E405" i="4"/>
  <c r="J405" i="4"/>
  <c r="K406" i="4" l="1"/>
  <c r="B407" i="4" s="1"/>
  <c r="G406" i="4"/>
  <c r="D406" i="4"/>
  <c r="F406" i="4"/>
  <c r="C406" i="4"/>
  <c r="E406" i="4"/>
  <c r="J406" i="4"/>
  <c r="L405" i="4"/>
  <c r="L406" i="4" l="1"/>
  <c r="D407" i="4"/>
  <c r="F407" i="4"/>
  <c r="G407" i="4"/>
  <c r="K407" i="4"/>
  <c r="B408" i="4" s="1"/>
  <c r="C407" i="4"/>
  <c r="J407" i="4"/>
  <c r="E407" i="4"/>
  <c r="L407" i="4" l="1"/>
  <c r="K408" i="4"/>
  <c r="B409" i="4" s="1"/>
  <c r="D408" i="4"/>
  <c r="G408" i="4"/>
  <c r="C408" i="4"/>
  <c r="J408" i="4"/>
  <c r="F408" i="4"/>
  <c r="E408" i="4"/>
  <c r="D409" i="4" l="1"/>
  <c r="F409" i="4"/>
  <c r="K409" i="4"/>
  <c r="B410" i="4" s="1"/>
  <c r="G409" i="4"/>
  <c r="C409" i="4"/>
  <c r="E409" i="4"/>
  <c r="J409" i="4"/>
  <c r="L408" i="4"/>
  <c r="D410" i="4" l="1"/>
  <c r="G410" i="4"/>
  <c r="K410" i="4"/>
  <c r="B411" i="4" s="1"/>
  <c r="F410" i="4"/>
  <c r="C410" i="4"/>
  <c r="E410" i="4"/>
  <c r="J410" i="4"/>
  <c r="L409" i="4"/>
  <c r="D411" i="4" l="1"/>
  <c r="F411" i="4"/>
  <c r="G411" i="4"/>
  <c r="K411" i="4"/>
  <c r="B412" i="4" s="1"/>
  <c r="C411" i="4"/>
  <c r="J411" i="4"/>
  <c r="E411" i="4"/>
  <c r="L410" i="4"/>
  <c r="L411" i="4" l="1"/>
  <c r="K412" i="4"/>
  <c r="B413" i="4" s="1"/>
  <c r="D412" i="4"/>
  <c r="G412" i="4"/>
  <c r="C412" i="4"/>
  <c r="J412" i="4"/>
  <c r="F412" i="4"/>
  <c r="E412" i="4"/>
  <c r="L412" i="4" l="1"/>
  <c r="K413" i="4"/>
  <c r="B414" i="4" s="1"/>
  <c r="F413" i="4"/>
  <c r="D413" i="4"/>
  <c r="G413" i="4"/>
  <c r="C413" i="4"/>
  <c r="E413" i="4"/>
  <c r="J413" i="4"/>
  <c r="L413" i="4" l="1"/>
  <c r="G414" i="4"/>
  <c r="D414" i="4"/>
  <c r="K414" i="4"/>
  <c r="B415" i="4" s="1"/>
  <c r="F414" i="4"/>
  <c r="C414" i="4"/>
  <c r="E414" i="4"/>
  <c r="J414" i="4"/>
  <c r="D415" i="4" l="1"/>
  <c r="K415" i="4"/>
  <c r="B416" i="4" s="1"/>
  <c r="F415" i="4"/>
  <c r="G415" i="4"/>
  <c r="C415" i="4"/>
  <c r="J415" i="4"/>
  <c r="E415" i="4"/>
  <c r="L414" i="4"/>
  <c r="K416" i="4" l="1"/>
  <c r="B417" i="4" s="1"/>
  <c r="D416" i="4"/>
  <c r="G416" i="4"/>
  <c r="C416" i="4"/>
  <c r="F416" i="4"/>
  <c r="J416" i="4"/>
  <c r="E416" i="4"/>
  <c r="L415" i="4"/>
  <c r="L416" i="4" l="1"/>
  <c r="D417" i="4"/>
  <c r="K417" i="4"/>
  <c r="B418" i="4" s="1"/>
  <c r="F417" i="4"/>
  <c r="G417" i="4"/>
  <c r="C417" i="4"/>
  <c r="E417" i="4"/>
  <c r="J417" i="4"/>
  <c r="G418" i="4" l="1"/>
  <c r="D418" i="4"/>
  <c r="K418" i="4"/>
  <c r="B419" i="4" s="1"/>
  <c r="F418" i="4"/>
  <c r="C418" i="4"/>
  <c r="E418" i="4"/>
  <c r="J418" i="4"/>
  <c r="L417" i="4"/>
  <c r="D419" i="4" l="1"/>
  <c r="F419" i="4"/>
  <c r="K419" i="4"/>
  <c r="B420" i="4" s="1"/>
  <c r="G419" i="4"/>
  <c r="C419" i="4"/>
  <c r="J419" i="4"/>
  <c r="E419" i="4"/>
  <c r="L418" i="4"/>
  <c r="L419" i="4" l="1"/>
  <c r="K420" i="4"/>
  <c r="B421" i="4" s="1"/>
  <c r="G420" i="4"/>
  <c r="D420" i="4"/>
  <c r="C420" i="4"/>
  <c r="F420" i="4"/>
  <c r="J420" i="4"/>
  <c r="E420" i="4"/>
  <c r="L420" i="4" l="1"/>
  <c r="D421" i="4"/>
  <c r="K421" i="4"/>
  <c r="B422" i="4" s="1"/>
  <c r="F421" i="4"/>
  <c r="G421" i="4"/>
  <c r="C421" i="4"/>
  <c r="E421" i="4"/>
  <c r="J421" i="4"/>
  <c r="L421" i="4" l="1"/>
  <c r="K422" i="4"/>
  <c r="B423" i="4" s="1"/>
  <c r="G422" i="4"/>
  <c r="D422" i="4"/>
  <c r="F422" i="4"/>
  <c r="C422" i="4"/>
  <c r="E422" i="4"/>
  <c r="J422" i="4"/>
  <c r="L422" i="4" l="1"/>
  <c r="D423" i="4"/>
  <c r="F423" i="4"/>
  <c r="G423" i="4"/>
  <c r="K423" i="4"/>
  <c r="B424" i="4" s="1"/>
  <c r="C423" i="4"/>
  <c r="J423" i="4"/>
  <c r="E423" i="4"/>
  <c r="L423" i="4" l="1"/>
  <c r="K424" i="4"/>
  <c r="B425" i="4" s="1"/>
  <c r="D424" i="4"/>
  <c r="G424" i="4"/>
  <c r="C424" i="4"/>
  <c r="J424" i="4"/>
  <c r="F424" i="4"/>
  <c r="E424" i="4"/>
  <c r="L424" i="4" l="1"/>
  <c r="D425" i="4"/>
  <c r="F425" i="4"/>
  <c r="K425" i="4"/>
  <c r="B426" i="4" s="1"/>
  <c r="G425" i="4"/>
  <c r="C425" i="4"/>
  <c r="E425" i="4"/>
  <c r="J425" i="4"/>
  <c r="D426" i="4" l="1"/>
  <c r="G426" i="4"/>
  <c r="K426" i="4"/>
  <c r="B427" i="4" s="1"/>
  <c r="F426" i="4"/>
  <c r="C426" i="4"/>
  <c r="E426" i="4"/>
  <c r="J426" i="4"/>
  <c r="L425" i="4"/>
  <c r="D427" i="4" l="1"/>
  <c r="F427" i="4"/>
  <c r="G427" i="4"/>
  <c r="K427" i="4"/>
  <c r="B428" i="4" s="1"/>
  <c r="C427" i="4"/>
  <c r="J427" i="4"/>
  <c r="E427" i="4"/>
  <c r="L426" i="4"/>
  <c r="K428" i="4" l="1"/>
  <c r="B429" i="4" s="1"/>
  <c r="D428" i="4"/>
  <c r="G428" i="4"/>
  <c r="C428" i="4"/>
  <c r="J428" i="4"/>
  <c r="F428" i="4"/>
  <c r="E428" i="4"/>
  <c r="L427" i="4"/>
  <c r="L428" i="4" l="1"/>
  <c r="K429" i="4"/>
  <c r="B430" i="4" s="1"/>
  <c r="F429" i="4"/>
  <c r="D429" i="4"/>
  <c r="G429" i="4"/>
  <c r="C429" i="4"/>
  <c r="E429" i="4"/>
  <c r="J429" i="4"/>
  <c r="G430" i="4" l="1"/>
  <c r="D430" i="4"/>
  <c r="K430" i="4"/>
  <c r="B431" i="4" s="1"/>
  <c r="F430" i="4"/>
  <c r="C430" i="4"/>
  <c r="E430" i="4"/>
  <c r="J430" i="4"/>
  <c r="L429" i="4"/>
  <c r="L430" i="4" l="1"/>
  <c r="D431" i="4"/>
  <c r="K431" i="4"/>
  <c r="B432" i="4" s="1"/>
  <c r="F431" i="4"/>
  <c r="G431" i="4"/>
  <c r="C431" i="4"/>
  <c r="J431" i="4"/>
  <c r="E431" i="4"/>
  <c r="K432" i="4" l="1"/>
  <c r="B433" i="4" s="1"/>
  <c r="D432" i="4"/>
  <c r="G432" i="4"/>
  <c r="C432" i="4"/>
  <c r="F432" i="4"/>
  <c r="J432" i="4"/>
  <c r="E432" i="4"/>
  <c r="L431" i="4"/>
  <c r="L432" i="4" l="1"/>
  <c r="D433" i="4"/>
  <c r="K433" i="4"/>
  <c r="B434" i="4" s="1"/>
  <c r="F433" i="4"/>
  <c r="G433" i="4"/>
  <c r="C433" i="4"/>
  <c r="E433" i="4"/>
  <c r="J433" i="4"/>
  <c r="L433" i="4" l="1"/>
  <c r="G434" i="4"/>
  <c r="D434" i="4"/>
  <c r="K434" i="4"/>
  <c r="B435" i="4" s="1"/>
  <c r="F434" i="4"/>
  <c r="C434" i="4"/>
  <c r="E434" i="4"/>
  <c r="J434" i="4"/>
  <c r="D435" i="4" l="1"/>
  <c r="F435" i="4"/>
  <c r="K435" i="4"/>
  <c r="B436" i="4" s="1"/>
  <c r="G435" i="4"/>
  <c r="C435" i="4"/>
  <c r="J435" i="4"/>
  <c r="E435" i="4"/>
  <c r="L434" i="4"/>
  <c r="L435" i="4" l="1"/>
  <c r="K436" i="4"/>
  <c r="B437" i="4" s="1"/>
  <c r="G436" i="4"/>
  <c r="D436" i="4"/>
  <c r="C436" i="4"/>
  <c r="F436" i="4"/>
  <c r="J436" i="4"/>
  <c r="E436" i="4"/>
  <c r="L436" i="4" l="1"/>
  <c r="D437" i="4"/>
  <c r="K437" i="4"/>
  <c r="B438" i="4" s="1"/>
  <c r="F437" i="4"/>
  <c r="G437" i="4"/>
  <c r="C437" i="4"/>
  <c r="E437" i="4"/>
  <c r="J437" i="4"/>
  <c r="K438" i="4" l="1"/>
  <c r="B439" i="4" s="1"/>
  <c r="G438" i="4"/>
  <c r="D438" i="4"/>
  <c r="F438" i="4"/>
  <c r="C438" i="4"/>
  <c r="E438" i="4"/>
  <c r="J438" i="4"/>
  <c r="L437" i="4"/>
  <c r="L438" i="4" l="1"/>
  <c r="D439" i="4"/>
  <c r="G439" i="4"/>
  <c r="K439" i="4"/>
  <c r="B440" i="4" s="1"/>
  <c r="C439" i="4"/>
  <c r="J439" i="4"/>
  <c r="F439" i="4"/>
  <c r="E439" i="4"/>
  <c r="K440" i="4" l="1"/>
  <c r="B441" i="4" s="1"/>
  <c r="D440" i="4"/>
  <c r="G440" i="4"/>
  <c r="C440" i="4"/>
  <c r="J440" i="4"/>
  <c r="F440" i="4"/>
  <c r="E440" i="4"/>
  <c r="L439" i="4"/>
  <c r="L440" i="4" l="1"/>
  <c r="D441" i="4"/>
  <c r="F441" i="4"/>
  <c r="K441" i="4"/>
  <c r="B442" i="4" s="1"/>
  <c r="G441" i="4"/>
  <c r="C441" i="4"/>
  <c r="E441" i="4"/>
  <c r="J441" i="4"/>
  <c r="L441" i="4" l="1"/>
  <c r="D442" i="4"/>
  <c r="G442" i="4"/>
  <c r="K442" i="4"/>
  <c r="B443" i="4" s="1"/>
  <c r="F442" i="4"/>
  <c r="C442" i="4"/>
  <c r="E442" i="4"/>
  <c r="J442" i="4"/>
  <c r="D443" i="4" l="1"/>
  <c r="G443" i="4"/>
  <c r="K443" i="4"/>
  <c r="B444" i="4" s="1"/>
  <c r="C443" i="4"/>
  <c r="F443" i="4"/>
  <c r="J443" i="4"/>
  <c r="E443" i="4"/>
  <c r="L442" i="4"/>
  <c r="K444" i="4" l="1"/>
  <c r="B445" i="4" s="1"/>
  <c r="D444" i="4"/>
  <c r="G444" i="4"/>
  <c r="C444" i="4"/>
  <c r="F444" i="4"/>
  <c r="J444" i="4"/>
  <c r="E444" i="4"/>
  <c r="L443" i="4"/>
  <c r="L444" i="4" l="1"/>
  <c r="K445" i="4"/>
  <c r="B446" i="4" s="1"/>
  <c r="F445" i="4"/>
  <c r="D445" i="4"/>
  <c r="G445" i="4"/>
  <c r="C445" i="4"/>
  <c r="E445" i="4"/>
  <c r="J445" i="4"/>
  <c r="L445" i="4" l="1"/>
  <c r="G446" i="4"/>
  <c r="D446" i="4"/>
  <c r="K446" i="4"/>
  <c r="B447" i="4" s="1"/>
  <c r="F446" i="4"/>
  <c r="C446" i="4"/>
  <c r="E446" i="4"/>
  <c r="J446" i="4"/>
  <c r="L446" i="4" l="1"/>
  <c r="D447" i="4"/>
  <c r="K447" i="4"/>
  <c r="B448" i="4" s="1"/>
  <c r="G447" i="4"/>
  <c r="C447" i="4"/>
  <c r="J447" i="4"/>
  <c r="F447" i="4"/>
  <c r="E447" i="4"/>
  <c r="L447" i="4" l="1"/>
  <c r="K448" i="4"/>
  <c r="B449" i="4" s="1"/>
  <c r="D448" i="4"/>
  <c r="G448" i="4"/>
  <c r="C448" i="4"/>
  <c r="J448" i="4"/>
  <c r="F448" i="4"/>
  <c r="E448" i="4"/>
  <c r="L448" i="4" l="1"/>
  <c r="D449" i="4"/>
  <c r="K449" i="4"/>
  <c r="B450" i="4" s="1"/>
  <c r="F449" i="4"/>
  <c r="G449" i="4"/>
  <c r="C449" i="4"/>
  <c r="E449" i="4"/>
  <c r="J449" i="4"/>
  <c r="L449" i="4" l="1"/>
  <c r="G450" i="4"/>
  <c r="D450" i="4"/>
  <c r="K450" i="4"/>
  <c r="B451" i="4" s="1"/>
  <c r="F450" i="4"/>
  <c r="C450" i="4"/>
  <c r="E450" i="4"/>
  <c r="J450" i="4"/>
  <c r="D451" i="4" l="1"/>
  <c r="K451" i="4"/>
  <c r="B452" i="4" s="1"/>
  <c r="G451" i="4"/>
  <c r="C451" i="4"/>
  <c r="F451" i="4"/>
  <c r="J451" i="4"/>
  <c r="E451" i="4"/>
  <c r="L450" i="4"/>
  <c r="L451" i="4" l="1"/>
  <c r="K452" i="4"/>
  <c r="B453" i="4" s="1"/>
  <c r="G452" i="4"/>
  <c r="D452" i="4"/>
  <c r="C452" i="4"/>
  <c r="F452" i="4"/>
  <c r="J452" i="4"/>
  <c r="E452" i="4"/>
  <c r="L452" i="4" l="1"/>
  <c r="D453" i="4"/>
  <c r="K453" i="4"/>
  <c r="B454" i="4" s="1"/>
  <c r="F453" i="4"/>
  <c r="G453" i="4"/>
  <c r="C453" i="4"/>
  <c r="E453" i="4"/>
  <c r="J453" i="4"/>
  <c r="K454" i="4" l="1"/>
  <c r="B455" i="4" s="1"/>
  <c r="G454" i="4"/>
  <c r="D454" i="4"/>
  <c r="F454" i="4"/>
  <c r="C454" i="4"/>
  <c r="E454" i="4"/>
  <c r="J454" i="4"/>
  <c r="L453" i="4"/>
  <c r="L454" i="4" l="1"/>
  <c r="D455" i="4"/>
  <c r="G455" i="4"/>
  <c r="K455" i="4"/>
  <c r="B456" i="4" s="1"/>
  <c r="C455" i="4"/>
  <c r="J455" i="4"/>
  <c r="F455" i="4"/>
  <c r="E455" i="4"/>
  <c r="K456" i="4" l="1"/>
  <c r="B457" i="4" s="1"/>
  <c r="D456" i="4"/>
  <c r="G456" i="4"/>
  <c r="C456" i="4"/>
  <c r="J456" i="4"/>
  <c r="F456" i="4"/>
  <c r="E456" i="4"/>
  <c r="L455" i="4"/>
  <c r="L456" i="4" l="1"/>
  <c r="D457" i="4"/>
  <c r="F457" i="4"/>
  <c r="K457" i="4"/>
  <c r="B458" i="4" s="1"/>
  <c r="G457" i="4"/>
  <c r="C457" i="4"/>
  <c r="E457" i="4"/>
  <c r="J457" i="4"/>
  <c r="D458" i="4" l="1"/>
  <c r="G458" i="4"/>
  <c r="K458" i="4"/>
  <c r="B459" i="4" s="1"/>
  <c r="F458" i="4"/>
  <c r="C458" i="4"/>
  <c r="E458" i="4"/>
  <c r="J458" i="4"/>
  <c r="L457" i="4"/>
  <c r="D459" i="4" l="1"/>
  <c r="G459" i="4"/>
  <c r="K459" i="4"/>
  <c r="B460" i="4" s="1"/>
  <c r="C459" i="4"/>
  <c r="F459" i="4"/>
  <c r="J459" i="4"/>
  <c r="E459" i="4"/>
  <c r="L458" i="4"/>
  <c r="K460" i="4" l="1"/>
  <c r="B461" i="4" s="1"/>
  <c r="D460" i="4"/>
  <c r="G460" i="4"/>
  <c r="C460" i="4"/>
  <c r="F460" i="4"/>
  <c r="J460" i="4"/>
  <c r="E460" i="4"/>
  <c r="L459" i="4"/>
  <c r="L460" i="4" l="1"/>
  <c r="K461" i="4"/>
  <c r="B462" i="4" s="1"/>
  <c r="F461" i="4"/>
  <c r="D461" i="4"/>
  <c r="G461" i="4"/>
  <c r="C461" i="4"/>
  <c r="E461" i="4"/>
  <c r="J461" i="4"/>
  <c r="G462" i="4" l="1"/>
  <c r="D462" i="4"/>
  <c r="K462" i="4"/>
  <c r="B463" i="4" s="1"/>
  <c r="F462" i="4"/>
  <c r="C462" i="4"/>
  <c r="E462" i="4"/>
  <c r="J462" i="4"/>
  <c r="L461" i="4"/>
  <c r="L462" i="4" l="1"/>
  <c r="D463" i="4"/>
  <c r="K463" i="4"/>
  <c r="B464" i="4" s="1"/>
  <c r="G463" i="4"/>
  <c r="C463" i="4"/>
  <c r="J463" i="4"/>
  <c r="F463" i="4"/>
  <c r="E463" i="4"/>
  <c r="L463" i="4" l="1"/>
  <c r="K464" i="4"/>
  <c r="B465" i="4" s="1"/>
  <c r="D464" i="4"/>
  <c r="G464" i="4"/>
  <c r="C464" i="4"/>
  <c r="J464" i="4"/>
  <c r="F464" i="4"/>
  <c r="E464" i="4"/>
  <c r="L464" i="4" l="1"/>
  <c r="D465" i="4"/>
  <c r="K465" i="4"/>
  <c r="B466" i="4" s="1"/>
  <c r="F465" i="4"/>
  <c r="G465" i="4"/>
  <c r="C465" i="4"/>
  <c r="E465" i="4"/>
  <c r="J465" i="4"/>
  <c r="G466" i="4" l="1"/>
  <c r="D466" i="4"/>
  <c r="K466" i="4"/>
  <c r="B467" i="4" s="1"/>
  <c r="F466" i="4"/>
  <c r="C466" i="4"/>
  <c r="E466" i="4"/>
  <c r="J466" i="4"/>
  <c r="L465" i="4"/>
  <c r="L466" i="4" l="1"/>
  <c r="D467" i="4"/>
  <c r="K467" i="4"/>
  <c r="B468" i="4" s="1"/>
  <c r="G467" i="4"/>
  <c r="C467" i="4"/>
  <c r="F467" i="4"/>
  <c r="J467" i="4"/>
  <c r="E467" i="4"/>
  <c r="L467" i="4" l="1"/>
  <c r="K468" i="4"/>
  <c r="B469" i="4" s="1"/>
  <c r="G468" i="4"/>
  <c r="D468" i="4"/>
  <c r="C468" i="4"/>
  <c r="F468" i="4"/>
  <c r="J468" i="4"/>
  <c r="E468" i="4"/>
  <c r="L468" i="4" l="1"/>
  <c r="D469" i="4"/>
  <c r="K469" i="4"/>
  <c r="B470" i="4" s="1"/>
  <c r="F469" i="4"/>
  <c r="G469" i="4"/>
  <c r="C469" i="4"/>
  <c r="E469" i="4"/>
  <c r="J469" i="4"/>
  <c r="K470" i="4" l="1"/>
  <c r="B471" i="4" s="1"/>
  <c r="G470" i="4"/>
  <c r="D470" i="4"/>
  <c r="F470" i="4"/>
  <c r="C470" i="4"/>
  <c r="E470" i="4"/>
  <c r="J470" i="4"/>
  <c r="L469" i="4"/>
  <c r="D471" i="4" l="1"/>
  <c r="G471" i="4"/>
  <c r="K471" i="4"/>
  <c r="B472" i="4" s="1"/>
  <c r="C471" i="4"/>
  <c r="J471" i="4"/>
  <c r="F471" i="4"/>
  <c r="E471" i="4"/>
  <c r="L470" i="4"/>
  <c r="K472" i="4" l="1"/>
  <c r="B473" i="4" s="1"/>
  <c r="D472" i="4"/>
  <c r="G472" i="4"/>
  <c r="C472" i="4"/>
  <c r="J472" i="4"/>
  <c r="F472" i="4"/>
  <c r="E472" i="4"/>
  <c r="L471" i="4"/>
  <c r="L472" i="4" l="1"/>
  <c r="D473" i="4"/>
  <c r="F473" i="4"/>
  <c r="K473" i="4"/>
  <c r="B474" i="4" s="1"/>
  <c r="G473" i="4"/>
  <c r="C473" i="4"/>
  <c r="E473" i="4"/>
  <c r="J473" i="4"/>
  <c r="L473" i="4" l="1"/>
  <c r="D474" i="4"/>
  <c r="G474" i="4"/>
  <c r="K474" i="4"/>
  <c r="B475" i="4" s="1"/>
  <c r="F474" i="4"/>
  <c r="C474" i="4"/>
  <c r="E474" i="4"/>
  <c r="J474" i="4"/>
  <c r="D475" i="4" l="1"/>
  <c r="G475" i="4"/>
  <c r="K475" i="4"/>
  <c r="B476" i="4" s="1"/>
  <c r="C475" i="4"/>
  <c r="F475" i="4"/>
  <c r="J475" i="4"/>
  <c r="E475" i="4"/>
  <c r="L474" i="4"/>
  <c r="K476" i="4" l="1"/>
  <c r="B477" i="4" s="1"/>
  <c r="D476" i="4"/>
  <c r="G476" i="4"/>
  <c r="C476" i="4"/>
  <c r="F476" i="4"/>
  <c r="J476" i="4"/>
  <c r="E476" i="4"/>
  <c r="L475" i="4"/>
  <c r="K477" i="4" l="1"/>
  <c r="B478" i="4" s="1"/>
  <c r="F477" i="4"/>
  <c r="D477" i="4"/>
  <c r="G477" i="4"/>
  <c r="C477" i="4"/>
  <c r="E477" i="4"/>
  <c r="J477" i="4"/>
  <c r="L476" i="4"/>
  <c r="L477" i="4" l="1"/>
  <c r="G478" i="4"/>
  <c r="D478" i="4"/>
  <c r="K478" i="4"/>
  <c r="B479" i="4" s="1"/>
  <c r="F478" i="4"/>
  <c r="C478" i="4"/>
  <c r="E478" i="4"/>
  <c r="J478" i="4"/>
  <c r="D479" i="4" l="1"/>
  <c r="K479" i="4"/>
  <c r="B480" i="4" s="1"/>
  <c r="G479" i="4"/>
  <c r="C479" i="4"/>
  <c r="J479" i="4"/>
  <c r="F479" i="4"/>
  <c r="E479" i="4"/>
  <c r="L478" i="4"/>
  <c r="L479" i="4" l="1"/>
  <c r="K480" i="4"/>
  <c r="B481" i="4" s="1"/>
  <c r="D480" i="4"/>
  <c r="G480" i="4"/>
  <c r="C480" i="4"/>
  <c r="J480" i="4"/>
  <c r="F480" i="4"/>
  <c r="E480" i="4"/>
  <c r="D481" i="4" l="1"/>
  <c r="K481" i="4"/>
  <c r="B482" i="4" s="1"/>
  <c r="F481" i="4"/>
  <c r="G481" i="4"/>
  <c r="C481" i="4"/>
  <c r="E481" i="4"/>
  <c r="J481" i="4"/>
  <c r="L480" i="4"/>
  <c r="L481" i="4" l="1"/>
  <c r="G482" i="4"/>
  <c r="D482" i="4"/>
  <c r="K482" i="4"/>
  <c r="B483" i="4" s="1"/>
  <c r="F482" i="4"/>
  <c r="C482" i="4"/>
  <c r="E482" i="4"/>
  <c r="J482" i="4"/>
  <c r="D483" i="4" l="1"/>
  <c r="K483" i="4"/>
  <c r="B484" i="4" s="1"/>
  <c r="G483" i="4"/>
  <c r="C483" i="4"/>
  <c r="F483" i="4"/>
  <c r="J483" i="4"/>
  <c r="E483" i="4"/>
  <c r="L482" i="4"/>
  <c r="L483" i="4" l="1"/>
  <c r="K484" i="4"/>
  <c r="B485" i="4" s="1"/>
  <c r="G484" i="4"/>
  <c r="D484" i="4"/>
  <c r="C484" i="4"/>
  <c r="F484" i="4"/>
  <c r="J484" i="4"/>
  <c r="E484" i="4"/>
  <c r="L484" i="4" l="1"/>
  <c r="D485" i="4"/>
  <c r="K485" i="4"/>
  <c r="B486" i="4" s="1"/>
  <c r="F485" i="4"/>
  <c r="G485" i="4"/>
  <c r="C485" i="4"/>
  <c r="E485" i="4"/>
  <c r="J485" i="4"/>
  <c r="L485" i="4" l="1"/>
  <c r="K486" i="4"/>
  <c r="B487" i="4" s="1"/>
  <c r="G486" i="4"/>
  <c r="D486" i="4"/>
  <c r="F486" i="4"/>
  <c r="C486" i="4"/>
  <c r="E486" i="4"/>
  <c r="J486" i="4"/>
  <c r="L486" i="4" l="1"/>
  <c r="D487" i="4"/>
  <c r="G487" i="4"/>
  <c r="K487" i="4"/>
  <c r="B488" i="4" s="1"/>
  <c r="C487" i="4"/>
  <c r="J487" i="4"/>
  <c r="F487" i="4"/>
  <c r="E487" i="4"/>
  <c r="K488" i="4" l="1"/>
  <c r="B489" i="4" s="1"/>
  <c r="D488" i="4"/>
  <c r="G488" i="4"/>
  <c r="C488" i="4"/>
  <c r="J488" i="4"/>
  <c r="F488" i="4"/>
  <c r="E488" i="4"/>
  <c r="L487" i="4"/>
  <c r="L488" i="4" l="1"/>
  <c r="D489" i="4"/>
  <c r="F489" i="4"/>
  <c r="K489" i="4"/>
  <c r="B490" i="4" s="1"/>
  <c r="G489" i="4"/>
  <c r="C489" i="4"/>
  <c r="E489" i="4"/>
  <c r="J489" i="4"/>
  <c r="L489" i="4" l="1"/>
  <c r="D490" i="4"/>
  <c r="G490" i="4"/>
  <c r="K490" i="4"/>
  <c r="B491" i="4" s="1"/>
  <c r="F490" i="4"/>
  <c r="C490" i="4"/>
  <c r="E490" i="4"/>
  <c r="J490" i="4"/>
  <c r="L490" i="4" l="1"/>
  <c r="D491" i="4"/>
  <c r="G491" i="4"/>
  <c r="K491" i="4"/>
  <c r="B492" i="4" s="1"/>
  <c r="C491" i="4"/>
  <c r="F491" i="4"/>
  <c r="J491" i="4"/>
  <c r="E491" i="4"/>
  <c r="L491" i="4" l="1"/>
  <c r="K492" i="4"/>
  <c r="B493" i="4" s="1"/>
  <c r="D492" i="4"/>
  <c r="G492" i="4"/>
  <c r="C492" i="4"/>
  <c r="F492" i="4"/>
  <c r="J492" i="4"/>
  <c r="E492" i="4"/>
  <c r="L492" i="4" l="1"/>
  <c r="K493" i="4"/>
  <c r="B494" i="4" s="1"/>
  <c r="F493" i="4"/>
  <c r="D493" i="4"/>
  <c r="G493" i="4"/>
  <c r="C493" i="4"/>
  <c r="E493" i="4"/>
  <c r="J493" i="4"/>
  <c r="G494" i="4" l="1"/>
  <c r="D494" i="4"/>
  <c r="K494" i="4"/>
  <c r="B495" i="4" s="1"/>
  <c r="F494" i="4"/>
  <c r="C494" i="4"/>
  <c r="E494" i="4"/>
  <c r="J494" i="4"/>
  <c r="L493" i="4"/>
  <c r="D495" i="4" l="1"/>
  <c r="K495" i="4"/>
  <c r="B496" i="4" s="1"/>
  <c r="G495" i="4"/>
  <c r="C495" i="4"/>
  <c r="J495" i="4"/>
  <c r="F495" i="4"/>
  <c r="E495" i="4"/>
  <c r="L494" i="4"/>
  <c r="L495" i="4" l="1"/>
  <c r="K496" i="4"/>
  <c r="B497" i="4" s="1"/>
  <c r="D496" i="4"/>
  <c r="G496" i="4"/>
  <c r="C496" i="4"/>
  <c r="J496" i="4"/>
  <c r="F496" i="4"/>
  <c r="E496" i="4"/>
  <c r="L496" i="4" l="1"/>
  <c r="D497" i="4"/>
  <c r="K497" i="4"/>
  <c r="B498" i="4" s="1"/>
  <c r="F497" i="4"/>
  <c r="G497" i="4"/>
  <c r="C497" i="4"/>
  <c r="E497" i="4"/>
  <c r="J497" i="4"/>
  <c r="L497" i="4" l="1"/>
  <c r="G498" i="4"/>
  <c r="D498" i="4"/>
  <c r="K498" i="4"/>
  <c r="B499" i="4" s="1"/>
  <c r="F498" i="4"/>
  <c r="C498" i="4"/>
  <c r="E498" i="4"/>
  <c r="J498" i="4"/>
  <c r="D499" i="4" l="1"/>
  <c r="K499" i="4"/>
  <c r="B500" i="4" s="1"/>
  <c r="G499" i="4"/>
  <c r="C499" i="4"/>
  <c r="F499" i="4"/>
  <c r="J499" i="4"/>
  <c r="E499" i="4"/>
  <c r="L498" i="4"/>
  <c r="L499" i="4" l="1"/>
  <c r="P6" i="4"/>
  <c r="K500" i="4"/>
  <c r="B501" i="4" s="1"/>
  <c r="D500" i="4"/>
  <c r="G500" i="4"/>
  <c r="C500" i="4"/>
  <c r="F500" i="4"/>
  <c r="P7" i="4" s="1"/>
  <c r="J500" i="4"/>
  <c r="E500" i="4"/>
  <c r="D501" i="4" l="1"/>
  <c r="K501" i="4"/>
  <c r="B502" i="4" s="1"/>
  <c r="E501" i="4"/>
  <c r="J501" i="4"/>
  <c r="G501" i="4"/>
  <c r="C501" i="4"/>
  <c r="F501" i="4"/>
  <c r="L500" i="4"/>
  <c r="D502" i="4" l="1"/>
  <c r="E502" i="4"/>
  <c r="C502" i="4"/>
  <c r="K502" i="4"/>
  <c r="L501" i="4"/>
  <c r="G7" i="4" s="1"/>
  <c r="P4" i="4"/>
  <c r="P8" i="4" s="1"/>
  <c r="G8" i="4"/>
</calcChain>
</file>

<file path=xl/sharedStrings.xml><?xml version="1.0" encoding="utf-8"?>
<sst xmlns="http://schemas.openxmlformats.org/spreadsheetml/2006/main" count="45" uniqueCount="44">
  <si>
    <t>Time</t>
  </si>
  <si>
    <t>Beginning Balance</t>
  </si>
  <si>
    <t>Ending Balance</t>
  </si>
  <si>
    <t>Rate of Interest:</t>
  </si>
  <si>
    <t>Months:</t>
  </si>
  <si>
    <t>Loan Amount:</t>
  </si>
  <si>
    <t>Payment*:</t>
  </si>
  <si>
    <t>Mortgage Loan Calculator</t>
  </si>
  <si>
    <t>Property Tax:</t>
  </si>
  <si>
    <t>PMI</t>
  </si>
  <si>
    <t>PMI:</t>
  </si>
  <si>
    <t>Principal Due</t>
  </si>
  <si>
    <t>Interest Due</t>
  </si>
  <si>
    <t>Property Tax</t>
  </si>
  <si>
    <t>Extra Payment</t>
  </si>
  <si>
    <t>Home Value:</t>
  </si>
  <si>
    <t>Total Monthly Payment:</t>
  </si>
  <si>
    <t>Principal Paid</t>
  </si>
  <si>
    <t>Total Payments:</t>
  </si>
  <si>
    <t>Total Interest Paid:</t>
  </si>
  <si>
    <t>HOA</t>
  </si>
  <si>
    <t>HOA:</t>
  </si>
  <si>
    <t>Downpayment:</t>
  </si>
  <si>
    <t>Holding:</t>
  </si>
  <si>
    <t>Homeowner's Insurance: (0.35%)</t>
  </si>
  <si>
    <t>Appreciation</t>
  </si>
  <si>
    <t>Appreciation:</t>
  </si>
  <si>
    <t>Rent:</t>
  </si>
  <si>
    <t>Total HOI Paid:</t>
  </si>
  <si>
    <t>Increase</t>
  </si>
  <si>
    <t>Total PMI Paid:</t>
  </si>
  <si>
    <t>House Change:</t>
  </si>
  <si>
    <t>Total Property Tax Paid:</t>
  </si>
  <si>
    <t>Loss each house:</t>
  </si>
  <si>
    <t>Total rent Paid:</t>
  </si>
  <si>
    <t xml:space="preserve">Calc Rent </t>
  </si>
  <si>
    <t>Actual Rent</t>
  </si>
  <si>
    <t>Total Amount Paid:</t>
  </si>
  <si>
    <t>Property Value:</t>
  </si>
  <si>
    <t>Total HOA Paid:</t>
  </si>
  <si>
    <t>Payment Made (Monthly Commitment)</t>
  </si>
  <si>
    <t>Tax Saving (On Interest &amp; Property Tax)</t>
  </si>
  <si>
    <t>Homeowner's Insurance
(35%)</t>
  </si>
  <si>
    <t>Monthly
Amount
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</si>
</sst>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6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4" borderId="9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 applyFont="1"/>
    <xf numFmtId="0" fontId="6" fillId="0" borderId="0" xfId="1"/>
    <xf numFmtId="0" fontId="5" fillId="0" borderId="0" xfId="2" applyAlignment="1" applyProtection="1">
      <alignment horizontal="right"/>
    </xf>
    <xf numFmtId="0" fontId="6" fillId="0" borderId="0" xfId="1" applyAlignment="1">
      <alignment horizontal="right"/>
    </xf>
    <xf numFmtId="0" fontId="1" fillId="3" borderId="0" xfId="1" applyFont="1" applyFill="1" applyAlignment="1">
      <alignment horizontal="right"/>
    </xf>
    <xf numFmtId="6" fontId="6" fillId="0" borderId="1" xfId="1" applyNumberFormat="1" applyBorder="1" applyAlignment="1">
      <alignment horizontal="center"/>
    </xf>
    <xf numFmtId="10" fontId="6" fillId="0" borderId="1" xfId="1" applyNumberFormat="1" applyBorder="1"/>
    <xf numFmtId="8" fontId="1" fillId="3" borderId="0" xfId="1" applyNumberFormat="1" applyFont="1" applyFill="1"/>
    <xf numFmtId="6" fontId="6" fillId="0" borderId="0" xfId="1" applyNumberFormat="1"/>
    <xf numFmtId="0" fontId="1" fillId="3" borderId="0" xfId="1" applyFont="1" applyFill="1"/>
    <xf numFmtId="6" fontId="1" fillId="3" borderId="0" xfId="1" applyNumberFormat="1" applyFont="1" applyFill="1"/>
    <xf numFmtId="10" fontId="6" fillId="0" borderId="1" xfId="1" applyNumberFormat="1" applyBorder="1" applyAlignment="1">
      <alignment horizontal="center"/>
    </xf>
    <xf numFmtId="6" fontId="1" fillId="3" borderId="0" xfId="1" applyNumberFormat="1" applyFont="1" applyFill="1" applyAlignment="1">
      <alignment horizontal="right"/>
    </xf>
    <xf numFmtId="9" fontId="1" fillId="3" borderId="0" xfId="1" applyNumberFormat="1" applyFont="1" applyFill="1"/>
    <xf numFmtId="1" fontId="6" fillId="0" borderId="1" xfId="1" applyNumberFormat="1" applyBorder="1" applyAlignment="1">
      <alignment horizontal="center"/>
    </xf>
    <xf numFmtId="8" fontId="1" fillId="3" borderId="0" xfId="1" applyNumberFormat="1" applyFont="1" applyFill="1" applyAlignment="1">
      <alignment horizontal="right"/>
    </xf>
    <xf numFmtId="9" fontId="1" fillId="3" borderId="0" xfId="1" applyNumberFormat="1" applyFont="1" applyFill="1" applyAlignment="1">
      <alignment horizontal="right"/>
    </xf>
    <xf numFmtId="2" fontId="1" fillId="3" borderId="0" xfId="1" applyNumberFormat="1" applyFont="1" applyFill="1"/>
    <xf numFmtId="0" fontId="4" fillId="0" borderId="0" xfId="1" applyFont="1" applyAlignment="1">
      <alignment horizontal="right"/>
    </xf>
    <xf numFmtId="0" fontId="3" fillId="2" borderId="2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center" wrapText="1"/>
    </xf>
    <xf numFmtId="0" fontId="6" fillId="0" borderId="4" xfId="1" applyBorder="1"/>
    <xf numFmtId="8" fontId="6" fillId="0" borderId="1" xfId="1" applyNumberFormat="1" applyBorder="1"/>
    <xf numFmtId="0" fontId="6" fillId="0" borderId="1" xfId="1" applyBorder="1"/>
    <xf numFmtId="2" fontId="6" fillId="0" borderId="5" xfId="1" applyNumberFormat="1" applyBorder="1"/>
    <xf numFmtId="0" fontId="6" fillId="0" borderId="6" xfId="1" applyBorder="1"/>
    <xf numFmtId="8" fontId="6" fillId="0" borderId="7" xfId="1" applyNumberFormat="1" applyBorder="1"/>
    <xf numFmtId="0" fontId="6" fillId="0" borderId="7" xfId="1" applyBorder="1"/>
    <xf numFmtId="2" fontId="6" fillId="0" borderId="8" xfId="1" applyNumberFormat="1" applyBorder="1"/>
    <xf numFmtId="8" fontId="6" fillId="0" borderId="0" xfId="1" applyNumberFormat="1"/>
    <xf numFmtId="0" fontId="1" fillId="3" borderId="0" xfId="1" applyFont="1" applyFill="1" applyAlignment="1">
      <alignment horizontal="right"/>
    </xf>
    <xf numFmtId="0" fontId="1" fillId="3" borderId="0" xfId="1" applyFont="1" applyFill="1" applyAlignment="1">
      <alignment horizontal="right"/>
    </xf>
  </cellXfs>
  <cellStyles count="6">
    <cellStyle name="Calculation 2" xfId="3" xr:uid="{00000000-0005-0000-0000-000000000000}"/>
    <cellStyle name="Followed Hyperlink" xfId="5" builtinId="9" hidden="1"/>
    <cellStyle name="Hyperlink" xfId="4" builtinId="8" hidden="1"/>
    <cellStyle name="Hyperlink 2" xfId="2" xr:uid="{00000000-0005-0000-0000-000003000000}"/>
    <cellStyle name="Normal" xfId="0" builtinId="0"/>
    <cellStyle name="Normal 2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2"/>
  <sheetViews>
    <sheetView showGridLines="0" tabSelected="1" zoomScaleNormal="100" zoomScalePageLayoutView="120" workbookViewId="0">
      <selection activeCell="C6" sqref="C6"/>
    </sheetView>
  </sheetViews>
  <sheetFormatPr defaultColWidth="8.77734375" defaultRowHeight="14.4" x14ac:dyDescent="0.3"/>
  <cols>
    <col min="1" max="1" width="8.77734375" style="2"/>
    <col min="2" max="2" width="41.44140625" style="2" bestFit="1" customWidth="1"/>
    <col min="3" max="3" width="11.5546875" style="2" bestFit="1" customWidth="1"/>
    <col min="4" max="4" width="11.21875" style="2" bestFit="1" customWidth="1"/>
    <col min="5" max="5" width="12" style="2" bestFit="1" customWidth="1"/>
    <col min="6" max="6" width="20.77734375" style="2" bestFit="1" customWidth="1"/>
    <col min="7" max="7" width="11.5546875" style="2" bestFit="1" customWidth="1"/>
    <col min="8" max="8" width="6.77734375" style="2" bestFit="1" customWidth="1"/>
    <col min="9" max="9" width="11.33203125" style="2" bestFit="1" customWidth="1"/>
    <col min="10" max="10" width="12.33203125" style="2" bestFit="1" customWidth="1"/>
    <col min="11" max="11" width="15.21875" style="2" customWidth="1"/>
    <col min="12" max="12" width="13.5546875" style="2" customWidth="1"/>
    <col min="13" max="13" width="8.109375" style="2" bestFit="1" customWidth="1"/>
    <col min="14" max="14" width="11" style="2" bestFit="1" customWidth="1"/>
    <col min="15" max="15" width="20.6640625" style="2" bestFit="1" customWidth="1"/>
    <col min="16" max="16" width="11.5546875" style="2" bestFit="1" customWidth="1"/>
    <col min="17" max="17" width="11.77734375" style="2" bestFit="1" customWidth="1"/>
    <col min="18" max="18" width="14.88671875" style="2" bestFit="1" customWidth="1"/>
    <col min="19" max="19" width="9.5546875" style="2" bestFit="1" customWidth="1"/>
    <col min="20" max="16384" width="8.77734375" style="2"/>
  </cols>
  <sheetData>
    <row r="2" spans="2:19" ht="25.8" x14ac:dyDescent="0.5">
      <c r="B2" s="1" t="s">
        <v>7</v>
      </c>
      <c r="F2" s="3"/>
      <c r="L2" s="4"/>
      <c r="M2" s="4"/>
    </row>
    <row r="3" spans="2:19" ht="25.8" x14ac:dyDescent="0.5">
      <c r="B3" s="1"/>
      <c r="F3" s="3"/>
      <c r="L3" s="3"/>
      <c r="M3" s="3"/>
      <c r="N3" s="10"/>
      <c r="O3" s="31" t="s">
        <v>39</v>
      </c>
      <c r="P3" s="8">
        <f>SUM(M11:M500)</f>
        <v>108000</v>
      </c>
    </row>
    <row r="4" spans="2:19" x14ac:dyDescent="0.3">
      <c r="B4" s="5" t="s">
        <v>15</v>
      </c>
      <c r="C4" s="6">
        <v>145000</v>
      </c>
      <c r="E4" s="5" t="s">
        <v>8</v>
      </c>
      <c r="F4" s="7">
        <v>2.2499999999999999E-2</v>
      </c>
      <c r="G4" s="8">
        <f>+(C4*F4)/12</f>
        <v>271.875</v>
      </c>
      <c r="J4" s="5"/>
      <c r="K4" s="5" t="s">
        <v>21</v>
      </c>
      <c r="L4" s="5">
        <v>300</v>
      </c>
      <c r="M4" s="9"/>
      <c r="N4" s="10"/>
      <c r="O4" s="5" t="s">
        <v>19</v>
      </c>
      <c r="P4" s="8">
        <f>SUM(D12:D501)</f>
        <v>77397.071040520619</v>
      </c>
      <c r="R4" s="5" t="s">
        <v>27</v>
      </c>
      <c r="S4" s="11">
        <v>1000</v>
      </c>
    </row>
    <row r="5" spans="2:19" x14ac:dyDescent="0.3">
      <c r="B5" s="5" t="s">
        <v>3</v>
      </c>
      <c r="C5" s="12">
        <v>3.7499999999999999E-2</v>
      </c>
      <c r="E5" s="5" t="s">
        <v>10</v>
      </c>
      <c r="F5" s="7">
        <v>5.0000000000000001E-3</v>
      </c>
      <c r="G5" s="8">
        <f>+F5*C7/12</f>
        <v>48.333333333333336</v>
      </c>
      <c r="J5" s="5"/>
      <c r="K5" s="5" t="s">
        <v>22</v>
      </c>
      <c r="L5" s="13">
        <f>C4-C7</f>
        <v>29000</v>
      </c>
      <c r="N5" s="10"/>
      <c r="O5" s="5" t="s">
        <v>28</v>
      </c>
      <c r="P5" s="8">
        <f>SUM(I12:I499)</f>
        <v>15224.999999999922</v>
      </c>
      <c r="R5" s="5" t="s">
        <v>29</v>
      </c>
      <c r="S5" s="14">
        <v>0.03</v>
      </c>
    </row>
    <row r="6" spans="2:19" x14ac:dyDescent="0.3">
      <c r="B6" s="5" t="s">
        <v>4</v>
      </c>
      <c r="C6" s="15">
        <v>360</v>
      </c>
      <c r="E6" s="10"/>
      <c r="F6" s="5" t="s">
        <v>16</v>
      </c>
      <c r="G6" s="16">
        <f>+C8+G5+G4</f>
        <v>857.4224195570016</v>
      </c>
      <c r="H6" s="4"/>
      <c r="I6" s="4"/>
      <c r="J6" s="5"/>
      <c r="K6" s="5" t="s">
        <v>23</v>
      </c>
      <c r="L6" s="16">
        <f>L5+2*G6+0.01*C4</f>
        <v>32164.844839114005</v>
      </c>
      <c r="N6" s="10"/>
      <c r="O6" s="5" t="s">
        <v>30</v>
      </c>
      <c r="P6" s="8">
        <f>SUM(G12:G499)</f>
        <v>48.333333333333336</v>
      </c>
      <c r="R6" s="10" t="s">
        <v>31</v>
      </c>
      <c r="S6" s="10">
        <v>10</v>
      </c>
    </row>
    <row r="7" spans="2:19" x14ac:dyDescent="0.3">
      <c r="B7" s="5" t="s">
        <v>5</v>
      </c>
      <c r="C7" s="6">
        <f>C4*0.8</f>
        <v>116000</v>
      </c>
      <c r="E7" s="10"/>
      <c r="F7" s="5" t="s">
        <v>18</v>
      </c>
      <c r="G7" s="8">
        <f>SUM(L12:L501)</f>
        <v>306545.40437385422</v>
      </c>
      <c r="J7" s="5"/>
      <c r="K7" s="5" t="s">
        <v>24</v>
      </c>
      <c r="L7" s="16">
        <f>0.35/100*C4/12</f>
        <v>42.291666666666664</v>
      </c>
      <c r="N7" s="10"/>
      <c r="O7" s="5" t="s">
        <v>32</v>
      </c>
      <c r="P7" s="8">
        <f>SUM(F12:F500)</f>
        <v>97875</v>
      </c>
      <c r="R7" s="10" t="s">
        <v>33</v>
      </c>
      <c r="S7" s="11">
        <v>1000</v>
      </c>
    </row>
    <row r="8" spans="2:19" x14ac:dyDescent="0.3">
      <c r="B8" s="5" t="s">
        <v>6</v>
      </c>
      <c r="C8" s="8">
        <f>-PMT(C5/12,C6,C7)</f>
        <v>537.21408622366823</v>
      </c>
      <c r="E8" s="10"/>
      <c r="F8" s="5" t="s">
        <v>19</v>
      </c>
      <c r="G8" s="8">
        <f>SUM(D12:D501)</f>
        <v>77397.071040520619</v>
      </c>
      <c r="J8" s="5"/>
      <c r="K8" s="5" t="s">
        <v>26</v>
      </c>
      <c r="L8" s="17">
        <v>0.03</v>
      </c>
      <c r="N8" s="10"/>
      <c r="O8" s="5" t="s">
        <v>37</v>
      </c>
      <c r="P8" s="8">
        <f>SUM(P3:P7) + C4</f>
        <v>443545.40437385387</v>
      </c>
      <c r="R8" s="10" t="s">
        <v>34</v>
      </c>
      <c r="S8" s="18">
        <f>SUM(R12:R500) + S6*S7</f>
        <v>580904.98847586464</v>
      </c>
    </row>
    <row r="9" spans="2:19" x14ac:dyDescent="0.3">
      <c r="J9" s="32" t="s">
        <v>38</v>
      </c>
      <c r="K9" s="32"/>
      <c r="L9" s="16">
        <f>$Q371</f>
        <v>341701.99837135983</v>
      </c>
    </row>
    <row r="10" spans="2:19" ht="15" thickBot="1" x14ac:dyDescent="0.35">
      <c r="L10" s="19"/>
      <c r="M10" s="19"/>
    </row>
    <row r="11" spans="2:19" ht="57.6" x14ac:dyDescent="0.3">
      <c r="B11" s="20" t="s">
        <v>0</v>
      </c>
      <c r="C11" s="21" t="s">
        <v>1</v>
      </c>
      <c r="D11" s="21" t="s">
        <v>12</v>
      </c>
      <c r="E11" s="21" t="s">
        <v>11</v>
      </c>
      <c r="F11" s="21" t="s">
        <v>13</v>
      </c>
      <c r="G11" s="21" t="s">
        <v>9</v>
      </c>
      <c r="H11" s="21" t="s">
        <v>14</v>
      </c>
      <c r="I11" s="21" t="s">
        <v>42</v>
      </c>
      <c r="J11" s="21" t="s">
        <v>17</v>
      </c>
      <c r="K11" s="21" t="s">
        <v>2</v>
      </c>
      <c r="L11" s="21" t="s">
        <v>40</v>
      </c>
      <c r="M11" s="21" t="s">
        <v>20</v>
      </c>
      <c r="N11" s="21" t="s">
        <v>41</v>
      </c>
      <c r="O11" s="21" t="s">
        <v>43</v>
      </c>
      <c r="P11" s="21" t="s">
        <v>35</v>
      </c>
      <c r="Q11" s="21" t="s">
        <v>25</v>
      </c>
      <c r="R11" s="21" t="s">
        <v>36</v>
      </c>
    </row>
    <row r="12" spans="2:19" x14ac:dyDescent="0.3">
      <c r="B12" s="22">
        <v>1</v>
      </c>
      <c r="C12" s="23">
        <f>C7</f>
        <v>116000</v>
      </c>
      <c r="D12" s="23">
        <f>-IPMT($C$5/12,B12,$C$6,$C$7)</f>
        <v>362.49999999999994</v>
      </c>
      <c r="E12" s="23">
        <f>-PPMT($C$5/12,B12,$C$6,$C$7)</f>
        <v>174.71408622366826</v>
      </c>
      <c r="F12" s="24">
        <f>F13</f>
        <v>271.875</v>
      </c>
      <c r="G12" s="23">
        <f>+IF(C12&lt;$C$4*0.8,0,$G$5)</f>
        <v>48.333333333333336</v>
      </c>
      <c r="H12" s="24"/>
      <c r="I12" s="23">
        <f t="shared" ref="I12:I75" si="0">0.35/100*$C$4/12</f>
        <v>42.291666666666664</v>
      </c>
      <c r="J12" s="23">
        <f>+E12+H12</f>
        <v>174.71408622366826</v>
      </c>
      <c r="K12" s="23">
        <f>+C12-J12</f>
        <v>115825.28591377633</v>
      </c>
      <c r="L12" s="23">
        <f>I12+H12+G12+F12+E12+D12</f>
        <v>899.71408622366812</v>
      </c>
      <c r="M12" s="23">
        <f t="shared" ref="M12:M75" si="1">+$L$4</f>
        <v>300</v>
      </c>
      <c r="N12" s="23">
        <f>(D12+F12)*0.3*0</f>
        <v>0</v>
      </c>
      <c r="O12" s="23">
        <f t="shared" ref="O12:O75" si="2">L12+M12-N12</f>
        <v>1199.7140862236681</v>
      </c>
      <c r="P12" s="23">
        <f t="shared" ref="P12:P75" si="3">O12-E12+M12</f>
        <v>1324.9999999999998</v>
      </c>
      <c r="Q12" s="23">
        <f>$C$4 + $C$4*0</f>
        <v>145000</v>
      </c>
      <c r="R12" s="25">
        <f>$S$4</f>
        <v>1000</v>
      </c>
    </row>
    <row r="13" spans="2:19" x14ac:dyDescent="0.3">
      <c r="B13" s="22">
        <f t="shared" ref="B13:B76" si="4">+IF(K12&gt;1,IF(B12="","",B12+1),"")</f>
        <v>2</v>
      </c>
      <c r="C13" s="23">
        <f t="shared" ref="C13:C76" si="5">+IF(B13="","",K12)</f>
        <v>115825.28591377633</v>
      </c>
      <c r="D13" s="23">
        <f t="shared" ref="D13:D76" si="6">+IF(B13="",0,-IPMT($C$5/12,B13,$C$6,$C$7))</f>
        <v>361.95401848055099</v>
      </c>
      <c r="E13" s="23">
        <f t="shared" ref="E13:E76" si="7">+IF(B13="",0,-PPMT($C$5/12,B13,$C$6,$C$7))</f>
        <v>175.26006774311722</v>
      </c>
      <c r="F13" s="24">
        <f t="shared" ref="F13:F76" si="8">+IF(B13="",0,$G$4)</f>
        <v>271.875</v>
      </c>
      <c r="G13" s="23">
        <f t="shared" ref="G13:G76" si="9">+IF(B13="",0,IF(C13&lt;$C$4*0.8,0,$G$5))</f>
        <v>0</v>
      </c>
      <c r="H13" s="24"/>
      <c r="I13" s="23">
        <f t="shared" si="0"/>
        <v>42.291666666666664</v>
      </c>
      <c r="J13" s="23">
        <f t="shared" ref="J13:J76" si="10">+IF(B13="",0,E13+H13)</f>
        <v>175.26006774311722</v>
      </c>
      <c r="K13" s="23">
        <f t="shared" ref="K13:K76" si="11">+IF(B13="","",C13-J13)</f>
        <v>115650.02584603321</v>
      </c>
      <c r="L13" s="23">
        <f t="shared" ref="L13:L75" si="12">I13+H13+G13+F13+E13+D13</f>
        <v>851.38075289033486</v>
      </c>
      <c r="M13" s="23">
        <f t="shared" si="1"/>
        <v>300</v>
      </c>
      <c r="N13" s="23">
        <f t="shared" ref="N13:N76" si="13">(D13+F13)*0.3*0</f>
        <v>0</v>
      </c>
      <c r="O13" s="23">
        <f t="shared" si="2"/>
        <v>1151.3807528903349</v>
      </c>
      <c r="P13" s="23">
        <f t="shared" si="3"/>
        <v>1276.1206851472175</v>
      </c>
      <c r="Q13" s="23">
        <f t="shared" ref="Q13:Q23" si="14">$C$4 + $C$4*0</f>
        <v>145000</v>
      </c>
      <c r="R13" s="25">
        <f t="shared" ref="R13:R23" si="15">$S$4</f>
        <v>1000</v>
      </c>
    </row>
    <row r="14" spans="2:19" x14ac:dyDescent="0.3">
      <c r="B14" s="22">
        <f t="shared" si="4"/>
        <v>3</v>
      </c>
      <c r="C14" s="23">
        <f t="shared" si="5"/>
        <v>115650.02584603321</v>
      </c>
      <c r="D14" s="23">
        <f t="shared" si="6"/>
        <v>361.40633076885376</v>
      </c>
      <c r="E14" s="23">
        <f t="shared" si="7"/>
        <v>175.80775545481444</v>
      </c>
      <c r="F14" s="24">
        <f t="shared" si="8"/>
        <v>271.875</v>
      </c>
      <c r="G14" s="23">
        <f t="shared" si="9"/>
        <v>0</v>
      </c>
      <c r="H14" s="24"/>
      <c r="I14" s="23">
        <f t="shared" si="0"/>
        <v>42.291666666666664</v>
      </c>
      <c r="J14" s="23">
        <f t="shared" si="10"/>
        <v>175.80775545481444</v>
      </c>
      <c r="K14" s="23">
        <f t="shared" si="11"/>
        <v>115474.2180905784</v>
      </c>
      <c r="L14" s="23">
        <f t="shared" si="12"/>
        <v>851.38075289033486</v>
      </c>
      <c r="M14" s="23">
        <f t="shared" si="1"/>
        <v>300</v>
      </c>
      <c r="N14" s="23">
        <f t="shared" si="13"/>
        <v>0</v>
      </c>
      <c r="O14" s="23">
        <f t="shared" si="2"/>
        <v>1151.3807528903349</v>
      </c>
      <c r="P14" s="23">
        <f t="shared" si="3"/>
        <v>1275.5729974355204</v>
      </c>
      <c r="Q14" s="23">
        <f t="shared" si="14"/>
        <v>145000</v>
      </c>
      <c r="R14" s="25">
        <f t="shared" si="15"/>
        <v>1000</v>
      </c>
    </row>
    <row r="15" spans="2:19" x14ac:dyDescent="0.3">
      <c r="B15" s="22">
        <f t="shared" si="4"/>
        <v>4</v>
      </c>
      <c r="C15" s="23">
        <f t="shared" si="5"/>
        <v>115474.2180905784</v>
      </c>
      <c r="D15" s="23">
        <f t="shared" si="6"/>
        <v>360.85693153305743</v>
      </c>
      <c r="E15" s="23">
        <f t="shared" si="7"/>
        <v>176.35715469061074</v>
      </c>
      <c r="F15" s="24">
        <f t="shared" si="8"/>
        <v>271.875</v>
      </c>
      <c r="G15" s="23">
        <f t="shared" si="9"/>
        <v>0</v>
      </c>
      <c r="H15" s="24"/>
      <c r="I15" s="23">
        <f t="shared" si="0"/>
        <v>42.291666666666664</v>
      </c>
      <c r="J15" s="23">
        <f t="shared" si="10"/>
        <v>176.35715469061074</v>
      </c>
      <c r="K15" s="23">
        <f t="shared" si="11"/>
        <v>115297.86093588779</v>
      </c>
      <c r="L15" s="23">
        <f t="shared" si="12"/>
        <v>851.38075289033486</v>
      </c>
      <c r="M15" s="23">
        <f t="shared" si="1"/>
        <v>300</v>
      </c>
      <c r="N15" s="23">
        <f t="shared" si="13"/>
        <v>0</v>
      </c>
      <c r="O15" s="23">
        <f t="shared" si="2"/>
        <v>1151.3807528903349</v>
      </c>
      <c r="P15" s="23">
        <f t="shared" si="3"/>
        <v>1275.0235981997241</v>
      </c>
      <c r="Q15" s="23">
        <f t="shared" si="14"/>
        <v>145000</v>
      </c>
      <c r="R15" s="25">
        <f t="shared" si="15"/>
        <v>1000</v>
      </c>
    </row>
    <row r="16" spans="2:19" x14ac:dyDescent="0.3">
      <c r="B16" s="22">
        <f t="shared" si="4"/>
        <v>5</v>
      </c>
      <c r="C16" s="23">
        <f t="shared" si="5"/>
        <v>115297.86093588779</v>
      </c>
      <c r="D16" s="23">
        <f t="shared" si="6"/>
        <v>360.30581542464932</v>
      </c>
      <c r="E16" s="23">
        <f t="shared" si="7"/>
        <v>176.90827079901888</v>
      </c>
      <c r="F16" s="24">
        <f t="shared" si="8"/>
        <v>271.875</v>
      </c>
      <c r="G16" s="23">
        <f t="shared" si="9"/>
        <v>0</v>
      </c>
      <c r="H16" s="24"/>
      <c r="I16" s="23">
        <f t="shared" si="0"/>
        <v>42.291666666666664</v>
      </c>
      <c r="J16" s="23">
        <f t="shared" si="10"/>
        <v>176.90827079901888</v>
      </c>
      <c r="K16" s="23">
        <f t="shared" si="11"/>
        <v>115120.95266508877</v>
      </c>
      <c r="L16" s="23">
        <f t="shared" si="12"/>
        <v>851.38075289033486</v>
      </c>
      <c r="M16" s="23">
        <f t="shared" si="1"/>
        <v>300</v>
      </c>
      <c r="N16" s="23">
        <f t="shared" si="13"/>
        <v>0</v>
      </c>
      <c r="O16" s="23">
        <f t="shared" si="2"/>
        <v>1151.3807528903349</v>
      </c>
      <c r="P16" s="23">
        <f t="shared" si="3"/>
        <v>1274.4724820913161</v>
      </c>
      <c r="Q16" s="23">
        <f t="shared" si="14"/>
        <v>145000</v>
      </c>
      <c r="R16" s="25">
        <f t="shared" si="15"/>
        <v>1000</v>
      </c>
    </row>
    <row r="17" spans="2:18" x14ac:dyDescent="0.3">
      <c r="B17" s="22">
        <f t="shared" si="4"/>
        <v>6</v>
      </c>
      <c r="C17" s="23">
        <f t="shared" si="5"/>
        <v>115120.95266508877</v>
      </c>
      <c r="D17" s="23">
        <f t="shared" si="6"/>
        <v>359.75297707840235</v>
      </c>
      <c r="E17" s="23">
        <f t="shared" si="7"/>
        <v>177.46110914526579</v>
      </c>
      <c r="F17" s="24">
        <f t="shared" si="8"/>
        <v>271.875</v>
      </c>
      <c r="G17" s="23">
        <f t="shared" si="9"/>
        <v>0</v>
      </c>
      <c r="H17" s="24"/>
      <c r="I17" s="23">
        <f t="shared" si="0"/>
        <v>42.291666666666664</v>
      </c>
      <c r="J17" s="23">
        <f t="shared" si="10"/>
        <v>177.46110914526579</v>
      </c>
      <c r="K17" s="23">
        <f t="shared" si="11"/>
        <v>114943.4915559435</v>
      </c>
      <c r="L17" s="23">
        <f t="shared" si="12"/>
        <v>851.38075289033486</v>
      </c>
      <c r="M17" s="23">
        <f t="shared" si="1"/>
        <v>300</v>
      </c>
      <c r="N17" s="23">
        <f t="shared" si="13"/>
        <v>0</v>
      </c>
      <c r="O17" s="23">
        <f t="shared" si="2"/>
        <v>1151.3807528903349</v>
      </c>
      <c r="P17" s="23">
        <f t="shared" si="3"/>
        <v>1273.9196437450692</v>
      </c>
      <c r="Q17" s="23">
        <f t="shared" si="14"/>
        <v>145000</v>
      </c>
      <c r="R17" s="25">
        <f t="shared" si="15"/>
        <v>1000</v>
      </c>
    </row>
    <row r="18" spans="2:18" x14ac:dyDescent="0.3">
      <c r="B18" s="22">
        <f t="shared" si="4"/>
        <v>7</v>
      </c>
      <c r="C18" s="23">
        <f t="shared" si="5"/>
        <v>114943.4915559435</v>
      </c>
      <c r="D18" s="23">
        <f t="shared" si="6"/>
        <v>359.19841111232341</v>
      </c>
      <c r="E18" s="23">
        <f t="shared" si="7"/>
        <v>178.01567511134479</v>
      </c>
      <c r="F18" s="24">
        <f t="shared" si="8"/>
        <v>271.875</v>
      </c>
      <c r="G18" s="23">
        <f t="shared" si="9"/>
        <v>0</v>
      </c>
      <c r="H18" s="24"/>
      <c r="I18" s="23">
        <f t="shared" si="0"/>
        <v>42.291666666666664</v>
      </c>
      <c r="J18" s="23">
        <f t="shared" si="10"/>
        <v>178.01567511134479</v>
      </c>
      <c r="K18" s="23">
        <f t="shared" si="11"/>
        <v>114765.47588083216</v>
      </c>
      <c r="L18" s="23">
        <f t="shared" si="12"/>
        <v>851.38075289033486</v>
      </c>
      <c r="M18" s="23">
        <f t="shared" si="1"/>
        <v>300</v>
      </c>
      <c r="N18" s="23">
        <f t="shared" si="13"/>
        <v>0</v>
      </c>
      <c r="O18" s="23">
        <f t="shared" si="2"/>
        <v>1151.3807528903349</v>
      </c>
      <c r="P18" s="23">
        <f t="shared" si="3"/>
        <v>1273.3650777789901</v>
      </c>
      <c r="Q18" s="23">
        <f t="shared" si="14"/>
        <v>145000</v>
      </c>
      <c r="R18" s="25">
        <f t="shared" si="15"/>
        <v>1000</v>
      </c>
    </row>
    <row r="19" spans="2:18" x14ac:dyDescent="0.3">
      <c r="B19" s="22">
        <f t="shared" si="4"/>
        <v>8</v>
      </c>
      <c r="C19" s="23">
        <f t="shared" si="5"/>
        <v>114765.47588083216</v>
      </c>
      <c r="D19" s="23">
        <f t="shared" si="6"/>
        <v>358.64211212760046</v>
      </c>
      <c r="E19" s="23">
        <f t="shared" si="7"/>
        <v>178.57197409606772</v>
      </c>
      <c r="F19" s="24">
        <f t="shared" si="8"/>
        <v>271.875</v>
      </c>
      <c r="G19" s="23">
        <f t="shared" si="9"/>
        <v>0</v>
      </c>
      <c r="H19" s="24"/>
      <c r="I19" s="23">
        <f t="shared" si="0"/>
        <v>42.291666666666664</v>
      </c>
      <c r="J19" s="23">
        <f t="shared" si="10"/>
        <v>178.57197409606772</v>
      </c>
      <c r="K19" s="23">
        <f t="shared" si="11"/>
        <v>114586.9039067361</v>
      </c>
      <c r="L19" s="23">
        <f t="shared" si="12"/>
        <v>851.38075289033486</v>
      </c>
      <c r="M19" s="23">
        <f t="shared" si="1"/>
        <v>300</v>
      </c>
      <c r="N19" s="23">
        <f t="shared" si="13"/>
        <v>0</v>
      </c>
      <c r="O19" s="23">
        <f t="shared" si="2"/>
        <v>1151.3807528903349</v>
      </c>
      <c r="P19" s="23">
        <f t="shared" si="3"/>
        <v>1272.8087787942673</v>
      </c>
      <c r="Q19" s="23">
        <f t="shared" si="14"/>
        <v>145000</v>
      </c>
      <c r="R19" s="25">
        <f t="shared" si="15"/>
        <v>1000</v>
      </c>
    </row>
    <row r="20" spans="2:18" x14ac:dyDescent="0.3">
      <c r="B20" s="22">
        <f t="shared" si="4"/>
        <v>9</v>
      </c>
      <c r="C20" s="23">
        <f t="shared" si="5"/>
        <v>114586.9039067361</v>
      </c>
      <c r="D20" s="23">
        <f t="shared" si="6"/>
        <v>358.0840747085503</v>
      </c>
      <c r="E20" s="23">
        <f t="shared" si="7"/>
        <v>179.13001151511796</v>
      </c>
      <c r="F20" s="24">
        <f t="shared" si="8"/>
        <v>271.875</v>
      </c>
      <c r="G20" s="23">
        <f t="shared" si="9"/>
        <v>0</v>
      </c>
      <c r="H20" s="24"/>
      <c r="I20" s="23">
        <f t="shared" si="0"/>
        <v>42.291666666666664</v>
      </c>
      <c r="J20" s="23">
        <f t="shared" si="10"/>
        <v>179.13001151511796</v>
      </c>
      <c r="K20" s="23">
        <f t="shared" si="11"/>
        <v>114407.77389522098</v>
      </c>
      <c r="L20" s="23">
        <f t="shared" si="12"/>
        <v>851.38075289033486</v>
      </c>
      <c r="M20" s="23">
        <f t="shared" si="1"/>
        <v>300</v>
      </c>
      <c r="N20" s="23">
        <f t="shared" si="13"/>
        <v>0</v>
      </c>
      <c r="O20" s="23">
        <f t="shared" si="2"/>
        <v>1151.3807528903349</v>
      </c>
      <c r="P20" s="23">
        <f t="shared" si="3"/>
        <v>1272.2507413752169</v>
      </c>
      <c r="Q20" s="23">
        <f t="shared" si="14"/>
        <v>145000</v>
      </c>
      <c r="R20" s="25">
        <f t="shared" si="15"/>
        <v>1000</v>
      </c>
    </row>
    <row r="21" spans="2:18" x14ac:dyDescent="0.3">
      <c r="B21" s="22">
        <f t="shared" si="4"/>
        <v>10</v>
      </c>
      <c r="C21" s="23">
        <f t="shared" si="5"/>
        <v>114407.77389522098</v>
      </c>
      <c r="D21" s="23">
        <f t="shared" si="6"/>
        <v>357.52429342256545</v>
      </c>
      <c r="E21" s="23">
        <f t="shared" si="7"/>
        <v>179.6897928011027</v>
      </c>
      <c r="F21" s="24">
        <f t="shared" si="8"/>
        <v>271.875</v>
      </c>
      <c r="G21" s="23">
        <f t="shared" si="9"/>
        <v>0</v>
      </c>
      <c r="H21" s="24"/>
      <c r="I21" s="23">
        <f t="shared" si="0"/>
        <v>42.291666666666664</v>
      </c>
      <c r="J21" s="23">
        <f t="shared" si="10"/>
        <v>179.6897928011027</v>
      </c>
      <c r="K21" s="23">
        <f t="shared" si="11"/>
        <v>114228.08410241987</v>
      </c>
      <c r="L21" s="23">
        <f t="shared" si="12"/>
        <v>851.38075289033486</v>
      </c>
      <c r="M21" s="23">
        <f t="shared" si="1"/>
        <v>300</v>
      </c>
      <c r="N21" s="23">
        <f t="shared" si="13"/>
        <v>0</v>
      </c>
      <c r="O21" s="23">
        <f t="shared" si="2"/>
        <v>1151.3807528903349</v>
      </c>
      <c r="P21" s="23">
        <f t="shared" si="3"/>
        <v>1271.6909600892322</v>
      </c>
      <c r="Q21" s="23">
        <f t="shared" si="14"/>
        <v>145000</v>
      </c>
      <c r="R21" s="25">
        <f t="shared" si="15"/>
        <v>1000</v>
      </c>
    </row>
    <row r="22" spans="2:18" x14ac:dyDescent="0.3">
      <c r="B22" s="22">
        <f t="shared" si="4"/>
        <v>11</v>
      </c>
      <c r="C22" s="23">
        <f t="shared" si="5"/>
        <v>114228.08410241987</v>
      </c>
      <c r="D22" s="23">
        <f t="shared" si="6"/>
        <v>356.9627628200621</v>
      </c>
      <c r="E22" s="23">
        <f t="shared" si="7"/>
        <v>180.25132340360614</v>
      </c>
      <c r="F22" s="24">
        <f t="shared" si="8"/>
        <v>271.875</v>
      </c>
      <c r="G22" s="23">
        <f t="shared" si="9"/>
        <v>0</v>
      </c>
      <c r="H22" s="24"/>
      <c r="I22" s="23">
        <f t="shared" si="0"/>
        <v>42.291666666666664</v>
      </c>
      <c r="J22" s="23">
        <f t="shared" si="10"/>
        <v>180.25132340360614</v>
      </c>
      <c r="K22" s="23">
        <f t="shared" si="11"/>
        <v>114047.83277901627</v>
      </c>
      <c r="L22" s="23">
        <f t="shared" si="12"/>
        <v>851.38075289033486</v>
      </c>
      <c r="M22" s="23">
        <f t="shared" si="1"/>
        <v>300</v>
      </c>
      <c r="N22" s="23">
        <f t="shared" si="13"/>
        <v>0</v>
      </c>
      <c r="O22" s="23">
        <f t="shared" si="2"/>
        <v>1151.3807528903349</v>
      </c>
      <c r="P22" s="23">
        <f t="shared" si="3"/>
        <v>1271.1294294867287</v>
      </c>
      <c r="Q22" s="23">
        <f t="shared" si="14"/>
        <v>145000</v>
      </c>
      <c r="R22" s="25">
        <f t="shared" si="15"/>
        <v>1000</v>
      </c>
    </row>
    <row r="23" spans="2:18" x14ac:dyDescent="0.3">
      <c r="B23" s="22">
        <f t="shared" si="4"/>
        <v>12</v>
      </c>
      <c r="C23" s="23">
        <f t="shared" si="5"/>
        <v>114047.83277901627</v>
      </c>
      <c r="D23" s="23">
        <f t="shared" si="6"/>
        <v>356.39947743442576</v>
      </c>
      <c r="E23" s="23">
        <f t="shared" si="7"/>
        <v>180.81460878924239</v>
      </c>
      <c r="F23" s="24">
        <f t="shared" si="8"/>
        <v>271.875</v>
      </c>
      <c r="G23" s="23">
        <f t="shared" si="9"/>
        <v>0</v>
      </c>
      <c r="H23" s="24"/>
      <c r="I23" s="23">
        <f t="shared" si="0"/>
        <v>42.291666666666664</v>
      </c>
      <c r="J23" s="23">
        <f t="shared" si="10"/>
        <v>180.81460878924239</v>
      </c>
      <c r="K23" s="23">
        <f t="shared" si="11"/>
        <v>113867.01817022703</v>
      </c>
      <c r="L23" s="23">
        <f t="shared" si="12"/>
        <v>851.38075289033486</v>
      </c>
      <c r="M23" s="23">
        <f t="shared" si="1"/>
        <v>300</v>
      </c>
      <c r="N23" s="23">
        <f t="shared" si="13"/>
        <v>0</v>
      </c>
      <c r="O23" s="23">
        <f t="shared" si="2"/>
        <v>1151.3807528903349</v>
      </c>
      <c r="P23" s="23">
        <f t="shared" si="3"/>
        <v>1270.5661441010925</v>
      </c>
      <c r="Q23" s="23">
        <f t="shared" si="14"/>
        <v>145000</v>
      </c>
      <c r="R23" s="25">
        <f t="shared" si="15"/>
        <v>1000</v>
      </c>
    </row>
    <row r="24" spans="2:18" x14ac:dyDescent="0.3">
      <c r="B24" s="22">
        <f t="shared" si="4"/>
        <v>13</v>
      </c>
      <c r="C24" s="23">
        <f t="shared" si="5"/>
        <v>113867.01817022703</v>
      </c>
      <c r="D24" s="23">
        <f t="shared" si="6"/>
        <v>355.83443178195938</v>
      </c>
      <c r="E24" s="23">
        <f t="shared" si="7"/>
        <v>181.37965444170877</v>
      </c>
      <c r="F24" s="24">
        <f t="shared" si="8"/>
        <v>271.875</v>
      </c>
      <c r="G24" s="23">
        <f t="shared" si="9"/>
        <v>0</v>
      </c>
      <c r="H24" s="24"/>
      <c r="I24" s="23">
        <f t="shared" si="0"/>
        <v>42.291666666666664</v>
      </c>
      <c r="J24" s="23">
        <f t="shared" si="10"/>
        <v>181.37965444170877</v>
      </c>
      <c r="K24" s="23">
        <f t="shared" si="11"/>
        <v>113685.63851578532</v>
      </c>
      <c r="L24" s="23">
        <f t="shared" si="12"/>
        <v>851.38075289033486</v>
      </c>
      <c r="M24" s="23">
        <f t="shared" si="1"/>
        <v>300</v>
      </c>
      <c r="N24" s="23">
        <f t="shared" si="13"/>
        <v>0</v>
      </c>
      <c r="O24" s="23">
        <f t="shared" si="2"/>
        <v>1151.3807528903349</v>
      </c>
      <c r="P24" s="23">
        <f t="shared" si="3"/>
        <v>1270.0010984486262</v>
      </c>
      <c r="Q24" s="23">
        <f t="shared" ref="Q24:Q35" si="16">$Q$23 + $Q$23*$L$8</f>
        <v>149350</v>
      </c>
      <c r="R24" s="25">
        <f>$R$23 + ($R$23 * $S$5)</f>
        <v>1030</v>
      </c>
    </row>
    <row r="25" spans="2:18" x14ac:dyDescent="0.3">
      <c r="B25" s="22">
        <f t="shared" si="4"/>
        <v>14</v>
      </c>
      <c r="C25" s="23">
        <f t="shared" si="5"/>
        <v>113685.63851578532</v>
      </c>
      <c r="D25" s="23">
        <f t="shared" si="6"/>
        <v>355.26762036182907</v>
      </c>
      <c r="E25" s="23">
        <f t="shared" si="7"/>
        <v>181.94646586183913</v>
      </c>
      <c r="F25" s="24">
        <f t="shared" si="8"/>
        <v>271.875</v>
      </c>
      <c r="G25" s="23">
        <f t="shared" si="9"/>
        <v>0</v>
      </c>
      <c r="H25" s="24"/>
      <c r="I25" s="23">
        <f t="shared" si="0"/>
        <v>42.291666666666664</v>
      </c>
      <c r="J25" s="23">
        <f t="shared" si="10"/>
        <v>181.94646586183913</v>
      </c>
      <c r="K25" s="23">
        <f t="shared" si="11"/>
        <v>113503.69204992348</v>
      </c>
      <c r="L25" s="23">
        <f t="shared" si="12"/>
        <v>851.38075289033486</v>
      </c>
      <c r="M25" s="23">
        <f t="shared" si="1"/>
        <v>300</v>
      </c>
      <c r="N25" s="23">
        <f t="shared" si="13"/>
        <v>0</v>
      </c>
      <c r="O25" s="23">
        <f t="shared" si="2"/>
        <v>1151.3807528903349</v>
      </c>
      <c r="P25" s="23">
        <f t="shared" si="3"/>
        <v>1269.4342870284959</v>
      </c>
      <c r="Q25" s="23">
        <f t="shared" si="16"/>
        <v>149350</v>
      </c>
      <c r="R25" s="25">
        <f t="shared" ref="R25:R35" si="17">$R$23 + ($R$23 * $S$5)</f>
        <v>1030</v>
      </c>
    </row>
    <row r="26" spans="2:18" x14ac:dyDescent="0.3">
      <c r="B26" s="22">
        <f t="shared" si="4"/>
        <v>15</v>
      </c>
      <c r="C26" s="23">
        <f t="shared" si="5"/>
        <v>113503.69204992348</v>
      </c>
      <c r="D26" s="23">
        <f t="shared" si="6"/>
        <v>354.69903765601083</v>
      </c>
      <c r="E26" s="23">
        <f t="shared" si="7"/>
        <v>182.51504856765737</v>
      </c>
      <c r="F26" s="24">
        <f t="shared" si="8"/>
        <v>271.875</v>
      </c>
      <c r="G26" s="23">
        <f t="shared" si="9"/>
        <v>0</v>
      </c>
      <c r="H26" s="24"/>
      <c r="I26" s="23">
        <f t="shared" si="0"/>
        <v>42.291666666666664</v>
      </c>
      <c r="J26" s="23">
        <f t="shared" si="10"/>
        <v>182.51504856765737</v>
      </c>
      <c r="K26" s="23">
        <f t="shared" si="11"/>
        <v>113321.17700135583</v>
      </c>
      <c r="L26" s="23">
        <f t="shared" si="12"/>
        <v>851.38075289033486</v>
      </c>
      <c r="M26" s="23">
        <f t="shared" si="1"/>
        <v>300</v>
      </c>
      <c r="N26" s="23">
        <f t="shared" si="13"/>
        <v>0</v>
      </c>
      <c r="O26" s="23">
        <f t="shared" si="2"/>
        <v>1151.3807528903349</v>
      </c>
      <c r="P26" s="23">
        <f t="shared" si="3"/>
        <v>1268.8657043226776</v>
      </c>
      <c r="Q26" s="23">
        <f t="shared" si="16"/>
        <v>149350</v>
      </c>
      <c r="R26" s="25">
        <f t="shared" si="17"/>
        <v>1030</v>
      </c>
    </row>
    <row r="27" spans="2:18" x14ac:dyDescent="0.3">
      <c r="B27" s="22">
        <f t="shared" si="4"/>
        <v>16</v>
      </c>
      <c r="C27" s="23">
        <f t="shared" si="5"/>
        <v>113321.17700135583</v>
      </c>
      <c r="D27" s="23">
        <f t="shared" si="6"/>
        <v>354.1286781292369</v>
      </c>
      <c r="E27" s="23">
        <f t="shared" si="7"/>
        <v>183.08540809443127</v>
      </c>
      <c r="F27" s="24">
        <f t="shared" si="8"/>
        <v>271.875</v>
      </c>
      <c r="G27" s="23">
        <f t="shared" si="9"/>
        <v>0</v>
      </c>
      <c r="H27" s="24"/>
      <c r="I27" s="23">
        <f t="shared" si="0"/>
        <v>42.291666666666664</v>
      </c>
      <c r="J27" s="23">
        <f t="shared" si="10"/>
        <v>183.08540809443127</v>
      </c>
      <c r="K27" s="23">
        <f t="shared" si="11"/>
        <v>113138.0915932614</v>
      </c>
      <c r="L27" s="23">
        <f t="shared" si="12"/>
        <v>851.38075289033486</v>
      </c>
      <c r="M27" s="23">
        <f t="shared" si="1"/>
        <v>300</v>
      </c>
      <c r="N27" s="23">
        <f t="shared" si="13"/>
        <v>0</v>
      </c>
      <c r="O27" s="23">
        <f t="shared" si="2"/>
        <v>1151.3807528903349</v>
      </c>
      <c r="P27" s="23">
        <f t="shared" si="3"/>
        <v>1268.2953447959035</v>
      </c>
      <c r="Q27" s="23">
        <f t="shared" si="16"/>
        <v>149350</v>
      </c>
      <c r="R27" s="25">
        <f t="shared" si="17"/>
        <v>1030</v>
      </c>
    </row>
    <row r="28" spans="2:18" x14ac:dyDescent="0.3">
      <c r="B28" s="22">
        <f t="shared" si="4"/>
        <v>17</v>
      </c>
      <c r="C28" s="23">
        <f t="shared" si="5"/>
        <v>113138.0915932614</v>
      </c>
      <c r="D28" s="23">
        <f t="shared" si="6"/>
        <v>353.55653622894181</v>
      </c>
      <c r="E28" s="23">
        <f t="shared" si="7"/>
        <v>183.65754999472639</v>
      </c>
      <c r="F28" s="24">
        <f t="shared" si="8"/>
        <v>271.875</v>
      </c>
      <c r="G28" s="23">
        <f t="shared" si="9"/>
        <v>0</v>
      </c>
      <c r="H28" s="24"/>
      <c r="I28" s="23">
        <f t="shared" si="0"/>
        <v>42.291666666666664</v>
      </c>
      <c r="J28" s="23">
        <f t="shared" si="10"/>
        <v>183.65754999472639</v>
      </c>
      <c r="K28" s="23">
        <f t="shared" si="11"/>
        <v>112954.43404326668</v>
      </c>
      <c r="L28" s="23">
        <f t="shared" si="12"/>
        <v>851.38075289033486</v>
      </c>
      <c r="M28" s="23">
        <f t="shared" si="1"/>
        <v>300</v>
      </c>
      <c r="N28" s="23">
        <f t="shared" si="13"/>
        <v>0</v>
      </c>
      <c r="O28" s="23">
        <f t="shared" si="2"/>
        <v>1151.3807528903349</v>
      </c>
      <c r="P28" s="23">
        <f t="shared" si="3"/>
        <v>1267.7232028956084</v>
      </c>
      <c r="Q28" s="23">
        <f t="shared" si="16"/>
        <v>149350</v>
      </c>
      <c r="R28" s="25">
        <f t="shared" si="17"/>
        <v>1030</v>
      </c>
    </row>
    <row r="29" spans="2:18" x14ac:dyDescent="0.3">
      <c r="B29" s="22">
        <f t="shared" si="4"/>
        <v>18</v>
      </c>
      <c r="C29" s="23">
        <f t="shared" si="5"/>
        <v>112954.43404326668</v>
      </c>
      <c r="D29" s="23">
        <f t="shared" si="6"/>
        <v>352.98260638520827</v>
      </c>
      <c r="E29" s="23">
        <f t="shared" si="7"/>
        <v>184.2314798384599</v>
      </c>
      <c r="F29" s="24">
        <f t="shared" si="8"/>
        <v>271.875</v>
      </c>
      <c r="G29" s="23">
        <f t="shared" si="9"/>
        <v>0</v>
      </c>
      <c r="H29" s="24"/>
      <c r="I29" s="23">
        <f t="shared" si="0"/>
        <v>42.291666666666664</v>
      </c>
      <c r="J29" s="23">
        <f t="shared" si="10"/>
        <v>184.2314798384599</v>
      </c>
      <c r="K29" s="23">
        <f t="shared" si="11"/>
        <v>112770.20256342822</v>
      </c>
      <c r="L29" s="23">
        <f t="shared" si="12"/>
        <v>851.38075289033486</v>
      </c>
      <c r="M29" s="23">
        <f t="shared" si="1"/>
        <v>300</v>
      </c>
      <c r="N29" s="23">
        <f t="shared" si="13"/>
        <v>0</v>
      </c>
      <c r="O29" s="23">
        <f t="shared" si="2"/>
        <v>1151.3807528903349</v>
      </c>
      <c r="P29" s="23">
        <f t="shared" si="3"/>
        <v>1267.1492730518748</v>
      </c>
      <c r="Q29" s="23">
        <f t="shared" si="16"/>
        <v>149350</v>
      </c>
      <c r="R29" s="25">
        <f t="shared" si="17"/>
        <v>1030</v>
      </c>
    </row>
    <row r="30" spans="2:18" x14ac:dyDescent="0.3">
      <c r="B30" s="22">
        <f t="shared" si="4"/>
        <v>19</v>
      </c>
      <c r="C30" s="23">
        <f t="shared" si="5"/>
        <v>112770.20256342822</v>
      </c>
      <c r="D30" s="23">
        <f t="shared" si="6"/>
        <v>352.40688301071316</v>
      </c>
      <c r="E30" s="23">
        <f t="shared" si="7"/>
        <v>184.80720321295507</v>
      </c>
      <c r="F30" s="24">
        <f t="shared" si="8"/>
        <v>271.875</v>
      </c>
      <c r="G30" s="23">
        <f t="shared" si="9"/>
        <v>0</v>
      </c>
      <c r="H30" s="24"/>
      <c r="I30" s="23">
        <f t="shared" si="0"/>
        <v>42.291666666666664</v>
      </c>
      <c r="J30" s="23">
        <f t="shared" si="10"/>
        <v>184.80720321295507</v>
      </c>
      <c r="K30" s="23">
        <f t="shared" si="11"/>
        <v>112585.39536021526</v>
      </c>
      <c r="L30" s="23">
        <f t="shared" si="12"/>
        <v>851.38075289033486</v>
      </c>
      <c r="M30" s="23">
        <f t="shared" si="1"/>
        <v>300</v>
      </c>
      <c r="N30" s="23">
        <f t="shared" si="13"/>
        <v>0</v>
      </c>
      <c r="O30" s="23">
        <f t="shared" si="2"/>
        <v>1151.3807528903349</v>
      </c>
      <c r="P30" s="23">
        <f t="shared" si="3"/>
        <v>1266.5735496773798</v>
      </c>
      <c r="Q30" s="23">
        <f t="shared" si="16"/>
        <v>149350</v>
      </c>
      <c r="R30" s="25">
        <f t="shared" si="17"/>
        <v>1030</v>
      </c>
    </row>
    <row r="31" spans="2:18" x14ac:dyDescent="0.3">
      <c r="B31" s="22">
        <f t="shared" si="4"/>
        <v>20</v>
      </c>
      <c r="C31" s="23">
        <f t="shared" si="5"/>
        <v>112585.39536021526</v>
      </c>
      <c r="D31" s="23">
        <f t="shared" si="6"/>
        <v>351.82936050067258</v>
      </c>
      <c r="E31" s="23">
        <f t="shared" si="7"/>
        <v>185.38472572299563</v>
      </c>
      <c r="F31" s="24">
        <f t="shared" si="8"/>
        <v>271.875</v>
      </c>
      <c r="G31" s="23">
        <f t="shared" si="9"/>
        <v>0</v>
      </c>
      <c r="H31" s="24"/>
      <c r="I31" s="23">
        <f t="shared" si="0"/>
        <v>42.291666666666664</v>
      </c>
      <c r="J31" s="23">
        <f t="shared" si="10"/>
        <v>185.38472572299563</v>
      </c>
      <c r="K31" s="23">
        <f t="shared" si="11"/>
        <v>112400.01063449227</v>
      </c>
      <c r="L31" s="23">
        <f t="shared" si="12"/>
        <v>851.38075289033486</v>
      </c>
      <c r="M31" s="23">
        <f t="shared" si="1"/>
        <v>300</v>
      </c>
      <c r="N31" s="23">
        <f t="shared" si="13"/>
        <v>0</v>
      </c>
      <c r="O31" s="23">
        <f t="shared" si="2"/>
        <v>1151.3807528903349</v>
      </c>
      <c r="P31" s="23">
        <f t="shared" si="3"/>
        <v>1265.9960271673392</v>
      </c>
      <c r="Q31" s="23">
        <f t="shared" si="16"/>
        <v>149350</v>
      </c>
      <c r="R31" s="25">
        <f t="shared" si="17"/>
        <v>1030</v>
      </c>
    </row>
    <row r="32" spans="2:18" x14ac:dyDescent="0.3">
      <c r="B32" s="22">
        <f t="shared" si="4"/>
        <v>21</v>
      </c>
      <c r="C32" s="23">
        <f t="shared" si="5"/>
        <v>112400.01063449227</v>
      </c>
      <c r="D32" s="23">
        <f t="shared" si="6"/>
        <v>351.25003323278827</v>
      </c>
      <c r="E32" s="23">
        <f t="shared" si="7"/>
        <v>185.96405299087996</v>
      </c>
      <c r="F32" s="24">
        <f t="shared" si="8"/>
        <v>271.875</v>
      </c>
      <c r="G32" s="23">
        <f t="shared" si="9"/>
        <v>0</v>
      </c>
      <c r="H32" s="24"/>
      <c r="I32" s="23">
        <f t="shared" si="0"/>
        <v>42.291666666666664</v>
      </c>
      <c r="J32" s="23">
        <f t="shared" si="10"/>
        <v>185.96405299087996</v>
      </c>
      <c r="K32" s="23">
        <f t="shared" si="11"/>
        <v>112214.04658150139</v>
      </c>
      <c r="L32" s="23">
        <f t="shared" si="12"/>
        <v>851.38075289033486</v>
      </c>
      <c r="M32" s="23">
        <f t="shared" si="1"/>
        <v>300</v>
      </c>
      <c r="N32" s="23">
        <f t="shared" si="13"/>
        <v>0</v>
      </c>
      <c r="O32" s="23">
        <f t="shared" si="2"/>
        <v>1151.3807528903349</v>
      </c>
      <c r="P32" s="23">
        <f t="shared" si="3"/>
        <v>1265.4166998994549</v>
      </c>
      <c r="Q32" s="23">
        <f t="shared" si="16"/>
        <v>149350</v>
      </c>
      <c r="R32" s="25">
        <f t="shared" si="17"/>
        <v>1030</v>
      </c>
    </row>
    <row r="33" spans="2:18" x14ac:dyDescent="0.3">
      <c r="B33" s="22">
        <f t="shared" si="4"/>
        <v>22</v>
      </c>
      <c r="C33" s="23">
        <f t="shared" si="5"/>
        <v>112214.04658150139</v>
      </c>
      <c r="D33" s="23">
        <f t="shared" si="6"/>
        <v>350.66889556719173</v>
      </c>
      <c r="E33" s="23">
        <f t="shared" si="7"/>
        <v>186.54519065647645</v>
      </c>
      <c r="F33" s="24">
        <f t="shared" si="8"/>
        <v>271.875</v>
      </c>
      <c r="G33" s="23">
        <f t="shared" si="9"/>
        <v>0</v>
      </c>
      <c r="H33" s="24"/>
      <c r="I33" s="23">
        <f t="shared" si="0"/>
        <v>42.291666666666664</v>
      </c>
      <c r="J33" s="23">
        <f t="shared" si="10"/>
        <v>186.54519065647645</v>
      </c>
      <c r="K33" s="23">
        <f t="shared" si="11"/>
        <v>112027.50139084492</v>
      </c>
      <c r="L33" s="23">
        <f t="shared" si="12"/>
        <v>851.38075289033486</v>
      </c>
      <c r="M33" s="23">
        <f t="shared" si="1"/>
        <v>300</v>
      </c>
      <c r="N33" s="23">
        <f t="shared" si="13"/>
        <v>0</v>
      </c>
      <c r="O33" s="23">
        <f t="shared" si="2"/>
        <v>1151.3807528903349</v>
      </c>
      <c r="P33" s="23">
        <f t="shared" si="3"/>
        <v>1264.8355622338584</v>
      </c>
      <c r="Q33" s="23">
        <f t="shared" si="16"/>
        <v>149350</v>
      </c>
      <c r="R33" s="25">
        <f t="shared" si="17"/>
        <v>1030</v>
      </c>
    </row>
    <row r="34" spans="2:18" x14ac:dyDescent="0.3">
      <c r="B34" s="22">
        <f t="shared" si="4"/>
        <v>23</v>
      </c>
      <c r="C34" s="23">
        <f t="shared" si="5"/>
        <v>112027.50139084492</v>
      </c>
      <c r="D34" s="23">
        <f t="shared" si="6"/>
        <v>350.0859418463902</v>
      </c>
      <c r="E34" s="23">
        <f t="shared" si="7"/>
        <v>187.12814437727795</v>
      </c>
      <c r="F34" s="24">
        <f t="shared" si="8"/>
        <v>271.875</v>
      </c>
      <c r="G34" s="23">
        <f t="shared" si="9"/>
        <v>0</v>
      </c>
      <c r="H34" s="24"/>
      <c r="I34" s="23">
        <f t="shared" si="0"/>
        <v>42.291666666666664</v>
      </c>
      <c r="J34" s="23">
        <f t="shared" si="10"/>
        <v>187.12814437727795</v>
      </c>
      <c r="K34" s="23">
        <f t="shared" si="11"/>
        <v>111840.37324646764</v>
      </c>
      <c r="L34" s="23">
        <f t="shared" si="12"/>
        <v>851.38075289033486</v>
      </c>
      <c r="M34" s="23">
        <f t="shared" si="1"/>
        <v>300</v>
      </c>
      <c r="N34" s="23">
        <f t="shared" si="13"/>
        <v>0</v>
      </c>
      <c r="O34" s="23">
        <f t="shared" si="2"/>
        <v>1151.3807528903349</v>
      </c>
      <c r="P34" s="23">
        <f t="shared" si="3"/>
        <v>1264.2526085130569</v>
      </c>
      <c r="Q34" s="23">
        <f t="shared" si="16"/>
        <v>149350</v>
      </c>
      <c r="R34" s="25">
        <f t="shared" si="17"/>
        <v>1030</v>
      </c>
    </row>
    <row r="35" spans="2:18" x14ac:dyDescent="0.3">
      <c r="B35" s="22">
        <f t="shared" si="4"/>
        <v>24</v>
      </c>
      <c r="C35" s="23">
        <f t="shared" si="5"/>
        <v>111840.37324646764</v>
      </c>
      <c r="D35" s="23">
        <f t="shared" si="6"/>
        <v>349.50116639521127</v>
      </c>
      <c r="E35" s="23">
        <f t="shared" si="7"/>
        <v>187.71291982845693</v>
      </c>
      <c r="F35" s="24">
        <f t="shared" si="8"/>
        <v>271.875</v>
      </c>
      <c r="G35" s="23">
        <f t="shared" si="9"/>
        <v>0</v>
      </c>
      <c r="H35" s="24"/>
      <c r="I35" s="23">
        <f t="shared" si="0"/>
        <v>42.291666666666664</v>
      </c>
      <c r="J35" s="23">
        <f t="shared" si="10"/>
        <v>187.71291982845693</v>
      </c>
      <c r="K35" s="23">
        <f t="shared" si="11"/>
        <v>111652.66032663919</v>
      </c>
      <c r="L35" s="23">
        <f t="shared" si="12"/>
        <v>851.38075289033486</v>
      </c>
      <c r="M35" s="23">
        <f t="shared" si="1"/>
        <v>300</v>
      </c>
      <c r="N35" s="23">
        <f t="shared" si="13"/>
        <v>0</v>
      </c>
      <c r="O35" s="23">
        <f t="shared" si="2"/>
        <v>1151.3807528903349</v>
      </c>
      <c r="P35" s="23">
        <f t="shared" si="3"/>
        <v>1263.6678330618779</v>
      </c>
      <c r="Q35" s="23">
        <f t="shared" si="16"/>
        <v>149350</v>
      </c>
      <c r="R35" s="25">
        <f t="shared" si="17"/>
        <v>1030</v>
      </c>
    </row>
    <row r="36" spans="2:18" x14ac:dyDescent="0.3">
      <c r="B36" s="22">
        <f t="shared" si="4"/>
        <v>25</v>
      </c>
      <c r="C36" s="23">
        <f t="shared" si="5"/>
        <v>111652.66032663919</v>
      </c>
      <c r="D36" s="23">
        <f t="shared" si="6"/>
        <v>348.91456352074732</v>
      </c>
      <c r="E36" s="23">
        <f t="shared" si="7"/>
        <v>188.29952270292085</v>
      </c>
      <c r="F36" s="24">
        <f t="shared" si="8"/>
        <v>271.875</v>
      </c>
      <c r="G36" s="23">
        <f t="shared" si="9"/>
        <v>0</v>
      </c>
      <c r="H36" s="24"/>
      <c r="I36" s="23">
        <f t="shared" si="0"/>
        <v>42.291666666666664</v>
      </c>
      <c r="J36" s="23">
        <f t="shared" si="10"/>
        <v>188.29952270292085</v>
      </c>
      <c r="K36" s="23">
        <f t="shared" si="11"/>
        <v>111464.36080393627</v>
      </c>
      <c r="L36" s="23">
        <f t="shared" si="12"/>
        <v>851.38075289033486</v>
      </c>
      <c r="M36" s="23">
        <f t="shared" si="1"/>
        <v>300</v>
      </c>
      <c r="N36" s="23">
        <f t="shared" si="13"/>
        <v>0</v>
      </c>
      <c r="O36" s="23">
        <f t="shared" si="2"/>
        <v>1151.3807528903349</v>
      </c>
      <c r="P36" s="23">
        <f t="shared" si="3"/>
        <v>1263.0812301874139</v>
      </c>
      <c r="Q36" s="23">
        <f t="shared" ref="Q36:Q47" si="18">$Q$35 + $Q$35*$L$8</f>
        <v>153830.5</v>
      </c>
      <c r="R36" s="25">
        <f>$R$35 + ($R$35 * $S$5)</f>
        <v>1060.9000000000001</v>
      </c>
    </row>
    <row r="37" spans="2:18" x14ac:dyDescent="0.3">
      <c r="B37" s="22">
        <f t="shared" si="4"/>
        <v>26</v>
      </c>
      <c r="C37" s="23">
        <f t="shared" si="5"/>
        <v>111464.36080393627</v>
      </c>
      <c r="D37" s="23">
        <f t="shared" si="6"/>
        <v>348.32612751230073</v>
      </c>
      <c r="E37" s="23">
        <f t="shared" si="7"/>
        <v>188.88795871136753</v>
      </c>
      <c r="F37" s="24">
        <f t="shared" si="8"/>
        <v>271.875</v>
      </c>
      <c r="G37" s="23">
        <f t="shared" si="9"/>
        <v>0</v>
      </c>
      <c r="H37" s="24"/>
      <c r="I37" s="23">
        <f t="shared" si="0"/>
        <v>42.291666666666664</v>
      </c>
      <c r="J37" s="23">
        <f t="shared" si="10"/>
        <v>188.88795871136753</v>
      </c>
      <c r="K37" s="23">
        <f t="shared" si="11"/>
        <v>111275.47284522491</v>
      </c>
      <c r="L37" s="23">
        <f t="shared" si="12"/>
        <v>851.38075289033486</v>
      </c>
      <c r="M37" s="23">
        <f t="shared" si="1"/>
        <v>300</v>
      </c>
      <c r="N37" s="23">
        <f t="shared" si="13"/>
        <v>0</v>
      </c>
      <c r="O37" s="23">
        <f t="shared" si="2"/>
        <v>1151.3807528903349</v>
      </c>
      <c r="P37" s="23">
        <f t="shared" si="3"/>
        <v>1262.4927941789674</v>
      </c>
      <c r="Q37" s="23">
        <f t="shared" si="18"/>
        <v>153830.5</v>
      </c>
      <c r="R37" s="25">
        <f t="shared" ref="R37:R47" si="19">$R$35 + ($R$35 * $S$5)</f>
        <v>1060.9000000000001</v>
      </c>
    </row>
    <row r="38" spans="2:18" x14ac:dyDescent="0.3">
      <c r="B38" s="22">
        <f t="shared" si="4"/>
        <v>27</v>
      </c>
      <c r="C38" s="23">
        <f t="shared" si="5"/>
        <v>111275.47284522491</v>
      </c>
      <c r="D38" s="23">
        <f t="shared" si="6"/>
        <v>347.73585264132765</v>
      </c>
      <c r="E38" s="23">
        <f t="shared" si="7"/>
        <v>189.47823358234049</v>
      </c>
      <c r="F38" s="24">
        <f t="shared" si="8"/>
        <v>271.875</v>
      </c>
      <c r="G38" s="23">
        <f t="shared" si="9"/>
        <v>0</v>
      </c>
      <c r="H38" s="24"/>
      <c r="I38" s="23">
        <f t="shared" si="0"/>
        <v>42.291666666666664</v>
      </c>
      <c r="J38" s="23">
        <f t="shared" si="10"/>
        <v>189.47823358234049</v>
      </c>
      <c r="K38" s="23">
        <f t="shared" si="11"/>
        <v>111085.99461164257</v>
      </c>
      <c r="L38" s="23">
        <f t="shared" si="12"/>
        <v>851.38075289033486</v>
      </c>
      <c r="M38" s="23">
        <f t="shared" si="1"/>
        <v>300</v>
      </c>
      <c r="N38" s="23">
        <f t="shared" si="13"/>
        <v>0</v>
      </c>
      <c r="O38" s="23">
        <f t="shared" si="2"/>
        <v>1151.3807528903349</v>
      </c>
      <c r="P38" s="23">
        <f t="shared" si="3"/>
        <v>1261.9025193079942</v>
      </c>
      <c r="Q38" s="23">
        <f t="shared" si="18"/>
        <v>153830.5</v>
      </c>
      <c r="R38" s="25">
        <f t="shared" si="19"/>
        <v>1060.9000000000001</v>
      </c>
    </row>
    <row r="39" spans="2:18" x14ac:dyDescent="0.3">
      <c r="B39" s="22">
        <f t="shared" si="4"/>
        <v>28</v>
      </c>
      <c r="C39" s="23">
        <f t="shared" si="5"/>
        <v>111085.99461164257</v>
      </c>
      <c r="D39" s="23">
        <f t="shared" si="6"/>
        <v>347.1437331613829</v>
      </c>
      <c r="E39" s="23">
        <f t="shared" si="7"/>
        <v>190.07035306228531</v>
      </c>
      <c r="F39" s="24">
        <f t="shared" si="8"/>
        <v>271.875</v>
      </c>
      <c r="G39" s="23">
        <f t="shared" si="9"/>
        <v>0</v>
      </c>
      <c r="H39" s="24"/>
      <c r="I39" s="23">
        <f t="shared" si="0"/>
        <v>42.291666666666664</v>
      </c>
      <c r="J39" s="23">
        <f t="shared" si="10"/>
        <v>190.07035306228531</v>
      </c>
      <c r="K39" s="23">
        <f t="shared" si="11"/>
        <v>110895.92425858029</v>
      </c>
      <c r="L39" s="23">
        <f t="shared" si="12"/>
        <v>851.38075289033486</v>
      </c>
      <c r="M39" s="23">
        <f t="shared" si="1"/>
        <v>300</v>
      </c>
      <c r="N39" s="23">
        <f t="shared" si="13"/>
        <v>0</v>
      </c>
      <c r="O39" s="23">
        <f t="shared" si="2"/>
        <v>1151.3807528903349</v>
      </c>
      <c r="P39" s="23">
        <f t="shared" si="3"/>
        <v>1261.3103998280494</v>
      </c>
      <c r="Q39" s="23">
        <f t="shared" si="18"/>
        <v>153830.5</v>
      </c>
      <c r="R39" s="25">
        <f t="shared" si="19"/>
        <v>1060.9000000000001</v>
      </c>
    </row>
    <row r="40" spans="2:18" x14ac:dyDescent="0.3">
      <c r="B40" s="22">
        <f t="shared" si="4"/>
        <v>29</v>
      </c>
      <c r="C40" s="23">
        <f t="shared" si="5"/>
        <v>110895.92425858029</v>
      </c>
      <c r="D40" s="23">
        <f t="shared" si="6"/>
        <v>346.54976330806323</v>
      </c>
      <c r="E40" s="23">
        <f t="shared" si="7"/>
        <v>190.66432291560497</v>
      </c>
      <c r="F40" s="24">
        <f t="shared" si="8"/>
        <v>271.875</v>
      </c>
      <c r="G40" s="23">
        <f t="shared" si="9"/>
        <v>0</v>
      </c>
      <c r="H40" s="24"/>
      <c r="I40" s="23">
        <f t="shared" si="0"/>
        <v>42.291666666666664</v>
      </c>
      <c r="J40" s="23">
        <f t="shared" si="10"/>
        <v>190.66432291560497</v>
      </c>
      <c r="K40" s="23">
        <f t="shared" si="11"/>
        <v>110705.25993566468</v>
      </c>
      <c r="L40" s="23">
        <f t="shared" si="12"/>
        <v>851.38075289033486</v>
      </c>
      <c r="M40" s="23">
        <f t="shared" si="1"/>
        <v>300</v>
      </c>
      <c r="N40" s="23">
        <f t="shared" si="13"/>
        <v>0</v>
      </c>
      <c r="O40" s="23">
        <f t="shared" si="2"/>
        <v>1151.3807528903349</v>
      </c>
      <c r="P40" s="23">
        <f t="shared" si="3"/>
        <v>1260.7164299747299</v>
      </c>
      <c r="Q40" s="23">
        <f t="shared" si="18"/>
        <v>153830.5</v>
      </c>
      <c r="R40" s="25">
        <f t="shared" si="19"/>
        <v>1060.9000000000001</v>
      </c>
    </row>
    <row r="41" spans="2:18" x14ac:dyDescent="0.3">
      <c r="B41" s="22">
        <f t="shared" si="4"/>
        <v>30</v>
      </c>
      <c r="C41" s="23">
        <f t="shared" si="5"/>
        <v>110705.25993566468</v>
      </c>
      <c r="D41" s="23">
        <f t="shared" si="6"/>
        <v>345.95393729895198</v>
      </c>
      <c r="E41" s="23">
        <f t="shared" si="7"/>
        <v>191.26014892471625</v>
      </c>
      <c r="F41" s="24">
        <f t="shared" si="8"/>
        <v>271.875</v>
      </c>
      <c r="G41" s="23">
        <f t="shared" si="9"/>
        <v>0</v>
      </c>
      <c r="H41" s="24"/>
      <c r="I41" s="23">
        <f t="shared" si="0"/>
        <v>42.291666666666664</v>
      </c>
      <c r="J41" s="23">
        <f t="shared" si="10"/>
        <v>191.26014892471625</v>
      </c>
      <c r="K41" s="23">
        <f t="shared" si="11"/>
        <v>110513.99978673997</v>
      </c>
      <c r="L41" s="23">
        <f t="shared" si="12"/>
        <v>851.38075289033486</v>
      </c>
      <c r="M41" s="23">
        <f t="shared" si="1"/>
        <v>300</v>
      </c>
      <c r="N41" s="23">
        <f t="shared" si="13"/>
        <v>0</v>
      </c>
      <c r="O41" s="23">
        <f t="shared" si="2"/>
        <v>1151.3807528903349</v>
      </c>
      <c r="P41" s="23">
        <f t="shared" si="3"/>
        <v>1260.1206039656186</v>
      </c>
      <c r="Q41" s="23">
        <f t="shared" si="18"/>
        <v>153830.5</v>
      </c>
      <c r="R41" s="25">
        <f t="shared" si="19"/>
        <v>1060.9000000000001</v>
      </c>
    </row>
    <row r="42" spans="2:18" x14ac:dyDescent="0.3">
      <c r="B42" s="22">
        <f t="shared" si="4"/>
        <v>31</v>
      </c>
      <c r="C42" s="23">
        <f t="shared" si="5"/>
        <v>110513.99978673997</v>
      </c>
      <c r="D42" s="23">
        <f t="shared" si="6"/>
        <v>345.35624933356229</v>
      </c>
      <c r="E42" s="23">
        <f t="shared" si="7"/>
        <v>191.85783689010597</v>
      </c>
      <c r="F42" s="24">
        <f t="shared" si="8"/>
        <v>271.875</v>
      </c>
      <c r="G42" s="23">
        <f t="shared" si="9"/>
        <v>0</v>
      </c>
      <c r="H42" s="24"/>
      <c r="I42" s="23">
        <f t="shared" si="0"/>
        <v>42.291666666666664</v>
      </c>
      <c r="J42" s="23">
        <f t="shared" si="10"/>
        <v>191.85783689010597</v>
      </c>
      <c r="K42" s="23">
        <f t="shared" si="11"/>
        <v>110322.14194984986</v>
      </c>
      <c r="L42" s="23">
        <f t="shared" si="12"/>
        <v>851.38075289033486</v>
      </c>
      <c r="M42" s="23">
        <f t="shared" si="1"/>
        <v>300</v>
      </c>
      <c r="N42" s="23">
        <f t="shared" si="13"/>
        <v>0</v>
      </c>
      <c r="O42" s="23">
        <f t="shared" si="2"/>
        <v>1151.3807528903349</v>
      </c>
      <c r="P42" s="23">
        <f t="shared" si="3"/>
        <v>1259.5229160002289</v>
      </c>
      <c r="Q42" s="23">
        <f t="shared" si="18"/>
        <v>153830.5</v>
      </c>
      <c r="R42" s="25">
        <f t="shared" si="19"/>
        <v>1060.9000000000001</v>
      </c>
    </row>
    <row r="43" spans="2:18" x14ac:dyDescent="0.3">
      <c r="B43" s="22">
        <f t="shared" si="4"/>
        <v>32</v>
      </c>
      <c r="C43" s="23">
        <f t="shared" si="5"/>
        <v>110322.14194984986</v>
      </c>
      <c r="D43" s="23">
        <f t="shared" si="6"/>
        <v>344.75669359328066</v>
      </c>
      <c r="E43" s="23">
        <f t="shared" si="7"/>
        <v>192.45739263038757</v>
      </c>
      <c r="F43" s="24">
        <f t="shared" si="8"/>
        <v>271.875</v>
      </c>
      <c r="G43" s="23">
        <f t="shared" si="9"/>
        <v>0</v>
      </c>
      <c r="H43" s="24"/>
      <c r="I43" s="23">
        <f t="shared" si="0"/>
        <v>42.291666666666664</v>
      </c>
      <c r="J43" s="23">
        <f t="shared" si="10"/>
        <v>192.45739263038757</v>
      </c>
      <c r="K43" s="23">
        <f t="shared" si="11"/>
        <v>110129.68455721947</v>
      </c>
      <c r="L43" s="23">
        <f t="shared" si="12"/>
        <v>851.38075289033486</v>
      </c>
      <c r="M43" s="23">
        <f t="shared" si="1"/>
        <v>300</v>
      </c>
      <c r="N43" s="23">
        <f t="shared" si="13"/>
        <v>0</v>
      </c>
      <c r="O43" s="23">
        <f t="shared" si="2"/>
        <v>1151.3807528903349</v>
      </c>
      <c r="P43" s="23">
        <f t="shared" si="3"/>
        <v>1258.9233602599472</v>
      </c>
      <c r="Q43" s="23">
        <f t="shared" si="18"/>
        <v>153830.5</v>
      </c>
      <c r="R43" s="25">
        <f t="shared" si="19"/>
        <v>1060.9000000000001</v>
      </c>
    </row>
    <row r="44" spans="2:18" x14ac:dyDescent="0.3">
      <c r="B44" s="22">
        <f t="shared" si="4"/>
        <v>33</v>
      </c>
      <c r="C44" s="23">
        <f t="shared" si="5"/>
        <v>110129.68455721947</v>
      </c>
      <c r="D44" s="23">
        <f t="shared" si="6"/>
        <v>344.1552642413107</v>
      </c>
      <c r="E44" s="23">
        <f t="shared" si="7"/>
        <v>193.0588219823575</v>
      </c>
      <c r="F44" s="24">
        <f t="shared" si="8"/>
        <v>271.875</v>
      </c>
      <c r="G44" s="23">
        <f t="shared" si="9"/>
        <v>0</v>
      </c>
      <c r="H44" s="24"/>
      <c r="I44" s="23">
        <f t="shared" si="0"/>
        <v>42.291666666666664</v>
      </c>
      <c r="J44" s="23">
        <f t="shared" si="10"/>
        <v>193.0588219823575</v>
      </c>
      <c r="K44" s="23">
        <f t="shared" si="11"/>
        <v>109936.62573523712</v>
      </c>
      <c r="L44" s="23">
        <f t="shared" si="12"/>
        <v>851.38075289033486</v>
      </c>
      <c r="M44" s="23">
        <f t="shared" si="1"/>
        <v>300</v>
      </c>
      <c r="N44" s="23">
        <f t="shared" si="13"/>
        <v>0</v>
      </c>
      <c r="O44" s="23">
        <f t="shared" si="2"/>
        <v>1151.3807528903349</v>
      </c>
      <c r="P44" s="23">
        <f t="shared" si="3"/>
        <v>1258.3219309079773</v>
      </c>
      <c r="Q44" s="23">
        <f t="shared" si="18"/>
        <v>153830.5</v>
      </c>
      <c r="R44" s="25">
        <f t="shared" si="19"/>
        <v>1060.9000000000001</v>
      </c>
    </row>
    <row r="45" spans="2:18" x14ac:dyDescent="0.3">
      <c r="B45" s="22">
        <f t="shared" si="4"/>
        <v>34</v>
      </c>
      <c r="C45" s="23">
        <f t="shared" si="5"/>
        <v>109936.62573523712</v>
      </c>
      <c r="D45" s="23">
        <f t="shared" si="6"/>
        <v>343.55195542261589</v>
      </c>
      <c r="E45" s="23">
        <f t="shared" si="7"/>
        <v>193.66213080105237</v>
      </c>
      <c r="F45" s="24">
        <f t="shared" si="8"/>
        <v>271.875</v>
      </c>
      <c r="G45" s="23">
        <f t="shared" si="9"/>
        <v>0</v>
      </c>
      <c r="H45" s="24"/>
      <c r="I45" s="23">
        <f t="shared" si="0"/>
        <v>42.291666666666664</v>
      </c>
      <c r="J45" s="23">
        <f t="shared" si="10"/>
        <v>193.66213080105237</v>
      </c>
      <c r="K45" s="23">
        <f t="shared" si="11"/>
        <v>109742.96360443607</v>
      </c>
      <c r="L45" s="23">
        <f t="shared" si="12"/>
        <v>851.38075289033486</v>
      </c>
      <c r="M45" s="23">
        <f t="shared" si="1"/>
        <v>300</v>
      </c>
      <c r="N45" s="23">
        <f t="shared" si="13"/>
        <v>0</v>
      </c>
      <c r="O45" s="23">
        <f t="shared" si="2"/>
        <v>1151.3807528903349</v>
      </c>
      <c r="P45" s="23">
        <f t="shared" si="3"/>
        <v>1257.7186220892825</v>
      </c>
      <c r="Q45" s="23">
        <f t="shared" si="18"/>
        <v>153830.5</v>
      </c>
      <c r="R45" s="25">
        <f t="shared" si="19"/>
        <v>1060.9000000000001</v>
      </c>
    </row>
    <row r="46" spans="2:18" x14ac:dyDescent="0.3">
      <c r="B46" s="22">
        <f t="shared" si="4"/>
        <v>35</v>
      </c>
      <c r="C46" s="23">
        <f t="shared" si="5"/>
        <v>109742.96360443607</v>
      </c>
      <c r="D46" s="23">
        <f t="shared" si="6"/>
        <v>342.94676126386247</v>
      </c>
      <c r="E46" s="23">
        <f t="shared" si="7"/>
        <v>194.26732495980568</v>
      </c>
      <c r="F46" s="24">
        <f t="shared" si="8"/>
        <v>271.875</v>
      </c>
      <c r="G46" s="23">
        <f t="shared" si="9"/>
        <v>0</v>
      </c>
      <c r="H46" s="24"/>
      <c r="I46" s="23">
        <f t="shared" si="0"/>
        <v>42.291666666666664</v>
      </c>
      <c r="J46" s="23">
        <f t="shared" si="10"/>
        <v>194.26732495980568</v>
      </c>
      <c r="K46" s="23">
        <f t="shared" si="11"/>
        <v>109548.69627947627</v>
      </c>
      <c r="L46" s="23">
        <f t="shared" si="12"/>
        <v>851.38075289033486</v>
      </c>
      <c r="M46" s="23">
        <f t="shared" si="1"/>
        <v>300</v>
      </c>
      <c r="N46" s="23">
        <f t="shared" si="13"/>
        <v>0</v>
      </c>
      <c r="O46" s="23">
        <f t="shared" si="2"/>
        <v>1151.3807528903349</v>
      </c>
      <c r="P46" s="23">
        <f t="shared" si="3"/>
        <v>1257.1134279305293</v>
      </c>
      <c r="Q46" s="23">
        <f t="shared" si="18"/>
        <v>153830.5</v>
      </c>
      <c r="R46" s="25">
        <f t="shared" si="19"/>
        <v>1060.9000000000001</v>
      </c>
    </row>
    <row r="47" spans="2:18" x14ac:dyDescent="0.3">
      <c r="B47" s="22">
        <f t="shared" si="4"/>
        <v>36</v>
      </c>
      <c r="C47" s="23">
        <f t="shared" si="5"/>
        <v>109548.69627947627</v>
      </c>
      <c r="D47" s="23">
        <f t="shared" si="6"/>
        <v>342.33967587336309</v>
      </c>
      <c r="E47" s="23">
        <f t="shared" si="7"/>
        <v>194.87441035030506</v>
      </c>
      <c r="F47" s="24">
        <f t="shared" si="8"/>
        <v>271.875</v>
      </c>
      <c r="G47" s="23">
        <f t="shared" si="9"/>
        <v>0</v>
      </c>
      <c r="H47" s="24"/>
      <c r="I47" s="23">
        <f t="shared" si="0"/>
        <v>42.291666666666664</v>
      </c>
      <c r="J47" s="23">
        <f t="shared" si="10"/>
        <v>194.87441035030506</v>
      </c>
      <c r="K47" s="23">
        <f t="shared" si="11"/>
        <v>109353.82186912595</v>
      </c>
      <c r="L47" s="23">
        <f t="shared" si="12"/>
        <v>851.38075289033486</v>
      </c>
      <c r="M47" s="23">
        <f t="shared" si="1"/>
        <v>300</v>
      </c>
      <c r="N47" s="23">
        <f t="shared" si="13"/>
        <v>0</v>
      </c>
      <c r="O47" s="23">
        <f t="shared" si="2"/>
        <v>1151.3807528903349</v>
      </c>
      <c r="P47" s="23">
        <f t="shared" si="3"/>
        <v>1256.5063425400299</v>
      </c>
      <c r="Q47" s="23">
        <f t="shared" si="18"/>
        <v>153830.5</v>
      </c>
      <c r="R47" s="25">
        <f t="shared" si="19"/>
        <v>1060.9000000000001</v>
      </c>
    </row>
    <row r="48" spans="2:18" x14ac:dyDescent="0.3">
      <c r="B48" s="22">
        <f t="shared" si="4"/>
        <v>37</v>
      </c>
      <c r="C48" s="23">
        <f t="shared" si="5"/>
        <v>109353.82186912595</v>
      </c>
      <c r="D48" s="23">
        <f t="shared" si="6"/>
        <v>341.73069334101842</v>
      </c>
      <c r="E48" s="23">
        <f t="shared" si="7"/>
        <v>195.48339288264975</v>
      </c>
      <c r="F48" s="24">
        <f t="shared" si="8"/>
        <v>271.875</v>
      </c>
      <c r="G48" s="23">
        <f t="shared" si="9"/>
        <v>0</v>
      </c>
      <c r="H48" s="24"/>
      <c r="I48" s="23">
        <f t="shared" si="0"/>
        <v>42.291666666666664</v>
      </c>
      <c r="J48" s="23">
        <f t="shared" si="10"/>
        <v>195.48339288264975</v>
      </c>
      <c r="K48" s="23">
        <f t="shared" si="11"/>
        <v>109158.3384762433</v>
      </c>
      <c r="L48" s="23">
        <f t="shared" si="12"/>
        <v>851.38075289033486</v>
      </c>
      <c r="M48" s="23">
        <f t="shared" si="1"/>
        <v>300</v>
      </c>
      <c r="N48" s="23">
        <f t="shared" si="13"/>
        <v>0</v>
      </c>
      <c r="O48" s="23">
        <f t="shared" si="2"/>
        <v>1151.3807528903349</v>
      </c>
      <c r="P48" s="23">
        <f t="shared" si="3"/>
        <v>1255.8973600076852</v>
      </c>
      <c r="Q48" s="23">
        <f t="shared" ref="Q48:Q59" si="20">$Q$47+ $Q$47*$L$8</f>
        <v>158445.41500000001</v>
      </c>
      <c r="R48" s="25">
        <f>$R$47 + ($R$47 * $S$5)</f>
        <v>1092.7270000000001</v>
      </c>
    </row>
    <row r="49" spans="2:18" x14ac:dyDescent="0.3">
      <c r="B49" s="22">
        <f t="shared" si="4"/>
        <v>38</v>
      </c>
      <c r="C49" s="23">
        <f t="shared" si="5"/>
        <v>109158.3384762433</v>
      </c>
      <c r="D49" s="23">
        <f t="shared" si="6"/>
        <v>341.11980773826019</v>
      </c>
      <c r="E49" s="23">
        <f t="shared" si="7"/>
        <v>196.09427848540807</v>
      </c>
      <c r="F49" s="24">
        <f t="shared" si="8"/>
        <v>271.875</v>
      </c>
      <c r="G49" s="23">
        <f t="shared" si="9"/>
        <v>0</v>
      </c>
      <c r="H49" s="24"/>
      <c r="I49" s="23">
        <f t="shared" si="0"/>
        <v>42.291666666666664</v>
      </c>
      <c r="J49" s="23">
        <f t="shared" si="10"/>
        <v>196.09427848540807</v>
      </c>
      <c r="K49" s="23">
        <f t="shared" si="11"/>
        <v>108962.24419775789</v>
      </c>
      <c r="L49" s="23">
        <f t="shared" si="12"/>
        <v>851.38075289033497</v>
      </c>
      <c r="M49" s="23">
        <f t="shared" si="1"/>
        <v>300</v>
      </c>
      <c r="N49" s="23">
        <f t="shared" si="13"/>
        <v>0</v>
      </c>
      <c r="O49" s="23">
        <f t="shared" si="2"/>
        <v>1151.3807528903349</v>
      </c>
      <c r="P49" s="23">
        <f t="shared" si="3"/>
        <v>1255.2864744049268</v>
      </c>
      <c r="Q49" s="23">
        <f t="shared" si="20"/>
        <v>158445.41500000001</v>
      </c>
      <c r="R49" s="25">
        <f t="shared" ref="R49:R59" si="21">$R$47 + ($R$47 * $S$5)</f>
        <v>1092.7270000000001</v>
      </c>
    </row>
    <row r="50" spans="2:18" x14ac:dyDescent="0.3">
      <c r="B50" s="22">
        <f t="shared" si="4"/>
        <v>39</v>
      </c>
      <c r="C50" s="23">
        <f t="shared" si="5"/>
        <v>108962.24419775789</v>
      </c>
      <c r="D50" s="23">
        <f t="shared" si="6"/>
        <v>340.50701311799321</v>
      </c>
      <c r="E50" s="23">
        <f t="shared" si="7"/>
        <v>196.70707310567497</v>
      </c>
      <c r="F50" s="24">
        <f t="shared" si="8"/>
        <v>271.875</v>
      </c>
      <c r="G50" s="23">
        <f t="shared" si="9"/>
        <v>0</v>
      </c>
      <c r="H50" s="24"/>
      <c r="I50" s="23">
        <f t="shared" si="0"/>
        <v>42.291666666666664</v>
      </c>
      <c r="J50" s="23">
        <f t="shared" si="10"/>
        <v>196.70707310567497</v>
      </c>
      <c r="K50" s="23">
        <f t="shared" si="11"/>
        <v>108765.53712465221</v>
      </c>
      <c r="L50" s="23">
        <f t="shared" si="12"/>
        <v>851.38075289033486</v>
      </c>
      <c r="M50" s="23">
        <f t="shared" si="1"/>
        <v>300</v>
      </c>
      <c r="N50" s="23">
        <f t="shared" si="13"/>
        <v>0</v>
      </c>
      <c r="O50" s="23">
        <f t="shared" si="2"/>
        <v>1151.3807528903349</v>
      </c>
      <c r="P50" s="23">
        <f t="shared" si="3"/>
        <v>1254.67367978466</v>
      </c>
      <c r="Q50" s="23">
        <f t="shared" si="20"/>
        <v>158445.41500000001</v>
      </c>
      <c r="R50" s="25">
        <f t="shared" si="21"/>
        <v>1092.7270000000001</v>
      </c>
    </row>
    <row r="51" spans="2:18" x14ac:dyDescent="0.3">
      <c r="B51" s="22">
        <f t="shared" si="4"/>
        <v>40</v>
      </c>
      <c r="C51" s="23">
        <f t="shared" si="5"/>
        <v>108765.53712465221</v>
      </c>
      <c r="D51" s="23">
        <f t="shared" si="6"/>
        <v>339.89230351453801</v>
      </c>
      <c r="E51" s="23">
        <f t="shared" si="7"/>
        <v>197.32178270913016</v>
      </c>
      <c r="F51" s="24">
        <f t="shared" si="8"/>
        <v>271.875</v>
      </c>
      <c r="G51" s="23">
        <f t="shared" si="9"/>
        <v>0</v>
      </c>
      <c r="H51" s="24"/>
      <c r="I51" s="23">
        <f t="shared" si="0"/>
        <v>42.291666666666664</v>
      </c>
      <c r="J51" s="23">
        <f t="shared" si="10"/>
        <v>197.32178270913016</v>
      </c>
      <c r="K51" s="23">
        <f t="shared" si="11"/>
        <v>108568.21534194308</v>
      </c>
      <c r="L51" s="23">
        <f t="shared" si="12"/>
        <v>851.38075289033486</v>
      </c>
      <c r="M51" s="23">
        <f t="shared" si="1"/>
        <v>300</v>
      </c>
      <c r="N51" s="23">
        <f t="shared" si="13"/>
        <v>0</v>
      </c>
      <c r="O51" s="23">
        <f t="shared" si="2"/>
        <v>1151.3807528903349</v>
      </c>
      <c r="P51" s="23">
        <f t="shared" si="3"/>
        <v>1254.0589701812046</v>
      </c>
      <c r="Q51" s="23">
        <f t="shared" si="20"/>
        <v>158445.41500000001</v>
      </c>
      <c r="R51" s="25">
        <f t="shared" si="21"/>
        <v>1092.7270000000001</v>
      </c>
    </row>
    <row r="52" spans="2:18" x14ac:dyDescent="0.3">
      <c r="B52" s="22">
        <f t="shared" si="4"/>
        <v>41</v>
      </c>
      <c r="C52" s="23">
        <f t="shared" si="5"/>
        <v>108568.21534194308</v>
      </c>
      <c r="D52" s="23">
        <f t="shared" si="6"/>
        <v>339.27567294357198</v>
      </c>
      <c r="E52" s="23">
        <f t="shared" si="7"/>
        <v>197.93841328009623</v>
      </c>
      <c r="F52" s="24">
        <f t="shared" si="8"/>
        <v>271.875</v>
      </c>
      <c r="G52" s="23">
        <f t="shared" si="9"/>
        <v>0</v>
      </c>
      <c r="H52" s="24"/>
      <c r="I52" s="23">
        <f t="shared" si="0"/>
        <v>42.291666666666664</v>
      </c>
      <c r="J52" s="23">
        <f t="shared" si="10"/>
        <v>197.93841328009623</v>
      </c>
      <c r="K52" s="23">
        <f t="shared" si="11"/>
        <v>108370.27692866299</v>
      </c>
      <c r="L52" s="23">
        <f t="shared" si="12"/>
        <v>851.38075289033486</v>
      </c>
      <c r="M52" s="23">
        <f t="shared" si="1"/>
        <v>300</v>
      </c>
      <c r="N52" s="23">
        <f t="shared" si="13"/>
        <v>0</v>
      </c>
      <c r="O52" s="23">
        <f t="shared" si="2"/>
        <v>1151.3807528903349</v>
      </c>
      <c r="P52" s="23">
        <f t="shared" si="3"/>
        <v>1253.4423396102386</v>
      </c>
      <c r="Q52" s="23">
        <f t="shared" si="20"/>
        <v>158445.41500000001</v>
      </c>
      <c r="R52" s="25">
        <f t="shared" si="21"/>
        <v>1092.7270000000001</v>
      </c>
    </row>
    <row r="53" spans="2:18" x14ac:dyDescent="0.3">
      <c r="B53" s="22">
        <f t="shared" si="4"/>
        <v>42</v>
      </c>
      <c r="C53" s="23">
        <f t="shared" si="5"/>
        <v>108370.27692866299</v>
      </c>
      <c r="D53" s="23">
        <f t="shared" si="6"/>
        <v>338.65711540207167</v>
      </c>
      <c r="E53" s="23">
        <f t="shared" si="7"/>
        <v>198.55697082159654</v>
      </c>
      <c r="F53" s="24">
        <f t="shared" si="8"/>
        <v>271.875</v>
      </c>
      <c r="G53" s="23">
        <f t="shared" si="9"/>
        <v>0</v>
      </c>
      <c r="H53" s="24"/>
      <c r="I53" s="23">
        <f t="shared" si="0"/>
        <v>42.291666666666664</v>
      </c>
      <c r="J53" s="23">
        <f t="shared" si="10"/>
        <v>198.55697082159654</v>
      </c>
      <c r="K53" s="23">
        <f t="shared" si="11"/>
        <v>108171.7199578414</v>
      </c>
      <c r="L53" s="23">
        <f t="shared" si="12"/>
        <v>851.38075289033486</v>
      </c>
      <c r="M53" s="23">
        <f t="shared" si="1"/>
        <v>300</v>
      </c>
      <c r="N53" s="23">
        <f t="shared" si="13"/>
        <v>0</v>
      </c>
      <c r="O53" s="23">
        <f t="shared" si="2"/>
        <v>1151.3807528903349</v>
      </c>
      <c r="P53" s="23">
        <f t="shared" si="3"/>
        <v>1252.8237820687382</v>
      </c>
      <c r="Q53" s="23">
        <f t="shared" si="20"/>
        <v>158445.41500000001</v>
      </c>
      <c r="R53" s="25">
        <f t="shared" si="21"/>
        <v>1092.7270000000001</v>
      </c>
    </row>
    <row r="54" spans="2:18" x14ac:dyDescent="0.3">
      <c r="B54" s="22">
        <f t="shared" si="4"/>
        <v>43</v>
      </c>
      <c r="C54" s="23">
        <f t="shared" si="5"/>
        <v>108171.7199578414</v>
      </c>
      <c r="D54" s="23">
        <f t="shared" si="6"/>
        <v>338.03662486825419</v>
      </c>
      <c r="E54" s="23">
        <f t="shared" si="7"/>
        <v>199.17746135541401</v>
      </c>
      <c r="F54" s="24">
        <f t="shared" si="8"/>
        <v>271.875</v>
      </c>
      <c r="G54" s="23">
        <f t="shared" si="9"/>
        <v>0</v>
      </c>
      <c r="H54" s="24"/>
      <c r="I54" s="23">
        <f t="shared" si="0"/>
        <v>42.291666666666664</v>
      </c>
      <c r="J54" s="23">
        <f t="shared" si="10"/>
        <v>199.17746135541401</v>
      </c>
      <c r="K54" s="23">
        <f t="shared" si="11"/>
        <v>107972.54249648598</v>
      </c>
      <c r="L54" s="23">
        <f t="shared" si="12"/>
        <v>851.38075289033486</v>
      </c>
      <c r="M54" s="23">
        <f t="shared" si="1"/>
        <v>300</v>
      </c>
      <c r="N54" s="23">
        <f t="shared" si="13"/>
        <v>0</v>
      </c>
      <c r="O54" s="23">
        <f t="shared" si="2"/>
        <v>1151.3807528903349</v>
      </c>
      <c r="P54" s="23">
        <f t="shared" si="3"/>
        <v>1252.2032915349209</v>
      </c>
      <c r="Q54" s="23">
        <f t="shared" si="20"/>
        <v>158445.41500000001</v>
      </c>
      <c r="R54" s="25">
        <f t="shared" si="21"/>
        <v>1092.7270000000001</v>
      </c>
    </row>
    <row r="55" spans="2:18" x14ac:dyDescent="0.3">
      <c r="B55" s="22">
        <f t="shared" si="4"/>
        <v>44</v>
      </c>
      <c r="C55" s="23">
        <f t="shared" si="5"/>
        <v>107972.54249648598</v>
      </c>
      <c r="D55" s="23">
        <f t="shared" si="6"/>
        <v>337.41419530151853</v>
      </c>
      <c r="E55" s="23">
        <f t="shared" si="7"/>
        <v>199.7998909221497</v>
      </c>
      <c r="F55" s="24">
        <f t="shared" si="8"/>
        <v>271.875</v>
      </c>
      <c r="G55" s="23">
        <f t="shared" si="9"/>
        <v>0</v>
      </c>
      <c r="H55" s="24"/>
      <c r="I55" s="23">
        <f t="shared" si="0"/>
        <v>42.291666666666664</v>
      </c>
      <c r="J55" s="23">
        <f t="shared" si="10"/>
        <v>199.7998909221497</v>
      </c>
      <c r="K55" s="23">
        <f t="shared" si="11"/>
        <v>107772.74260556384</v>
      </c>
      <c r="L55" s="23">
        <f t="shared" si="12"/>
        <v>851.38075289033486</v>
      </c>
      <c r="M55" s="23">
        <f t="shared" si="1"/>
        <v>300</v>
      </c>
      <c r="N55" s="23">
        <f t="shared" si="13"/>
        <v>0</v>
      </c>
      <c r="O55" s="23">
        <f t="shared" si="2"/>
        <v>1151.3807528903349</v>
      </c>
      <c r="P55" s="23">
        <f t="shared" si="3"/>
        <v>1251.5808619681852</v>
      </c>
      <c r="Q55" s="23">
        <f t="shared" si="20"/>
        <v>158445.41500000001</v>
      </c>
      <c r="R55" s="25">
        <f t="shared" si="21"/>
        <v>1092.7270000000001</v>
      </c>
    </row>
    <row r="56" spans="2:18" x14ac:dyDescent="0.3">
      <c r="B56" s="22">
        <f t="shared" si="4"/>
        <v>45</v>
      </c>
      <c r="C56" s="23">
        <f t="shared" si="5"/>
        <v>107772.74260556384</v>
      </c>
      <c r="D56" s="23">
        <f t="shared" si="6"/>
        <v>336.78982064238681</v>
      </c>
      <c r="E56" s="23">
        <f t="shared" si="7"/>
        <v>200.42426558128139</v>
      </c>
      <c r="F56" s="24">
        <f t="shared" si="8"/>
        <v>271.875</v>
      </c>
      <c r="G56" s="23">
        <f t="shared" si="9"/>
        <v>0</v>
      </c>
      <c r="H56" s="24"/>
      <c r="I56" s="23">
        <f t="shared" si="0"/>
        <v>42.291666666666664</v>
      </c>
      <c r="J56" s="23">
        <f t="shared" si="10"/>
        <v>200.42426558128139</v>
      </c>
      <c r="K56" s="23">
        <f t="shared" si="11"/>
        <v>107572.31833998255</v>
      </c>
      <c r="L56" s="23">
        <f t="shared" si="12"/>
        <v>851.38075289033486</v>
      </c>
      <c r="M56" s="23">
        <f t="shared" si="1"/>
        <v>300</v>
      </c>
      <c r="N56" s="23">
        <f t="shared" si="13"/>
        <v>0</v>
      </c>
      <c r="O56" s="23">
        <f t="shared" si="2"/>
        <v>1151.3807528903349</v>
      </c>
      <c r="P56" s="23">
        <f t="shared" si="3"/>
        <v>1250.9564873090535</v>
      </c>
      <c r="Q56" s="23">
        <f t="shared" si="20"/>
        <v>158445.41500000001</v>
      </c>
      <c r="R56" s="25">
        <f t="shared" si="21"/>
        <v>1092.7270000000001</v>
      </c>
    </row>
    <row r="57" spans="2:18" x14ac:dyDescent="0.3">
      <c r="B57" s="22">
        <f t="shared" si="4"/>
        <v>46</v>
      </c>
      <c r="C57" s="23">
        <f t="shared" si="5"/>
        <v>107572.31833998255</v>
      </c>
      <c r="D57" s="23">
        <f t="shared" si="6"/>
        <v>336.16349481244538</v>
      </c>
      <c r="E57" s="23">
        <f t="shared" si="7"/>
        <v>201.05059141122291</v>
      </c>
      <c r="F57" s="24">
        <f t="shared" si="8"/>
        <v>271.875</v>
      </c>
      <c r="G57" s="23">
        <f t="shared" si="9"/>
        <v>0</v>
      </c>
      <c r="H57" s="24"/>
      <c r="I57" s="23">
        <f t="shared" si="0"/>
        <v>42.291666666666664</v>
      </c>
      <c r="J57" s="23">
        <f t="shared" si="10"/>
        <v>201.05059141122291</v>
      </c>
      <c r="K57" s="23">
        <f t="shared" si="11"/>
        <v>107371.26774857132</v>
      </c>
      <c r="L57" s="23">
        <f t="shared" si="12"/>
        <v>851.38075289033497</v>
      </c>
      <c r="M57" s="23">
        <f t="shared" si="1"/>
        <v>300</v>
      </c>
      <c r="N57" s="23">
        <f t="shared" si="13"/>
        <v>0</v>
      </c>
      <c r="O57" s="23">
        <f t="shared" si="2"/>
        <v>1151.3807528903349</v>
      </c>
      <c r="P57" s="23">
        <f t="shared" si="3"/>
        <v>1250.3301614791119</v>
      </c>
      <c r="Q57" s="23">
        <f t="shared" si="20"/>
        <v>158445.41500000001</v>
      </c>
      <c r="R57" s="25">
        <f t="shared" si="21"/>
        <v>1092.7270000000001</v>
      </c>
    </row>
    <row r="58" spans="2:18" x14ac:dyDescent="0.3">
      <c r="B58" s="22">
        <f t="shared" si="4"/>
        <v>47</v>
      </c>
      <c r="C58" s="23">
        <f t="shared" si="5"/>
        <v>107371.26774857132</v>
      </c>
      <c r="D58" s="23">
        <f t="shared" si="6"/>
        <v>335.5352117142852</v>
      </c>
      <c r="E58" s="23">
        <f t="shared" si="7"/>
        <v>201.67887450938295</v>
      </c>
      <c r="F58" s="24">
        <f t="shared" si="8"/>
        <v>271.875</v>
      </c>
      <c r="G58" s="23">
        <f t="shared" si="9"/>
        <v>0</v>
      </c>
      <c r="H58" s="24"/>
      <c r="I58" s="23">
        <f t="shared" si="0"/>
        <v>42.291666666666664</v>
      </c>
      <c r="J58" s="23">
        <f t="shared" si="10"/>
        <v>201.67887450938295</v>
      </c>
      <c r="K58" s="23">
        <f t="shared" si="11"/>
        <v>107169.58887406194</v>
      </c>
      <c r="L58" s="23">
        <f t="shared" si="12"/>
        <v>851.38075289033486</v>
      </c>
      <c r="M58" s="23">
        <f t="shared" si="1"/>
        <v>300</v>
      </c>
      <c r="N58" s="23">
        <f t="shared" si="13"/>
        <v>0</v>
      </c>
      <c r="O58" s="23">
        <f t="shared" si="2"/>
        <v>1151.3807528903349</v>
      </c>
      <c r="P58" s="23">
        <f t="shared" si="3"/>
        <v>1249.7018783809519</v>
      </c>
      <c r="Q58" s="23">
        <f t="shared" si="20"/>
        <v>158445.41500000001</v>
      </c>
      <c r="R58" s="25">
        <f t="shared" si="21"/>
        <v>1092.7270000000001</v>
      </c>
    </row>
    <row r="59" spans="2:18" x14ac:dyDescent="0.3">
      <c r="B59" s="22">
        <f t="shared" si="4"/>
        <v>48</v>
      </c>
      <c r="C59" s="23">
        <f t="shared" si="5"/>
        <v>107169.58887406194</v>
      </c>
      <c r="D59" s="23">
        <f t="shared" si="6"/>
        <v>334.90496523144338</v>
      </c>
      <c r="E59" s="23">
        <f t="shared" si="7"/>
        <v>202.30912099222479</v>
      </c>
      <c r="F59" s="24">
        <f t="shared" si="8"/>
        <v>271.875</v>
      </c>
      <c r="G59" s="23">
        <f t="shared" si="9"/>
        <v>0</v>
      </c>
      <c r="H59" s="24"/>
      <c r="I59" s="23">
        <f t="shared" si="0"/>
        <v>42.291666666666664</v>
      </c>
      <c r="J59" s="23">
        <f t="shared" si="10"/>
        <v>202.30912099222479</v>
      </c>
      <c r="K59" s="23">
        <f t="shared" si="11"/>
        <v>106967.27975306971</v>
      </c>
      <c r="L59" s="23">
        <f t="shared" si="12"/>
        <v>851.38075289033486</v>
      </c>
      <c r="M59" s="23">
        <f t="shared" si="1"/>
        <v>300</v>
      </c>
      <c r="N59" s="23">
        <f t="shared" si="13"/>
        <v>0</v>
      </c>
      <c r="O59" s="23">
        <f t="shared" si="2"/>
        <v>1151.3807528903349</v>
      </c>
      <c r="P59" s="23">
        <f t="shared" si="3"/>
        <v>1249.0716318981101</v>
      </c>
      <c r="Q59" s="23">
        <f t="shared" si="20"/>
        <v>158445.41500000001</v>
      </c>
      <c r="R59" s="25">
        <f t="shared" si="21"/>
        <v>1092.7270000000001</v>
      </c>
    </row>
    <row r="60" spans="2:18" x14ac:dyDescent="0.3">
      <c r="B60" s="22">
        <f t="shared" si="4"/>
        <v>49</v>
      </c>
      <c r="C60" s="23">
        <f t="shared" si="5"/>
        <v>106967.27975306971</v>
      </c>
      <c r="D60" s="23">
        <f t="shared" si="6"/>
        <v>334.27274922834278</v>
      </c>
      <c r="E60" s="23">
        <f t="shared" si="7"/>
        <v>202.94133699532549</v>
      </c>
      <c r="F60" s="24">
        <f t="shared" si="8"/>
        <v>271.875</v>
      </c>
      <c r="G60" s="23">
        <f t="shared" si="9"/>
        <v>0</v>
      </c>
      <c r="H60" s="24"/>
      <c r="I60" s="23">
        <f t="shared" si="0"/>
        <v>42.291666666666664</v>
      </c>
      <c r="J60" s="23">
        <f t="shared" si="10"/>
        <v>202.94133699532549</v>
      </c>
      <c r="K60" s="23">
        <f t="shared" si="11"/>
        <v>106764.33841607439</v>
      </c>
      <c r="L60" s="23">
        <f t="shared" si="12"/>
        <v>851.38075289033486</v>
      </c>
      <c r="M60" s="23">
        <f t="shared" si="1"/>
        <v>300</v>
      </c>
      <c r="N60" s="23">
        <f t="shared" si="13"/>
        <v>0</v>
      </c>
      <c r="O60" s="23">
        <f t="shared" si="2"/>
        <v>1151.3807528903349</v>
      </c>
      <c r="P60" s="23">
        <f t="shared" si="3"/>
        <v>1248.4394158950095</v>
      </c>
      <c r="Q60" s="23">
        <f t="shared" ref="Q60:Q71" si="22">$Q$59+ $Q$59*$L$8</f>
        <v>163198.77744999999</v>
      </c>
      <c r="R60" s="25">
        <f>$R$59 + ($R$59 * $S$5)</f>
        <v>1125.50881</v>
      </c>
    </row>
    <row r="61" spans="2:18" x14ac:dyDescent="0.3">
      <c r="B61" s="22">
        <f t="shared" si="4"/>
        <v>50</v>
      </c>
      <c r="C61" s="23">
        <f t="shared" si="5"/>
        <v>106764.33841607439</v>
      </c>
      <c r="D61" s="23">
        <f t="shared" si="6"/>
        <v>333.63855755023235</v>
      </c>
      <c r="E61" s="23">
        <f t="shared" si="7"/>
        <v>203.57552867343588</v>
      </c>
      <c r="F61" s="24">
        <f t="shared" si="8"/>
        <v>271.875</v>
      </c>
      <c r="G61" s="23">
        <f t="shared" si="9"/>
        <v>0</v>
      </c>
      <c r="H61" s="24"/>
      <c r="I61" s="23">
        <f t="shared" si="0"/>
        <v>42.291666666666664</v>
      </c>
      <c r="J61" s="23">
        <f t="shared" si="10"/>
        <v>203.57552867343588</v>
      </c>
      <c r="K61" s="23">
        <f t="shared" si="11"/>
        <v>106560.76288740095</v>
      </c>
      <c r="L61" s="23">
        <f t="shared" si="12"/>
        <v>851.38075289033497</v>
      </c>
      <c r="M61" s="23">
        <f t="shared" si="1"/>
        <v>300</v>
      </c>
      <c r="N61" s="23">
        <f t="shared" si="13"/>
        <v>0</v>
      </c>
      <c r="O61" s="23">
        <f t="shared" si="2"/>
        <v>1151.3807528903349</v>
      </c>
      <c r="P61" s="23">
        <f t="shared" si="3"/>
        <v>1247.805224216899</v>
      </c>
      <c r="Q61" s="23">
        <f t="shared" si="22"/>
        <v>163198.77744999999</v>
      </c>
      <c r="R61" s="25">
        <f t="shared" ref="R61:R71" si="23">$R$59 + ($R$59 * $S$5)</f>
        <v>1125.50881</v>
      </c>
    </row>
    <row r="62" spans="2:18" x14ac:dyDescent="0.3">
      <c r="B62" s="22">
        <f t="shared" si="4"/>
        <v>51</v>
      </c>
      <c r="C62" s="23">
        <f t="shared" si="5"/>
        <v>106560.76288740095</v>
      </c>
      <c r="D62" s="23">
        <f t="shared" si="6"/>
        <v>333.00238402312789</v>
      </c>
      <c r="E62" s="23">
        <f t="shared" si="7"/>
        <v>204.21170220054037</v>
      </c>
      <c r="F62" s="24">
        <f t="shared" si="8"/>
        <v>271.875</v>
      </c>
      <c r="G62" s="23">
        <f t="shared" si="9"/>
        <v>0</v>
      </c>
      <c r="H62" s="24"/>
      <c r="I62" s="23">
        <f t="shared" si="0"/>
        <v>42.291666666666664</v>
      </c>
      <c r="J62" s="23">
        <f t="shared" si="10"/>
        <v>204.21170220054037</v>
      </c>
      <c r="K62" s="23">
        <f t="shared" si="11"/>
        <v>106356.55118520041</v>
      </c>
      <c r="L62" s="23">
        <f t="shared" si="12"/>
        <v>851.38075289033497</v>
      </c>
      <c r="M62" s="23">
        <f t="shared" si="1"/>
        <v>300</v>
      </c>
      <c r="N62" s="23">
        <f t="shared" si="13"/>
        <v>0</v>
      </c>
      <c r="O62" s="23">
        <f t="shared" si="2"/>
        <v>1151.3807528903349</v>
      </c>
      <c r="P62" s="23">
        <f t="shared" si="3"/>
        <v>1247.1690506897944</v>
      </c>
      <c r="Q62" s="23">
        <f t="shared" si="22"/>
        <v>163198.77744999999</v>
      </c>
      <c r="R62" s="25">
        <f t="shared" si="23"/>
        <v>1125.50881</v>
      </c>
    </row>
    <row r="63" spans="2:18" x14ac:dyDescent="0.3">
      <c r="B63" s="22">
        <f t="shared" si="4"/>
        <v>52</v>
      </c>
      <c r="C63" s="23">
        <f t="shared" si="5"/>
        <v>106356.55118520041</v>
      </c>
      <c r="D63" s="23">
        <f t="shared" si="6"/>
        <v>332.36422245375115</v>
      </c>
      <c r="E63" s="23">
        <f t="shared" si="7"/>
        <v>204.84986376991705</v>
      </c>
      <c r="F63" s="24">
        <f t="shared" si="8"/>
        <v>271.875</v>
      </c>
      <c r="G63" s="23">
        <f t="shared" si="9"/>
        <v>0</v>
      </c>
      <c r="H63" s="24"/>
      <c r="I63" s="23">
        <f t="shared" si="0"/>
        <v>42.291666666666664</v>
      </c>
      <c r="J63" s="23">
        <f t="shared" si="10"/>
        <v>204.84986376991705</v>
      </c>
      <c r="K63" s="23">
        <f t="shared" si="11"/>
        <v>106151.70132143049</v>
      </c>
      <c r="L63" s="23">
        <f t="shared" si="12"/>
        <v>851.38075289033486</v>
      </c>
      <c r="M63" s="23">
        <f t="shared" si="1"/>
        <v>300</v>
      </c>
      <c r="N63" s="23">
        <f t="shared" si="13"/>
        <v>0</v>
      </c>
      <c r="O63" s="23">
        <f t="shared" si="2"/>
        <v>1151.3807528903349</v>
      </c>
      <c r="P63" s="23">
        <f t="shared" si="3"/>
        <v>1246.5308891204177</v>
      </c>
      <c r="Q63" s="23">
        <f t="shared" si="22"/>
        <v>163198.77744999999</v>
      </c>
      <c r="R63" s="25">
        <f t="shared" si="23"/>
        <v>1125.50881</v>
      </c>
    </row>
    <row r="64" spans="2:18" x14ac:dyDescent="0.3">
      <c r="B64" s="22">
        <f t="shared" si="4"/>
        <v>53</v>
      </c>
      <c r="C64" s="23">
        <f t="shared" si="5"/>
        <v>106151.70132143049</v>
      </c>
      <c r="D64" s="23">
        <f t="shared" si="6"/>
        <v>331.72406662947009</v>
      </c>
      <c r="E64" s="23">
        <f t="shared" si="7"/>
        <v>205.49001959419806</v>
      </c>
      <c r="F64" s="24">
        <f t="shared" si="8"/>
        <v>271.875</v>
      </c>
      <c r="G64" s="23">
        <f t="shared" si="9"/>
        <v>0</v>
      </c>
      <c r="H64" s="24"/>
      <c r="I64" s="23">
        <f t="shared" si="0"/>
        <v>42.291666666666664</v>
      </c>
      <c r="J64" s="23">
        <f t="shared" si="10"/>
        <v>205.49001959419806</v>
      </c>
      <c r="K64" s="23">
        <f t="shared" si="11"/>
        <v>105946.21130183629</v>
      </c>
      <c r="L64" s="23">
        <f t="shared" si="12"/>
        <v>851.38075289033486</v>
      </c>
      <c r="M64" s="23">
        <f t="shared" si="1"/>
        <v>300</v>
      </c>
      <c r="N64" s="23">
        <f t="shared" si="13"/>
        <v>0</v>
      </c>
      <c r="O64" s="23">
        <f t="shared" si="2"/>
        <v>1151.3807528903349</v>
      </c>
      <c r="P64" s="23">
        <f t="shared" si="3"/>
        <v>1245.8907332961367</v>
      </c>
      <c r="Q64" s="23">
        <f t="shared" si="22"/>
        <v>163198.77744999999</v>
      </c>
      <c r="R64" s="25">
        <f t="shared" si="23"/>
        <v>1125.50881</v>
      </c>
    </row>
    <row r="65" spans="2:18" x14ac:dyDescent="0.3">
      <c r="B65" s="22">
        <f t="shared" si="4"/>
        <v>54</v>
      </c>
      <c r="C65" s="23">
        <f t="shared" si="5"/>
        <v>105946.21130183629</v>
      </c>
      <c r="D65" s="23">
        <f t="shared" si="6"/>
        <v>331.08191031823827</v>
      </c>
      <c r="E65" s="23">
        <f t="shared" si="7"/>
        <v>206.13217590542993</v>
      </c>
      <c r="F65" s="24">
        <f t="shared" si="8"/>
        <v>271.875</v>
      </c>
      <c r="G65" s="23">
        <f t="shared" si="9"/>
        <v>0</v>
      </c>
      <c r="H65" s="24"/>
      <c r="I65" s="23">
        <f t="shared" si="0"/>
        <v>42.291666666666664</v>
      </c>
      <c r="J65" s="23">
        <f t="shared" si="10"/>
        <v>206.13217590542993</v>
      </c>
      <c r="K65" s="23">
        <f t="shared" si="11"/>
        <v>105740.07912593086</v>
      </c>
      <c r="L65" s="23">
        <f t="shared" si="12"/>
        <v>851.38075289033486</v>
      </c>
      <c r="M65" s="23">
        <f t="shared" si="1"/>
        <v>300</v>
      </c>
      <c r="N65" s="23">
        <f t="shared" si="13"/>
        <v>0</v>
      </c>
      <c r="O65" s="23">
        <f t="shared" si="2"/>
        <v>1151.3807528903349</v>
      </c>
      <c r="P65" s="23">
        <f t="shared" si="3"/>
        <v>1245.248576984905</v>
      </c>
      <c r="Q65" s="23">
        <f t="shared" si="22"/>
        <v>163198.77744999999</v>
      </c>
      <c r="R65" s="25">
        <f t="shared" si="23"/>
        <v>1125.50881</v>
      </c>
    </row>
    <row r="66" spans="2:18" x14ac:dyDescent="0.3">
      <c r="B66" s="22">
        <f t="shared" si="4"/>
        <v>55</v>
      </c>
      <c r="C66" s="23">
        <f t="shared" si="5"/>
        <v>105740.07912593086</v>
      </c>
      <c r="D66" s="23">
        <f t="shared" si="6"/>
        <v>330.43774726853377</v>
      </c>
      <c r="E66" s="23">
        <f t="shared" si="7"/>
        <v>206.77633895513438</v>
      </c>
      <c r="F66" s="24">
        <f t="shared" si="8"/>
        <v>271.875</v>
      </c>
      <c r="G66" s="23">
        <f t="shared" si="9"/>
        <v>0</v>
      </c>
      <c r="H66" s="24"/>
      <c r="I66" s="23">
        <f t="shared" si="0"/>
        <v>42.291666666666664</v>
      </c>
      <c r="J66" s="23">
        <f t="shared" si="10"/>
        <v>206.77633895513438</v>
      </c>
      <c r="K66" s="23">
        <f t="shared" si="11"/>
        <v>105533.30278697572</v>
      </c>
      <c r="L66" s="23">
        <f t="shared" si="12"/>
        <v>851.38075289033486</v>
      </c>
      <c r="M66" s="23">
        <f t="shared" si="1"/>
        <v>300</v>
      </c>
      <c r="N66" s="23">
        <f t="shared" si="13"/>
        <v>0</v>
      </c>
      <c r="O66" s="23">
        <f t="shared" si="2"/>
        <v>1151.3807528903349</v>
      </c>
      <c r="P66" s="23">
        <f t="shared" si="3"/>
        <v>1244.6044139352005</v>
      </c>
      <c r="Q66" s="23">
        <f t="shared" si="22"/>
        <v>163198.77744999999</v>
      </c>
      <c r="R66" s="25">
        <f t="shared" si="23"/>
        <v>1125.50881</v>
      </c>
    </row>
    <row r="67" spans="2:18" x14ac:dyDescent="0.3">
      <c r="B67" s="22">
        <f t="shared" si="4"/>
        <v>56</v>
      </c>
      <c r="C67" s="23">
        <f t="shared" si="5"/>
        <v>105533.30278697572</v>
      </c>
      <c r="D67" s="23">
        <f t="shared" si="6"/>
        <v>329.79157120929904</v>
      </c>
      <c r="E67" s="23">
        <f t="shared" si="7"/>
        <v>207.4225150143692</v>
      </c>
      <c r="F67" s="24">
        <f t="shared" si="8"/>
        <v>271.875</v>
      </c>
      <c r="G67" s="23">
        <f t="shared" si="9"/>
        <v>0</v>
      </c>
      <c r="H67" s="24"/>
      <c r="I67" s="23">
        <f t="shared" si="0"/>
        <v>42.291666666666664</v>
      </c>
      <c r="J67" s="23">
        <f t="shared" si="10"/>
        <v>207.4225150143692</v>
      </c>
      <c r="K67" s="23">
        <f t="shared" si="11"/>
        <v>105325.88027196134</v>
      </c>
      <c r="L67" s="23">
        <f t="shared" si="12"/>
        <v>851.38075289033486</v>
      </c>
      <c r="M67" s="23">
        <f t="shared" si="1"/>
        <v>300</v>
      </c>
      <c r="N67" s="23">
        <f t="shared" si="13"/>
        <v>0</v>
      </c>
      <c r="O67" s="23">
        <f t="shared" si="2"/>
        <v>1151.3807528903349</v>
      </c>
      <c r="P67" s="23">
        <f t="shared" si="3"/>
        <v>1243.9582378759656</v>
      </c>
      <c r="Q67" s="23">
        <f t="shared" si="22"/>
        <v>163198.77744999999</v>
      </c>
      <c r="R67" s="25">
        <f t="shared" si="23"/>
        <v>1125.50881</v>
      </c>
    </row>
    <row r="68" spans="2:18" x14ac:dyDescent="0.3">
      <c r="B68" s="22">
        <f t="shared" si="4"/>
        <v>57</v>
      </c>
      <c r="C68" s="23">
        <f t="shared" si="5"/>
        <v>105325.88027196134</v>
      </c>
      <c r="D68" s="23">
        <f t="shared" si="6"/>
        <v>329.14337584987908</v>
      </c>
      <c r="E68" s="23">
        <f t="shared" si="7"/>
        <v>208.07071037378913</v>
      </c>
      <c r="F68" s="24">
        <f t="shared" si="8"/>
        <v>271.875</v>
      </c>
      <c r="G68" s="23">
        <f t="shared" si="9"/>
        <v>0</v>
      </c>
      <c r="H68" s="24"/>
      <c r="I68" s="23">
        <f t="shared" si="0"/>
        <v>42.291666666666664</v>
      </c>
      <c r="J68" s="23">
        <f t="shared" si="10"/>
        <v>208.07071037378913</v>
      </c>
      <c r="K68" s="23">
        <f t="shared" si="11"/>
        <v>105117.80956158755</v>
      </c>
      <c r="L68" s="23">
        <f t="shared" si="12"/>
        <v>851.38075289033486</v>
      </c>
      <c r="M68" s="23">
        <f t="shared" si="1"/>
        <v>300</v>
      </c>
      <c r="N68" s="23">
        <f t="shared" si="13"/>
        <v>0</v>
      </c>
      <c r="O68" s="23">
        <f t="shared" si="2"/>
        <v>1151.3807528903349</v>
      </c>
      <c r="P68" s="23">
        <f t="shared" si="3"/>
        <v>1243.3100425165458</v>
      </c>
      <c r="Q68" s="23">
        <f t="shared" si="22"/>
        <v>163198.77744999999</v>
      </c>
      <c r="R68" s="25">
        <f t="shared" si="23"/>
        <v>1125.50881</v>
      </c>
    </row>
    <row r="69" spans="2:18" x14ac:dyDescent="0.3">
      <c r="B69" s="22">
        <f t="shared" si="4"/>
        <v>58</v>
      </c>
      <c r="C69" s="23">
        <f t="shared" si="5"/>
        <v>105117.80956158755</v>
      </c>
      <c r="D69" s="23">
        <f t="shared" si="6"/>
        <v>328.49315487996103</v>
      </c>
      <c r="E69" s="23">
        <f t="shared" si="7"/>
        <v>208.72093134370718</v>
      </c>
      <c r="F69" s="24">
        <f t="shared" si="8"/>
        <v>271.875</v>
      </c>
      <c r="G69" s="23">
        <f t="shared" si="9"/>
        <v>0</v>
      </c>
      <c r="H69" s="24"/>
      <c r="I69" s="23">
        <f t="shared" si="0"/>
        <v>42.291666666666664</v>
      </c>
      <c r="J69" s="23">
        <f t="shared" si="10"/>
        <v>208.72093134370718</v>
      </c>
      <c r="K69" s="23">
        <f t="shared" si="11"/>
        <v>104909.08863024384</v>
      </c>
      <c r="L69" s="23">
        <f t="shared" si="12"/>
        <v>851.38075289033486</v>
      </c>
      <c r="M69" s="23">
        <f t="shared" si="1"/>
        <v>300</v>
      </c>
      <c r="N69" s="23">
        <f t="shared" si="13"/>
        <v>0</v>
      </c>
      <c r="O69" s="23">
        <f t="shared" si="2"/>
        <v>1151.3807528903349</v>
      </c>
      <c r="P69" s="23">
        <f t="shared" si="3"/>
        <v>1242.6598215466277</v>
      </c>
      <c r="Q69" s="23">
        <f t="shared" si="22"/>
        <v>163198.77744999999</v>
      </c>
      <c r="R69" s="25">
        <f t="shared" si="23"/>
        <v>1125.50881</v>
      </c>
    </row>
    <row r="70" spans="2:18" x14ac:dyDescent="0.3">
      <c r="B70" s="22">
        <f t="shared" si="4"/>
        <v>59</v>
      </c>
      <c r="C70" s="23">
        <f t="shared" si="5"/>
        <v>104909.08863024384</v>
      </c>
      <c r="D70" s="23">
        <f t="shared" si="6"/>
        <v>327.84090196951195</v>
      </c>
      <c r="E70" s="23">
        <f t="shared" si="7"/>
        <v>209.37318425415626</v>
      </c>
      <c r="F70" s="24">
        <f t="shared" si="8"/>
        <v>271.875</v>
      </c>
      <c r="G70" s="23">
        <f t="shared" si="9"/>
        <v>0</v>
      </c>
      <c r="H70" s="24"/>
      <c r="I70" s="23">
        <f t="shared" si="0"/>
        <v>42.291666666666664</v>
      </c>
      <c r="J70" s="23">
        <f t="shared" si="10"/>
        <v>209.37318425415626</v>
      </c>
      <c r="K70" s="23">
        <f t="shared" si="11"/>
        <v>104699.71544598968</v>
      </c>
      <c r="L70" s="23">
        <f t="shared" si="12"/>
        <v>851.38075289033486</v>
      </c>
      <c r="M70" s="23">
        <f t="shared" si="1"/>
        <v>300</v>
      </c>
      <c r="N70" s="23">
        <f t="shared" si="13"/>
        <v>0</v>
      </c>
      <c r="O70" s="23">
        <f t="shared" si="2"/>
        <v>1151.3807528903349</v>
      </c>
      <c r="P70" s="23">
        <f t="shared" si="3"/>
        <v>1242.0075686361786</v>
      </c>
      <c r="Q70" s="23">
        <f t="shared" si="22"/>
        <v>163198.77744999999</v>
      </c>
      <c r="R70" s="25">
        <f t="shared" si="23"/>
        <v>1125.50881</v>
      </c>
    </row>
    <row r="71" spans="2:18" x14ac:dyDescent="0.3">
      <c r="B71" s="22">
        <f t="shared" si="4"/>
        <v>60</v>
      </c>
      <c r="C71" s="23">
        <f t="shared" si="5"/>
        <v>104699.71544598968</v>
      </c>
      <c r="D71" s="23">
        <f t="shared" si="6"/>
        <v>327.18661076871769</v>
      </c>
      <c r="E71" s="23">
        <f t="shared" si="7"/>
        <v>210.02747545495052</v>
      </c>
      <c r="F71" s="24">
        <f t="shared" si="8"/>
        <v>271.875</v>
      </c>
      <c r="G71" s="23">
        <f t="shared" si="9"/>
        <v>0</v>
      </c>
      <c r="H71" s="24"/>
      <c r="I71" s="23">
        <f t="shared" si="0"/>
        <v>42.291666666666664</v>
      </c>
      <c r="J71" s="23">
        <f t="shared" si="10"/>
        <v>210.02747545495052</v>
      </c>
      <c r="K71" s="23">
        <f t="shared" si="11"/>
        <v>104489.68797053474</v>
      </c>
      <c r="L71" s="23">
        <f t="shared" si="12"/>
        <v>851.38075289033486</v>
      </c>
      <c r="M71" s="23">
        <f t="shared" si="1"/>
        <v>300</v>
      </c>
      <c r="N71" s="23">
        <f t="shared" si="13"/>
        <v>0</v>
      </c>
      <c r="O71" s="23">
        <f t="shared" si="2"/>
        <v>1151.3807528903349</v>
      </c>
      <c r="P71" s="23">
        <f t="shared" si="3"/>
        <v>1241.3532774353844</v>
      </c>
      <c r="Q71" s="23">
        <f t="shared" si="22"/>
        <v>163198.77744999999</v>
      </c>
      <c r="R71" s="25">
        <f t="shared" si="23"/>
        <v>1125.50881</v>
      </c>
    </row>
    <row r="72" spans="2:18" x14ac:dyDescent="0.3">
      <c r="B72" s="22">
        <f t="shared" si="4"/>
        <v>61</v>
      </c>
      <c r="C72" s="23">
        <f t="shared" si="5"/>
        <v>104489.68797053474</v>
      </c>
      <c r="D72" s="23">
        <f t="shared" si="6"/>
        <v>326.53027490792101</v>
      </c>
      <c r="E72" s="23">
        <f t="shared" si="7"/>
        <v>210.68381131574722</v>
      </c>
      <c r="F72" s="24">
        <f t="shared" si="8"/>
        <v>271.875</v>
      </c>
      <c r="G72" s="23">
        <f t="shared" si="9"/>
        <v>0</v>
      </c>
      <c r="H72" s="24"/>
      <c r="I72" s="23">
        <f t="shared" si="0"/>
        <v>42.291666666666664</v>
      </c>
      <c r="J72" s="23">
        <f t="shared" si="10"/>
        <v>210.68381131574722</v>
      </c>
      <c r="K72" s="23">
        <f t="shared" si="11"/>
        <v>104279.004159219</v>
      </c>
      <c r="L72" s="23">
        <f t="shared" si="12"/>
        <v>851.38075289033486</v>
      </c>
      <c r="M72" s="23">
        <f t="shared" si="1"/>
        <v>300</v>
      </c>
      <c r="N72" s="23">
        <f t="shared" si="13"/>
        <v>0</v>
      </c>
      <c r="O72" s="23">
        <f t="shared" si="2"/>
        <v>1151.3807528903349</v>
      </c>
      <c r="P72" s="23">
        <f t="shared" si="3"/>
        <v>1240.6969415745875</v>
      </c>
      <c r="Q72" s="23">
        <f t="shared" ref="Q72:Q83" si="24">$Q$71+ $Q$71*$L$8</f>
        <v>168094.7407735</v>
      </c>
      <c r="R72" s="25">
        <f>$R$71 + ($R$71 * $S$5)</f>
        <v>1159.2740742999999</v>
      </c>
    </row>
    <row r="73" spans="2:18" x14ac:dyDescent="0.3">
      <c r="B73" s="22">
        <f t="shared" si="4"/>
        <v>62</v>
      </c>
      <c r="C73" s="23">
        <f t="shared" si="5"/>
        <v>104279.004159219</v>
      </c>
      <c r="D73" s="23">
        <f t="shared" si="6"/>
        <v>325.87188799755927</v>
      </c>
      <c r="E73" s="23">
        <f t="shared" si="7"/>
        <v>211.34219822610893</v>
      </c>
      <c r="F73" s="24">
        <f t="shared" si="8"/>
        <v>271.875</v>
      </c>
      <c r="G73" s="23">
        <f t="shared" si="9"/>
        <v>0</v>
      </c>
      <c r="H73" s="24"/>
      <c r="I73" s="23">
        <f t="shared" si="0"/>
        <v>42.291666666666664</v>
      </c>
      <c r="J73" s="23">
        <f t="shared" si="10"/>
        <v>211.34219822610893</v>
      </c>
      <c r="K73" s="23">
        <f t="shared" si="11"/>
        <v>104067.66196099289</v>
      </c>
      <c r="L73" s="23">
        <f t="shared" si="12"/>
        <v>851.38075289033486</v>
      </c>
      <c r="M73" s="23">
        <f t="shared" si="1"/>
        <v>300</v>
      </c>
      <c r="N73" s="23">
        <f t="shared" si="13"/>
        <v>0</v>
      </c>
      <c r="O73" s="23">
        <f t="shared" si="2"/>
        <v>1151.3807528903349</v>
      </c>
      <c r="P73" s="23">
        <f t="shared" si="3"/>
        <v>1240.038554664226</v>
      </c>
      <c r="Q73" s="23">
        <f t="shared" si="24"/>
        <v>168094.7407735</v>
      </c>
      <c r="R73" s="25">
        <f t="shared" ref="R73:R83" si="25">$R$71 + ($R$71 * $S$5)</f>
        <v>1159.2740742999999</v>
      </c>
    </row>
    <row r="74" spans="2:18" x14ac:dyDescent="0.3">
      <c r="B74" s="22">
        <f t="shared" si="4"/>
        <v>63</v>
      </c>
      <c r="C74" s="23">
        <f t="shared" si="5"/>
        <v>104067.66196099289</v>
      </c>
      <c r="D74" s="23">
        <f t="shared" si="6"/>
        <v>325.21144362810264</v>
      </c>
      <c r="E74" s="23">
        <f t="shared" si="7"/>
        <v>212.0026425955655</v>
      </c>
      <c r="F74" s="24">
        <f t="shared" si="8"/>
        <v>271.875</v>
      </c>
      <c r="G74" s="23">
        <f t="shared" si="9"/>
        <v>0</v>
      </c>
      <c r="H74" s="24"/>
      <c r="I74" s="23">
        <f t="shared" si="0"/>
        <v>42.291666666666664</v>
      </c>
      <c r="J74" s="23">
        <f t="shared" si="10"/>
        <v>212.0026425955655</v>
      </c>
      <c r="K74" s="23">
        <f t="shared" si="11"/>
        <v>103855.65931839733</v>
      </c>
      <c r="L74" s="23">
        <f t="shared" si="12"/>
        <v>851.38075289033486</v>
      </c>
      <c r="M74" s="23">
        <f t="shared" si="1"/>
        <v>300</v>
      </c>
      <c r="N74" s="23">
        <f t="shared" si="13"/>
        <v>0</v>
      </c>
      <c r="O74" s="23">
        <f t="shared" si="2"/>
        <v>1151.3807528903349</v>
      </c>
      <c r="P74" s="23">
        <f t="shared" si="3"/>
        <v>1239.3781102947694</v>
      </c>
      <c r="Q74" s="23">
        <f t="shared" si="24"/>
        <v>168094.7407735</v>
      </c>
      <c r="R74" s="25">
        <f t="shared" si="25"/>
        <v>1159.2740742999999</v>
      </c>
    </row>
    <row r="75" spans="2:18" x14ac:dyDescent="0.3">
      <c r="B75" s="22">
        <f t="shared" si="4"/>
        <v>64</v>
      </c>
      <c r="C75" s="23">
        <f t="shared" si="5"/>
        <v>103855.65931839733</v>
      </c>
      <c r="D75" s="23">
        <f t="shared" si="6"/>
        <v>324.54893536999151</v>
      </c>
      <c r="E75" s="23">
        <f t="shared" si="7"/>
        <v>212.66515085367666</v>
      </c>
      <c r="F75" s="24">
        <f t="shared" si="8"/>
        <v>271.875</v>
      </c>
      <c r="G75" s="23">
        <f t="shared" si="9"/>
        <v>0</v>
      </c>
      <c r="H75" s="24"/>
      <c r="I75" s="23">
        <f t="shared" si="0"/>
        <v>42.291666666666664</v>
      </c>
      <c r="J75" s="23">
        <f t="shared" si="10"/>
        <v>212.66515085367666</v>
      </c>
      <c r="K75" s="23">
        <f t="shared" si="11"/>
        <v>103642.99416754366</v>
      </c>
      <c r="L75" s="23">
        <f t="shared" si="12"/>
        <v>851.38075289033486</v>
      </c>
      <c r="M75" s="23">
        <f t="shared" si="1"/>
        <v>300</v>
      </c>
      <c r="N75" s="23">
        <f t="shared" si="13"/>
        <v>0</v>
      </c>
      <c r="O75" s="23">
        <f t="shared" si="2"/>
        <v>1151.3807528903349</v>
      </c>
      <c r="P75" s="23">
        <f t="shared" si="3"/>
        <v>1238.7156020366583</v>
      </c>
      <c r="Q75" s="23">
        <f t="shared" si="24"/>
        <v>168094.7407735</v>
      </c>
      <c r="R75" s="25">
        <f t="shared" si="25"/>
        <v>1159.2740742999999</v>
      </c>
    </row>
    <row r="76" spans="2:18" x14ac:dyDescent="0.3">
      <c r="B76" s="22">
        <f t="shared" si="4"/>
        <v>65</v>
      </c>
      <c r="C76" s="23">
        <f t="shared" si="5"/>
        <v>103642.99416754366</v>
      </c>
      <c r="D76" s="23">
        <f t="shared" si="6"/>
        <v>323.88435677357381</v>
      </c>
      <c r="E76" s="23">
        <f t="shared" si="7"/>
        <v>213.32972945009439</v>
      </c>
      <c r="F76" s="24">
        <f t="shared" si="8"/>
        <v>271.875</v>
      </c>
      <c r="G76" s="23">
        <f t="shared" si="9"/>
        <v>0</v>
      </c>
      <c r="H76" s="24"/>
      <c r="I76" s="23">
        <f t="shared" ref="I76:I139" si="26">0.35/100*$C$4/12</f>
        <v>42.291666666666664</v>
      </c>
      <c r="J76" s="23">
        <f t="shared" si="10"/>
        <v>213.32972945009439</v>
      </c>
      <c r="K76" s="23">
        <f t="shared" si="11"/>
        <v>103429.66443809356</v>
      </c>
      <c r="L76" s="23">
        <f t="shared" ref="L76:L139" si="27">I76+H76+G76+F76+E76+D76</f>
        <v>851.38075289033486</v>
      </c>
      <c r="M76" s="23">
        <f t="shared" ref="M76:M139" si="28">+$L$4</f>
        <v>300</v>
      </c>
      <c r="N76" s="23">
        <f t="shared" si="13"/>
        <v>0</v>
      </c>
      <c r="O76" s="23">
        <f t="shared" ref="O76:O139" si="29">L76+M76-N76</f>
        <v>1151.3807528903349</v>
      </c>
      <c r="P76" s="23">
        <f t="shared" ref="P76:P139" si="30">O76-E76+M76</f>
        <v>1238.0510234402404</v>
      </c>
      <c r="Q76" s="23">
        <f t="shared" si="24"/>
        <v>168094.7407735</v>
      </c>
      <c r="R76" s="25">
        <f t="shared" si="25"/>
        <v>1159.2740742999999</v>
      </c>
    </row>
    <row r="77" spans="2:18" x14ac:dyDescent="0.3">
      <c r="B77" s="22">
        <f t="shared" ref="B77:B140" si="31">+IF(K76&gt;1,IF(B76="","",B76+1),"")</f>
        <v>66</v>
      </c>
      <c r="C77" s="23">
        <f t="shared" ref="C77:C140" si="32">+IF(B77="","",K76)</f>
        <v>103429.66443809356</v>
      </c>
      <c r="D77" s="23">
        <f t="shared" ref="D77:D140" si="33">+IF(B77="",0,-IPMT($C$5/12,B77,$C$6,$C$7))</f>
        <v>323.21770136904229</v>
      </c>
      <c r="E77" s="23">
        <f t="shared" ref="E77:E140" si="34">+IF(B77="",0,-PPMT($C$5/12,B77,$C$6,$C$7))</f>
        <v>213.996384854626</v>
      </c>
      <c r="F77" s="24">
        <f t="shared" ref="F77:F140" si="35">+IF(B77="",0,$G$4)</f>
        <v>271.875</v>
      </c>
      <c r="G77" s="23">
        <f t="shared" ref="G77:G140" si="36">+IF(B77="",0,IF(C77&lt;$C$4*0.8,0,$G$5))</f>
        <v>0</v>
      </c>
      <c r="H77" s="24"/>
      <c r="I77" s="23">
        <f t="shared" si="26"/>
        <v>42.291666666666664</v>
      </c>
      <c r="J77" s="23">
        <f t="shared" ref="J77:J140" si="37">+IF(B77="",0,E77+H77)</f>
        <v>213.996384854626</v>
      </c>
      <c r="K77" s="23">
        <f t="shared" ref="K77:K140" si="38">+IF(B77="","",C77-J77)</f>
        <v>103215.66805323893</v>
      </c>
      <c r="L77" s="23">
        <f t="shared" si="27"/>
        <v>851.38075289033497</v>
      </c>
      <c r="M77" s="23">
        <f t="shared" si="28"/>
        <v>300</v>
      </c>
      <c r="N77" s="23">
        <f t="shared" ref="N77:N140" si="39">(D77+F77)*0.3*0</f>
        <v>0</v>
      </c>
      <c r="O77" s="23">
        <f t="shared" si="29"/>
        <v>1151.3807528903349</v>
      </c>
      <c r="P77" s="23">
        <f t="shared" si="30"/>
        <v>1237.3843680357088</v>
      </c>
      <c r="Q77" s="23">
        <f t="shared" si="24"/>
        <v>168094.7407735</v>
      </c>
      <c r="R77" s="25">
        <f t="shared" si="25"/>
        <v>1159.2740742999999</v>
      </c>
    </row>
    <row r="78" spans="2:18" x14ac:dyDescent="0.3">
      <c r="B78" s="22">
        <f t="shared" si="31"/>
        <v>67</v>
      </c>
      <c r="C78" s="23">
        <f t="shared" si="32"/>
        <v>103215.66805323893</v>
      </c>
      <c r="D78" s="23">
        <f t="shared" si="33"/>
        <v>322.54896266637161</v>
      </c>
      <c r="E78" s="23">
        <f t="shared" si="34"/>
        <v>214.66512355729662</v>
      </c>
      <c r="F78" s="24">
        <f t="shared" si="35"/>
        <v>271.875</v>
      </c>
      <c r="G78" s="23">
        <f t="shared" si="36"/>
        <v>0</v>
      </c>
      <c r="H78" s="24"/>
      <c r="I78" s="23">
        <f t="shared" si="26"/>
        <v>42.291666666666664</v>
      </c>
      <c r="J78" s="23">
        <f t="shared" si="37"/>
        <v>214.66512355729662</v>
      </c>
      <c r="K78" s="23">
        <f t="shared" si="38"/>
        <v>103001.00292968164</v>
      </c>
      <c r="L78" s="23">
        <f t="shared" si="27"/>
        <v>851.38075289033486</v>
      </c>
      <c r="M78" s="23">
        <f t="shared" si="28"/>
        <v>300</v>
      </c>
      <c r="N78" s="23">
        <f t="shared" si="39"/>
        <v>0</v>
      </c>
      <c r="O78" s="23">
        <f t="shared" si="29"/>
        <v>1151.3807528903349</v>
      </c>
      <c r="P78" s="23">
        <f t="shared" si="30"/>
        <v>1236.7156293330381</v>
      </c>
      <c r="Q78" s="23">
        <f t="shared" si="24"/>
        <v>168094.7407735</v>
      </c>
      <c r="R78" s="25">
        <f t="shared" si="25"/>
        <v>1159.2740742999999</v>
      </c>
    </row>
    <row r="79" spans="2:18" x14ac:dyDescent="0.3">
      <c r="B79" s="22">
        <f t="shared" si="31"/>
        <v>68</v>
      </c>
      <c r="C79" s="23">
        <f t="shared" si="32"/>
        <v>103001.00292968164</v>
      </c>
      <c r="D79" s="23">
        <f t="shared" si="33"/>
        <v>321.878134155255</v>
      </c>
      <c r="E79" s="23">
        <f t="shared" si="34"/>
        <v>215.33595206841321</v>
      </c>
      <c r="F79" s="24">
        <f t="shared" si="35"/>
        <v>271.875</v>
      </c>
      <c r="G79" s="23">
        <f t="shared" si="36"/>
        <v>0</v>
      </c>
      <c r="H79" s="24"/>
      <c r="I79" s="23">
        <f t="shared" si="26"/>
        <v>42.291666666666664</v>
      </c>
      <c r="J79" s="23">
        <f t="shared" si="37"/>
        <v>215.33595206841321</v>
      </c>
      <c r="K79" s="23">
        <f t="shared" si="38"/>
        <v>102785.66697761322</v>
      </c>
      <c r="L79" s="23">
        <f t="shared" si="27"/>
        <v>851.38075289033486</v>
      </c>
      <c r="M79" s="23">
        <f t="shared" si="28"/>
        <v>300</v>
      </c>
      <c r="N79" s="23">
        <f t="shared" si="39"/>
        <v>0</v>
      </c>
      <c r="O79" s="23">
        <f t="shared" si="29"/>
        <v>1151.3807528903349</v>
      </c>
      <c r="P79" s="23">
        <f t="shared" si="30"/>
        <v>1236.0448008219216</v>
      </c>
      <c r="Q79" s="23">
        <f t="shared" si="24"/>
        <v>168094.7407735</v>
      </c>
      <c r="R79" s="25">
        <f t="shared" si="25"/>
        <v>1159.2740742999999</v>
      </c>
    </row>
    <row r="80" spans="2:18" x14ac:dyDescent="0.3">
      <c r="B80" s="22">
        <f t="shared" si="31"/>
        <v>69</v>
      </c>
      <c r="C80" s="23">
        <f t="shared" si="32"/>
        <v>102785.66697761322</v>
      </c>
      <c r="D80" s="23">
        <f t="shared" si="33"/>
        <v>321.20520930504125</v>
      </c>
      <c r="E80" s="23">
        <f t="shared" si="34"/>
        <v>216.00887691862701</v>
      </c>
      <c r="F80" s="24">
        <f t="shared" si="35"/>
        <v>271.875</v>
      </c>
      <c r="G80" s="23">
        <f t="shared" si="36"/>
        <v>0</v>
      </c>
      <c r="H80" s="24"/>
      <c r="I80" s="23">
        <f t="shared" si="26"/>
        <v>42.291666666666664</v>
      </c>
      <c r="J80" s="23">
        <f t="shared" si="37"/>
        <v>216.00887691862701</v>
      </c>
      <c r="K80" s="23">
        <f t="shared" si="38"/>
        <v>102569.65810069459</v>
      </c>
      <c r="L80" s="23">
        <f t="shared" si="27"/>
        <v>851.38075289033486</v>
      </c>
      <c r="M80" s="23">
        <f t="shared" si="28"/>
        <v>300</v>
      </c>
      <c r="N80" s="23">
        <f t="shared" si="39"/>
        <v>0</v>
      </c>
      <c r="O80" s="23">
        <f t="shared" si="29"/>
        <v>1151.3807528903349</v>
      </c>
      <c r="P80" s="23">
        <f t="shared" si="30"/>
        <v>1235.3718759717078</v>
      </c>
      <c r="Q80" s="23">
        <f t="shared" si="24"/>
        <v>168094.7407735</v>
      </c>
      <c r="R80" s="25">
        <f t="shared" si="25"/>
        <v>1159.2740742999999</v>
      </c>
    </row>
    <row r="81" spans="2:18" x14ac:dyDescent="0.3">
      <c r="B81" s="22">
        <f t="shared" si="31"/>
        <v>70</v>
      </c>
      <c r="C81" s="23">
        <f t="shared" si="32"/>
        <v>102569.65810069459</v>
      </c>
      <c r="D81" s="23">
        <f t="shared" si="33"/>
        <v>320.5301815646705</v>
      </c>
      <c r="E81" s="23">
        <f t="shared" si="34"/>
        <v>216.68390465899768</v>
      </c>
      <c r="F81" s="24">
        <f t="shared" si="35"/>
        <v>271.875</v>
      </c>
      <c r="G81" s="23">
        <f t="shared" si="36"/>
        <v>0</v>
      </c>
      <c r="H81" s="24"/>
      <c r="I81" s="23">
        <f t="shared" si="26"/>
        <v>42.291666666666664</v>
      </c>
      <c r="J81" s="23">
        <f t="shared" si="37"/>
        <v>216.68390465899768</v>
      </c>
      <c r="K81" s="23">
        <f t="shared" si="38"/>
        <v>102352.97419603559</v>
      </c>
      <c r="L81" s="23">
        <f t="shared" si="27"/>
        <v>851.38075289033486</v>
      </c>
      <c r="M81" s="23">
        <f t="shared" si="28"/>
        <v>300</v>
      </c>
      <c r="N81" s="23">
        <f t="shared" si="39"/>
        <v>0</v>
      </c>
      <c r="O81" s="23">
        <f t="shared" si="29"/>
        <v>1151.3807528903349</v>
      </c>
      <c r="P81" s="23">
        <f t="shared" si="30"/>
        <v>1234.6968482313373</v>
      </c>
      <c r="Q81" s="23">
        <f t="shared" si="24"/>
        <v>168094.7407735</v>
      </c>
      <c r="R81" s="25">
        <f t="shared" si="25"/>
        <v>1159.2740742999999</v>
      </c>
    </row>
    <row r="82" spans="2:18" x14ac:dyDescent="0.3">
      <c r="B82" s="22">
        <f t="shared" si="31"/>
        <v>71</v>
      </c>
      <c r="C82" s="23">
        <f t="shared" si="32"/>
        <v>102352.97419603559</v>
      </c>
      <c r="D82" s="23">
        <f t="shared" si="33"/>
        <v>319.85304436261117</v>
      </c>
      <c r="E82" s="23">
        <f t="shared" si="34"/>
        <v>217.36104186105712</v>
      </c>
      <c r="F82" s="24">
        <f t="shared" si="35"/>
        <v>271.875</v>
      </c>
      <c r="G82" s="23">
        <f t="shared" si="36"/>
        <v>0</v>
      </c>
      <c r="H82" s="24"/>
      <c r="I82" s="23">
        <f t="shared" si="26"/>
        <v>42.291666666666664</v>
      </c>
      <c r="J82" s="23">
        <f t="shared" si="37"/>
        <v>217.36104186105712</v>
      </c>
      <c r="K82" s="23">
        <f t="shared" si="38"/>
        <v>102135.61315417453</v>
      </c>
      <c r="L82" s="23">
        <f t="shared" si="27"/>
        <v>851.38075289033497</v>
      </c>
      <c r="M82" s="23">
        <f t="shared" si="28"/>
        <v>300</v>
      </c>
      <c r="N82" s="23">
        <f t="shared" si="39"/>
        <v>0</v>
      </c>
      <c r="O82" s="23">
        <f t="shared" si="29"/>
        <v>1151.3807528903349</v>
      </c>
      <c r="P82" s="23">
        <f t="shared" si="30"/>
        <v>1234.0197110292777</v>
      </c>
      <c r="Q82" s="23">
        <f t="shared" si="24"/>
        <v>168094.7407735</v>
      </c>
      <c r="R82" s="25">
        <f t="shared" si="25"/>
        <v>1159.2740742999999</v>
      </c>
    </row>
    <row r="83" spans="2:18" x14ac:dyDescent="0.3">
      <c r="B83" s="22">
        <f t="shared" si="31"/>
        <v>72</v>
      </c>
      <c r="C83" s="23">
        <f t="shared" si="32"/>
        <v>102135.61315417453</v>
      </c>
      <c r="D83" s="23">
        <f t="shared" si="33"/>
        <v>319.17379110679531</v>
      </c>
      <c r="E83" s="23">
        <f t="shared" si="34"/>
        <v>218.0402951168729</v>
      </c>
      <c r="F83" s="24">
        <f t="shared" si="35"/>
        <v>271.875</v>
      </c>
      <c r="G83" s="23">
        <f t="shared" si="36"/>
        <v>0</v>
      </c>
      <c r="H83" s="24"/>
      <c r="I83" s="23">
        <f t="shared" si="26"/>
        <v>42.291666666666664</v>
      </c>
      <c r="J83" s="23">
        <f t="shared" si="37"/>
        <v>218.0402951168729</v>
      </c>
      <c r="K83" s="23">
        <f t="shared" si="38"/>
        <v>101917.57285905765</v>
      </c>
      <c r="L83" s="23">
        <f t="shared" si="27"/>
        <v>851.38075289033486</v>
      </c>
      <c r="M83" s="23">
        <f t="shared" si="28"/>
        <v>300</v>
      </c>
      <c r="N83" s="23">
        <f t="shared" si="39"/>
        <v>0</v>
      </c>
      <c r="O83" s="23">
        <f t="shared" si="29"/>
        <v>1151.3807528903349</v>
      </c>
      <c r="P83" s="23">
        <f t="shared" si="30"/>
        <v>1233.3404577734618</v>
      </c>
      <c r="Q83" s="23">
        <f t="shared" si="24"/>
        <v>168094.7407735</v>
      </c>
      <c r="R83" s="25">
        <f t="shared" si="25"/>
        <v>1159.2740742999999</v>
      </c>
    </row>
    <row r="84" spans="2:18" x14ac:dyDescent="0.3">
      <c r="B84" s="22">
        <f t="shared" si="31"/>
        <v>73</v>
      </c>
      <c r="C84" s="23">
        <f t="shared" si="32"/>
        <v>101917.57285905765</v>
      </c>
      <c r="D84" s="23">
        <f t="shared" si="33"/>
        <v>318.49241518455506</v>
      </c>
      <c r="E84" s="23">
        <f t="shared" si="34"/>
        <v>218.72167103911315</v>
      </c>
      <c r="F84" s="24">
        <f t="shared" si="35"/>
        <v>271.875</v>
      </c>
      <c r="G84" s="23">
        <f t="shared" si="36"/>
        <v>0</v>
      </c>
      <c r="H84" s="24"/>
      <c r="I84" s="23">
        <f t="shared" si="26"/>
        <v>42.291666666666664</v>
      </c>
      <c r="J84" s="23">
        <f t="shared" si="37"/>
        <v>218.72167103911315</v>
      </c>
      <c r="K84" s="23">
        <f t="shared" si="38"/>
        <v>101698.85118801854</v>
      </c>
      <c r="L84" s="23">
        <f t="shared" si="27"/>
        <v>851.38075289033486</v>
      </c>
      <c r="M84" s="23">
        <f t="shared" si="28"/>
        <v>300</v>
      </c>
      <c r="N84" s="23">
        <f t="shared" si="39"/>
        <v>0</v>
      </c>
      <c r="O84" s="23">
        <f t="shared" si="29"/>
        <v>1151.3807528903349</v>
      </c>
      <c r="P84" s="23">
        <f t="shared" si="30"/>
        <v>1232.6590818512218</v>
      </c>
      <c r="Q84" s="23">
        <f t="shared" ref="Q84:Q95" si="40">$Q$83+ $Q$83*$L$8</f>
        <v>173137.58299670499</v>
      </c>
      <c r="R84" s="25">
        <f>$R$83 + ($R$83 * $S$5)</f>
        <v>1194.0522965289999</v>
      </c>
    </row>
    <row r="85" spans="2:18" x14ac:dyDescent="0.3">
      <c r="B85" s="22">
        <f t="shared" si="31"/>
        <v>74</v>
      </c>
      <c r="C85" s="23">
        <f t="shared" si="32"/>
        <v>101698.85118801854</v>
      </c>
      <c r="D85" s="23">
        <f t="shared" si="33"/>
        <v>317.80890996255789</v>
      </c>
      <c r="E85" s="23">
        <f t="shared" si="34"/>
        <v>219.40517626111034</v>
      </c>
      <c r="F85" s="24">
        <f t="shared" si="35"/>
        <v>271.875</v>
      </c>
      <c r="G85" s="23">
        <f t="shared" si="36"/>
        <v>0</v>
      </c>
      <c r="H85" s="24"/>
      <c r="I85" s="23">
        <f t="shared" si="26"/>
        <v>42.291666666666664</v>
      </c>
      <c r="J85" s="23">
        <f t="shared" si="37"/>
        <v>219.40517626111034</v>
      </c>
      <c r="K85" s="23">
        <f t="shared" si="38"/>
        <v>101479.44601175743</v>
      </c>
      <c r="L85" s="23">
        <f t="shared" si="27"/>
        <v>851.38075289033486</v>
      </c>
      <c r="M85" s="23">
        <f t="shared" si="28"/>
        <v>300</v>
      </c>
      <c r="N85" s="23">
        <f t="shared" si="39"/>
        <v>0</v>
      </c>
      <c r="O85" s="23">
        <f t="shared" si="29"/>
        <v>1151.3807528903349</v>
      </c>
      <c r="P85" s="23">
        <f t="shared" si="30"/>
        <v>1231.9755766292246</v>
      </c>
      <c r="Q85" s="23">
        <f t="shared" si="40"/>
        <v>173137.58299670499</v>
      </c>
      <c r="R85" s="25">
        <f t="shared" ref="R85:R95" si="41">$R$83 + ($R$83 * $S$5)</f>
        <v>1194.0522965289999</v>
      </c>
    </row>
    <row r="86" spans="2:18" x14ac:dyDescent="0.3">
      <c r="B86" s="22">
        <f t="shared" si="31"/>
        <v>75</v>
      </c>
      <c r="C86" s="23">
        <f t="shared" si="32"/>
        <v>101479.44601175743</v>
      </c>
      <c r="D86" s="23">
        <f t="shared" si="33"/>
        <v>317.1232687867419</v>
      </c>
      <c r="E86" s="23">
        <f t="shared" si="34"/>
        <v>220.0908174369263</v>
      </c>
      <c r="F86" s="24">
        <f t="shared" si="35"/>
        <v>271.875</v>
      </c>
      <c r="G86" s="23">
        <f t="shared" si="36"/>
        <v>0</v>
      </c>
      <c r="H86" s="24"/>
      <c r="I86" s="23">
        <f t="shared" si="26"/>
        <v>42.291666666666664</v>
      </c>
      <c r="J86" s="23">
        <f t="shared" si="37"/>
        <v>220.0908174369263</v>
      </c>
      <c r="K86" s="23">
        <f t="shared" si="38"/>
        <v>101259.35519432051</v>
      </c>
      <c r="L86" s="23">
        <f t="shared" si="27"/>
        <v>851.38075289033486</v>
      </c>
      <c r="M86" s="23">
        <f t="shared" si="28"/>
        <v>300</v>
      </c>
      <c r="N86" s="23">
        <f t="shared" si="39"/>
        <v>0</v>
      </c>
      <c r="O86" s="23">
        <f t="shared" si="29"/>
        <v>1151.3807528903349</v>
      </c>
      <c r="P86" s="23">
        <f t="shared" si="30"/>
        <v>1231.2899354534086</v>
      </c>
      <c r="Q86" s="23">
        <f t="shared" si="40"/>
        <v>173137.58299670499</v>
      </c>
      <c r="R86" s="25">
        <f t="shared" si="41"/>
        <v>1194.0522965289999</v>
      </c>
    </row>
    <row r="87" spans="2:18" x14ac:dyDescent="0.3">
      <c r="B87" s="22">
        <f t="shared" si="31"/>
        <v>76</v>
      </c>
      <c r="C87" s="23">
        <f t="shared" si="32"/>
        <v>101259.35519432051</v>
      </c>
      <c r="D87" s="23">
        <f t="shared" si="33"/>
        <v>316.43548498225152</v>
      </c>
      <c r="E87" s="23">
        <f t="shared" si="34"/>
        <v>220.77860124141668</v>
      </c>
      <c r="F87" s="24">
        <f t="shared" si="35"/>
        <v>271.875</v>
      </c>
      <c r="G87" s="23">
        <f t="shared" si="36"/>
        <v>0</v>
      </c>
      <c r="H87" s="24"/>
      <c r="I87" s="23">
        <f t="shared" si="26"/>
        <v>42.291666666666664</v>
      </c>
      <c r="J87" s="23">
        <f t="shared" si="37"/>
        <v>220.77860124141668</v>
      </c>
      <c r="K87" s="23">
        <f t="shared" si="38"/>
        <v>101038.57659307909</v>
      </c>
      <c r="L87" s="23">
        <f t="shared" si="27"/>
        <v>851.38075289033486</v>
      </c>
      <c r="M87" s="23">
        <f t="shared" si="28"/>
        <v>300</v>
      </c>
      <c r="N87" s="23">
        <f t="shared" si="39"/>
        <v>0</v>
      </c>
      <c r="O87" s="23">
        <f t="shared" si="29"/>
        <v>1151.3807528903349</v>
      </c>
      <c r="P87" s="23">
        <f t="shared" si="30"/>
        <v>1230.6021516489182</v>
      </c>
      <c r="Q87" s="23">
        <f t="shared" si="40"/>
        <v>173137.58299670499</v>
      </c>
      <c r="R87" s="25">
        <f t="shared" si="41"/>
        <v>1194.0522965289999</v>
      </c>
    </row>
    <row r="88" spans="2:18" x14ac:dyDescent="0.3">
      <c r="B88" s="22">
        <f t="shared" si="31"/>
        <v>77</v>
      </c>
      <c r="C88" s="23">
        <f t="shared" si="32"/>
        <v>101038.57659307909</v>
      </c>
      <c r="D88" s="23">
        <f t="shared" si="33"/>
        <v>315.74555185337204</v>
      </c>
      <c r="E88" s="23">
        <f t="shared" si="34"/>
        <v>221.46853437029611</v>
      </c>
      <c r="F88" s="24">
        <f t="shared" si="35"/>
        <v>271.875</v>
      </c>
      <c r="G88" s="23">
        <f t="shared" si="36"/>
        <v>0</v>
      </c>
      <c r="H88" s="24"/>
      <c r="I88" s="23">
        <f t="shared" si="26"/>
        <v>42.291666666666664</v>
      </c>
      <c r="J88" s="23">
        <f t="shared" si="37"/>
        <v>221.46853437029611</v>
      </c>
      <c r="K88" s="23">
        <f t="shared" si="38"/>
        <v>100817.10805870879</v>
      </c>
      <c r="L88" s="23">
        <f t="shared" si="27"/>
        <v>851.38075289033486</v>
      </c>
      <c r="M88" s="23">
        <f t="shared" si="28"/>
        <v>300</v>
      </c>
      <c r="N88" s="23">
        <f t="shared" si="39"/>
        <v>0</v>
      </c>
      <c r="O88" s="23">
        <f t="shared" si="29"/>
        <v>1151.3807528903349</v>
      </c>
      <c r="P88" s="23">
        <f t="shared" si="30"/>
        <v>1229.9122185200388</v>
      </c>
      <c r="Q88" s="23">
        <f t="shared" si="40"/>
        <v>173137.58299670499</v>
      </c>
      <c r="R88" s="25">
        <f t="shared" si="41"/>
        <v>1194.0522965289999</v>
      </c>
    </row>
    <row r="89" spans="2:18" x14ac:dyDescent="0.3">
      <c r="B89" s="22">
        <f t="shared" si="31"/>
        <v>78</v>
      </c>
      <c r="C89" s="23">
        <f t="shared" si="32"/>
        <v>100817.10805870879</v>
      </c>
      <c r="D89" s="23">
        <f t="shared" si="33"/>
        <v>315.05346268346489</v>
      </c>
      <c r="E89" s="23">
        <f t="shared" si="34"/>
        <v>222.16062354020332</v>
      </c>
      <c r="F89" s="24">
        <f t="shared" si="35"/>
        <v>271.875</v>
      </c>
      <c r="G89" s="23">
        <f t="shared" si="36"/>
        <v>0</v>
      </c>
      <c r="H89" s="24"/>
      <c r="I89" s="23">
        <f t="shared" si="26"/>
        <v>42.291666666666664</v>
      </c>
      <c r="J89" s="23">
        <f t="shared" si="37"/>
        <v>222.16062354020332</v>
      </c>
      <c r="K89" s="23">
        <f t="shared" si="38"/>
        <v>100594.94743516859</v>
      </c>
      <c r="L89" s="23">
        <f t="shared" si="27"/>
        <v>851.38075289033486</v>
      </c>
      <c r="M89" s="23">
        <f t="shared" si="28"/>
        <v>300</v>
      </c>
      <c r="N89" s="23">
        <f t="shared" si="39"/>
        <v>0</v>
      </c>
      <c r="O89" s="23">
        <f t="shared" si="29"/>
        <v>1151.3807528903349</v>
      </c>
      <c r="P89" s="23">
        <f t="shared" si="30"/>
        <v>1229.2201293501316</v>
      </c>
      <c r="Q89" s="23">
        <f t="shared" si="40"/>
        <v>173137.58299670499</v>
      </c>
      <c r="R89" s="25">
        <f t="shared" si="41"/>
        <v>1194.0522965289999</v>
      </c>
    </row>
    <row r="90" spans="2:18" x14ac:dyDescent="0.3">
      <c r="B90" s="22">
        <f t="shared" si="31"/>
        <v>79</v>
      </c>
      <c r="C90" s="23">
        <f t="shared" si="32"/>
        <v>100594.94743516859</v>
      </c>
      <c r="D90" s="23">
        <f t="shared" si="33"/>
        <v>314.35921073490175</v>
      </c>
      <c r="E90" s="23">
        <f t="shared" si="34"/>
        <v>222.85487548876642</v>
      </c>
      <c r="F90" s="24">
        <f t="shared" si="35"/>
        <v>271.875</v>
      </c>
      <c r="G90" s="23">
        <f t="shared" si="36"/>
        <v>0</v>
      </c>
      <c r="H90" s="24"/>
      <c r="I90" s="23">
        <f t="shared" si="26"/>
        <v>42.291666666666664</v>
      </c>
      <c r="J90" s="23">
        <f t="shared" si="37"/>
        <v>222.85487548876642</v>
      </c>
      <c r="K90" s="23">
        <f t="shared" si="38"/>
        <v>100372.09255967983</v>
      </c>
      <c r="L90" s="23">
        <f t="shared" si="27"/>
        <v>851.38075289033486</v>
      </c>
      <c r="M90" s="23">
        <f t="shared" si="28"/>
        <v>300</v>
      </c>
      <c r="N90" s="23">
        <f t="shared" si="39"/>
        <v>0</v>
      </c>
      <c r="O90" s="23">
        <f t="shared" si="29"/>
        <v>1151.3807528903349</v>
      </c>
      <c r="P90" s="23">
        <f t="shared" si="30"/>
        <v>1228.5258774015683</v>
      </c>
      <c r="Q90" s="23">
        <f t="shared" si="40"/>
        <v>173137.58299670499</v>
      </c>
      <c r="R90" s="25">
        <f t="shared" si="41"/>
        <v>1194.0522965289999</v>
      </c>
    </row>
    <row r="91" spans="2:18" x14ac:dyDescent="0.3">
      <c r="B91" s="22">
        <f t="shared" si="31"/>
        <v>80</v>
      </c>
      <c r="C91" s="23">
        <f t="shared" si="32"/>
        <v>100372.09255967983</v>
      </c>
      <c r="D91" s="23">
        <f t="shared" si="33"/>
        <v>313.66278924899939</v>
      </c>
      <c r="E91" s="23">
        <f t="shared" si="34"/>
        <v>223.55129697466884</v>
      </c>
      <c r="F91" s="24">
        <f t="shared" si="35"/>
        <v>271.875</v>
      </c>
      <c r="G91" s="23">
        <f t="shared" si="36"/>
        <v>0</v>
      </c>
      <c r="H91" s="24"/>
      <c r="I91" s="23">
        <f t="shared" si="26"/>
        <v>42.291666666666664</v>
      </c>
      <c r="J91" s="23">
        <f t="shared" si="37"/>
        <v>223.55129697466884</v>
      </c>
      <c r="K91" s="23">
        <f t="shared" si="38"/>
        <v>100148.54126270517</v>
      </c>
      <c r="L91" s="23">
        <f t="shared" si="27"/>
        <v>851.38075289033486</v>
      </c>
      <c r="M91" s="23">
        <f t="shared" si="28"/>
        <v>300</v>
      </c>
      <c r="N91" s="23">
        <f t="shared" si="39"/>
        <v>0</v>
      </c>
      <c r="O91" s="23">
        <f t="shared" si="29"/>
        <v>1151.3807528903349</v>
      </c>
      <c r="P91" s="23">
        <f t="shared" si="30"/>
        <v>1227.8294559156661</v>
      </c>
      <c r="Q91" s="23">
        <f t="shared" si="40"/>
        <v>173137.58299670499</v>
      </c>
      <c r="R91" s="25">
        <f t="shared" si="41"/>
        <v>1194.0522965289999</v>
      </c>
    </row>
    <row r="92" spans="2:18" x14ac:dyDescent="0.3">
      <c r="B92" s="22">
        <f t="shared" si="31"/>
        <v>81</v>
      </c>
      <c r="C92" s="23">
        <f t="shared" si="32"/>
        <v>100148.54126270517</v>
      </c>
      <c r="D92" s="23">
        <f t="shared" si="33"/>
        <v>312.96419144595347</v>
      </c>
      <c r="E92" s="23">
        <f t="shared" si="34"/>
        <v>224.24989477771467</v>
      </c>
      <c r="F92" s="24">
        <f t="shared" si="35"/>
        <v>271.875</v>
      </c>
      <c r="G92" s="23">
        <f t="shared" si="36"/>
        <v>0</v>
      </c>
      <c r="H92" s="24"/>
      <c r="I92" s="23">
        <f t="shared" si="26"/>
        <v>42.291666666666664</v>
      </c>
      <c r="J92" s="23">
        <f t="shared" si="37"/>
        <v>224.24989477771467</v>
      </c>
      <c r="K92" s="23">
        <f t="shared" si="38"/>
        <v>99924.29136792745</v>
      </c>
      <c r="L92" s="23">
        <f t="shared" si="27"/>
        <v>851.38075289033486</v>
      </c>
      <c r="M92" s="23">
        <f t="shared" si="28"/>
        <v>300</v>
      </c>
      <c r="N92" s="23">
        <f t="shared" si="39"/>
        <v>0</v>
      </c>
      <c r="O92" s="23">
        <f t="shared" si="29"/>
        <v>1151.3807528903349</v>
      </c>
      <c r="P92" s="23">
        <f t="shared" si="30"/>
        <v>1227.1308581126202</v>
      </c>
      <c r="Q92" s="23">
        <f t="shared" si="40"/>
        <v>173137.58299670499</v>
      </c>
      <c r="R92" s="25">
        <f t="shared" si="41"/>
        <v>1194.0522965289999</v>
      </c>
    </row>
    <row r="93" spans="2:18" x14ac:dyDescent="0.3">
      <c r="B93" s="22">
        <f t="shared" si="31"/>
        <v>82</v>
      </c>
      <c r="C93" s="23">
        <f t="shared" si="32"/>
        <v>99924.29136792745</v>
      </c>
      <c r="D93" s="23">
        <f t="shared" si="33"/>
        <v>312.26341052477318</v>
      </c>
      <c r="E93" s="23">
        <f t="shared" si="34"/>
        <v>224.95067569889505</v>
      </c>
      <c r="F93" s="24">
        <f t="shared" si="35"/>
        <v>271.875</v>
      </c>
      <c r="G93" s="23">
        <f t="shared" si="36"/>
        <v>0</v>
      </c>
      <c r="H93" s="24"/>
      <c r="I93" s="23">
        <f t="shared" si="26"/>
        <v>42.291666666666664</v>
      </c>
      <c r="J93" s="23">
        <f t="shared" si="37"/>
        <v>224.95067569889505</v>
      </c>
      <c r="K93" s="23">
        <f t="shared" si="38"/>
        <v>99699.34069222855</v>
      </c>
      <c r="L93" s="23">
        <f t="shared" si="27"/>
        <v>851.38075289033486</v>
      </c>
      <c r="M93" s="23">
        <f t="shared" si="28"/>
        <v>300</v>
      </c>
      <c r="N93" s="23">
        <f t="shared" si="39"/>
        <v>0</v>
      </c>
      <c r="O93" s="23">
        <f t="shared" si="29"/>
        <v>1151.3807528903349</v>
      </c>
      <c r="P93" s="23">
        <f t="shared" si="30"/>
        <v>1226.4300771914398</v>
      </c>
      <c r="Q93" s="23">
        <f t="shared" si="40"/>
        <v>173137.58299670499</v>
      </c>
      <c r="R93" s="25">
        <f t="shared" si="41"/>
        <v>1194.0522965289999</v>
      </c>
    </row>
    <row r="94" spans="2:18" x14ac:dyDescent="0.3">
      <c r="B94" s="22">
        <f t="shared" si="31"/>
        <v>83</v>
      </c>
      <c r="C94" s="23">
        <f t="shared" si="32"/>
        <v>99699.34069222855</v>
      </c>
      <c r="D94" s="23">
        <f t="shared" si="33"/>
        <v>311.56043966321414</v>
      </c>
      <c r="E94" s="23">
        <f t="shared" si="34"/>
        <v>225.65364656045412</v>
      </c>
      <c r="F94" s="24">
        <f t="shared" si="35"/>
        <v>271.875</v>
      </c>
      <c r="G94" s="23">
        <f t="shared" si="36"/>
        <v>0</v>
      </c>
      <c r="H94" s="24"/>
      <c r="I94" s="23">
        <f t="shared" si="26"/>
        <v>42.291666666666664</v>
      </c>
      <c r="J94" s="23">
        <f t="shared" si="37"/>
        <v>225.65364656045412</v>
      </c>
      <c r="K94" s="23">
        <f t="shared" si="38"/>
        <v>99473.687045668092</v>
      </c>
      <c r="L94" s="23">
        <f t="shared" si="27"/>
        <v>851.38075289033486</v>
      </c>
      <c r="M94" s="23">
        <f t="shared" si="28"/>
        <v>300</v>
      </c>
      <c r="N94" s="23">
        <f t="shared" si="39"/>
        <v>0</v>
      </c>
      <c r="O94" s="23">
        <f t="shared" si="29"/>
        <v>1151.3807528903349</v>
      </c>
      <c r="P94" s="23">
        <f t="shared" si="30"/>
        <v>1225.7271063298808</v>
      </c>
      <c r="Q94" s="23">
        <f t="shared" si="40"/>
        <v>173137.58299670499</v>
      </c>
      <c r="R94" s="25">
        <f t="shared" si="41"/>
        <v>1194.0522965289999</v>
      </c>
    </row>
    <row r="95" spans="2:18" x14ac:dyDescent="0.3">
      <c r="B95" s="22">
        <f t="shared" si="31"/>
        <v>84</v>
      </c>
      <c r="C95" s="23">
        <f t="shared" si="32"/>
        <v>99473.687045668092</v>
      </c>
      <c r="D95" s="23">
        <f t="shared" si="33"/>
        <v>310.85527201771276</v>
      </c>
      <c r="E95" s="23">
        <f t="shared" si="34"/>
        <v>226.3588142059555</v>
      </c>
      <c r="F95" s="24">
        <f t="shared" si="35"/>
        <v>271.875</v>
      </c>
      <c r="G95" s="23">
        <f t="shared" si="36"/>
        <v>0</v>
      </c>
      <c r="H95" s="24"/>
      <c r="I95" s="23">
        <f t="shared" si="26"/>
        <v>42.291666666666664</v>
      </c>
      <c r="J95" s="23">
        <f t="shared" si="37"/>
        <v>226.3588142059555</v>
      </c>
      <c r="K95" s="23">
        <f t="shared" si="38"/>
        <v>99247.328231462132</v>
      </c>
      <c r="L95" s="23">
        <f t="shared" si="27"/>
        <v>851.38075289033497</v>
      </c>
      <c r="M95" s="23">
        <f t="shared" si="28"/>
        <v>300</v>
      </c>
      <c r="N95" s="23">
        <f t="shared" si="39"/>
        <v>0</v>
      </c>
      <c r="O95" s="23">
        <f t="shared" si="29"/>
        <v>1151.3807528903349</v>
      </c>
      <c r="P95" s="23">
        <f t="shared" si="30"/>
        <v>1225.0219386843794</v>
      </c>
      <c r="Q95" s="23">
        <f t="shared" si="40"/>
        <v>173137.58299670499</v>
      </c>
      <c r="R95" s="25">
        <f t="shared" si="41"/>
        <v>1194.0522965289999</v>
      </c>
    </row>
    <row r="96" spans="2:18" x14ac:dyDescent="0.3">
      <c r="B96" s="22">
        <f t="shared" si="31"/>
        <v>85</v>
      </c>
      <c r="C96" s="23">
        <f t="shared" si="32"/>
        <v>99247.328231462132</v>
      </c>
      <c r="D96" s="23">
        <f t="shared" si="33"/>
        <v>310.14790072331914</v>
      </c>
      <c r="E96" s="23">
        <f t="shared" si="34"/>
        <v>227.06618550034912</v>
      </c>
      <c r="F96" s="24">
        <f t="shared" si="35"/>
        <v>271.875</v>
      </c>
      <c r="G96" s="23">
        <f t="shared" si="36"/>
        <v>0</v>
      </c>
      <c r="H96" s="24"/>
      <c r="I96" s="23">
        <f t="shared" si="26"/>
        <v>42.291666666666664</v>
      </c>
      <c r="J96" s="23">
        <f t="shared" si="37"/>
        <v>227.06618550034912</v>
      </c>
      <c r="K96" s="23">
        <f t="shared" si="38"/>
        <v>99020.262045961776</v>
      </c>
      <c r="L96" s="23">
        <f t="shared" si="27"/>
        <v>851.38075289033497</v>
      </c>
      <c r="M96" s="23">
        <f t="shared" si="28"/>
        <v>300</v>
      </c>
      <c r="N96" s="23">
        <f t="shared" si="39"/>
        <v>0</v>
      </c>
      <c r="O96" s="23">
        <f t="shared" si="29"/>
        <v>1151.3807528903349</v>
      </c>
      <c r="P96" s="23">
        <f t="shared" si="30"/>
        <v>1224.3145673899858</v>
      </c>
      <c r="Q96" s="23">
        <f t="shared" ref="Q96:Q107" si="42">$Q$95+ $Q$95*$L$8</f>
        <v>178331.71048660614</v>
      </c>
      <c r="R96" s="25">
        <f>$R$95 + ($R$95 * $S$5)</f>
        <v>1229.87386542487</v>
      </c>
    </row>
    <row r="97" spans="2:18" x14ac:dyDescent="0.3">
      <c r="B97" s="22">
        <f t="shared" si="31"/>
        <v>86</v>
      </c>
      <c r="C97" s="23">
        <f t="shared" si="32"/>
        <v>99020.262045961776</v>
      </c>
      <c r="D97" s="23">
        <f t="shared" si="33"/>
        <v>309.43831889363054</v>
      </c>
      <c r="E97" s="23">
        <f t="shared" si="34"/>
        <v>227.7757673300377</v>
      </c>
      <c r="F97" s="24">
        <f t="shared" si="35"/>
        <v>271.875</v>
      </c>
      <c r="G97" s="23">
        <f t="shared" si="36"/>
        <v>0</v>
      </c>
      <c r="H97" s="24"/>
      <c r="I97" s="23">
        <f t="shared" si="26"/>
        <v>42.291666666666664</v>
      </c>
      <c r="J97" s="23">
        <f t="shared" si="37"/>
        <v>227.7757673300377</v>
      </c>
      <c r="K97" s="23">
        <f t="shared" si="38"/>
        <v>98792.486278631739</v>
      </c>
      <c r="L97" s="23">
        <f t="shared" si="27"/>
        <v>851.38075289033486</v>
      </c>
      <c r="M97" s="23">
        <f t="shared" si="28"/>
        <v>300</v>
      </c>
      <c r="N97" s="23">
        <f t="shared" si="39"/>
        <v>0</v>
      </c>
      <c r="O97" s="23">
        <f t="shared" si="29"/>
        <v>1151.3807528903349</v>
      </c>
      <c r="P97" s="23">
        <f t="shared" si="30"/>
        <v>1223.6049855602971</v>
      </c>
      <c r="Q97" s="23">
        <f t="shared" si="42"/>
        <v>178331.71048660614</v>
      </c>
      <c r="R97" s="25">
        <f t="shared" ref="R97:R107" si="43">$R$95 + ($R$95 * $S$5)</f>
        <v>1229.87386542487</v>
      </c>
    </row>
    <row r="98" spans="2:18" x14ac:dyDescent="0.3">
      <c r="B98" s="22">
        <f t="shared" si="31"/>
        <v>87</v>
      </c>
      <c r="C98" s="23">
        <f t="shared" si="32"/>
        <v>98792.486278631739</v>
      </c>
      <c r="D98" s="23">
        <f t="shared" si="33"/>
        <v>308.72651962072416</v>
      </c>
      <c r="E98" s="23">
        <f t="shared" si="34"/>
        <v>228.48756660294404</v>
      </c>
      <c r="F98" s="24">
        <f t="shared" si="35"/>
        <v>271.875</v>
      </c>
      <c r="G98" s="23">
        <f t="shared" si="36"/>
        <v>0</v>
      </c>
      <c r="H98" s="24"/>
      <c r="I98" s="23">
        <f t="shared" si="26"/>
        <v>42.291666666666664</v>
      </c>
      <c r="J98" s="23">
        <f t="shared" si="37"/>
        <v>228.48756660294404</v>
      </c>
      <c r="K98" s="23">
        <f t="shared" si="38"/>
        <v>98563.998712028799</v>
      </c>
      <c r="L98" s="23">
        <f t="shared" si="27"/>
        <v>851.38075289033486</v>
      </c>
      <c r="M98" s="23">
        <f t="shared" si="28"/>
        <v>300</v>
      </c>
      <c r="N98" s="23">
        <f t="shared" si="39"/>
        <v>0</v>
      </c>
      <c r="O98" s="23">
        <f t="shared" si="29"/>
        <v>1151.3807528903349</v>
      </c>
      <c r="P98" s="23">
        <f t="shared" si="30"/>
        <v>1222.8931862873908</v>
      </c>
      <c r="Q98" s="23">
        <f t="shared" si="42"/>
        <v>178331.71048660614</v>
      </c>
      <c r="R98" s="25">
        <f t="shared" si="43"/>
        <v>1229.87386542487</v>
      </c>
    </row>
    <row r="99" spans="2:18" x14ac:dyDescent="0.3">
      <c r="B99" s="22">
        <f t="shared" si="31"/>
        <v>88</v>
      </c>
      <c r="C99" s="23">
        <f t="shared" si="32"/>
        <v>98563.998712028799</v>
      </c>
      <c r="D99" s="23">
        <f t="shared" si="33"/>
        <v>308.01249597508991</v>
      </c>
      <c r="E99" s="23">
        <f t="shared" si="34"/>
        <v>229.2015902485783</v>
      </c>
      <c r="F99" s="24">
        <f t="shared" si="35"/>
        <v>271.875</v>
      </c>
      <c r="G99" s="23">
        <f t="shared" si="36"/>
        <v>0</v>
      </c>
      <c r="H99" s="24"/>
      <c r="I99" s="23">
        <f t="shared" si="26"/>
        <v>42.291666666666664</v>
      </c>
      <c r="J99" s="23">
        <f t="shared" si="37"/>
        <v>229.2015902485783</v>
      </c>
      <c r="K99" s="23">
        <f t="shared" si="38"/>
        <v>98334.797121780226</v>
      </c>
      <c r="L99" s="23">
        <f t="shared" si="27"/>
        <v>851.38075289033486</v>
      </c>
      <c r="M99" s="23">
        <f t="shared" si="28"/>
        <v>300</v>
      </c>
      <c r="N99" s="23">
        <f t="shared" si="39"/>
        <v>0</v>
      </c>
      <c r="O99" s="23">
        <f t="shared" si="29"/>
        <v>1151.3807528903349</v>
      </c>
      <c r="P99" s="23">
        <f t="shared" si="30"/>
        <v>1222.1791626417566</v>
      </c>
      <c r="Q99" s="23">
        <f t="shared" si="42"/>
        <v>178331.71048660614</v>
      </c>
      <c r="R99" s="25">
        <f t="shared" si="43"/>
        <v>1229.87386542487</v>
      </c>
    </row>
    <row r="100" spans="2:18" x14ac:dyDescent="0.3">
      <c r="B100" s="22">
        <f t="shared" si="31"/>
        <v>89</v>
      </c>
      <c r="C100" s="23">
        <f t="shared" si="32"/>
        <v>98334.797121780226</v>
      </c>
      <c r="D100" s="23">
        <f t="shared" si="33"/>
        <v>307.29624100556316</v>
      </c>
      <c r="E100" s="23">
        <f t="shared" si="34"/>
        <v>229.91784521810513</v>
      </c>
      <c r="F100" s="24">
        <f t="shared" si="35"/>
        <v>271.875</v>
      </c>
      <c r="G100" s="23">
        <f t="shared" si="36"/>
        <v>0</v>
      </c>
      <c r="H100" s="24"/>
      <c r="I100" s="23">
        <f t="shared" si="26"/>
        <v>42.291666666666664</v>
      </c>
      <c r="J100" s="23">
        <f t="shared" si="37"/>
        <v>229.91784521810513</v>
      </c>
      <c r="K100" s="23">
        <f t="shared" si="38"/>
        <v>98104.879276562118</v>
      </c>
      <c r="L100" s="23">
        <f t="shared" si="27"/>
        <v>851.38075289033497</v>
      </c>
      <c r="M100" s="23">
        <f t="shared" si="28"/>
        <v>300</v>
      </c>
      <c r="N100" s="23">
        <f t="shared" si="39"/>
        <v>0</v>
      </c>
      <c r="O100" s="23">
        <f t="shared" si="29"/>
        <v>1151.3807528903349</v>
      </c>
      <c r="P100" s="23">
        <f t="shared" si="30"/>
        <v>1221.4629076722297</v>
      </c>
      <c r="Q100" s="23">
        <f t="shared" si="42"/>
        <v>178331.71048660614</v>
      </c>
      <c r="R100" s="25">
        <f t="shared" si="43"/>
        <v>1229.87386542487</v>
      </c>
    </row>
    <row r="101" spans="2:18" x14ac:dyDescent="0.3">
      <c r="B101" s="22">
        <f t="shared" si="31"/>
        <v>90</v>
      </c>
      <c r="C101" s="23">
        <f t="shared" si="32"/>
        <v>98104.879276562118</v>
      </c>
      <c r="D101" s="23">
        <f t="shared" si="33"/>
        <v>306.57774773925655</v>
      </c>
      <c r="E101" s="23">
        <f t="shared" si="34"/>
        <v>230.63633848441165</v>
      </c>
      <c r="F101" s="24">
        <f t="shared" si="35"/>
        <v>271.875</v>
      </c>
      <c r="G101" s="23">
        <f t="shared" si="36"/>
        <v>0</v>
      </c>
      <c r="H101" s="24"/>
      <c r="I101" s="23">
        <f t="shared" si="26"/>
        <v>42.291666666666664</v>
      </c>
      <c r="J101" s="23">
        <f t="shared" si="37"/>
        <v>230.63633848441165</v>
      </c>
      <c r="K101" s="23">
        <f t="shared" si="38"/>
        <v>97874.242938077703</v>
      </c>
      <c r="L101" s="23">
        <f t="shared" si="27"/>
        <v>851.38075289033486</v>
      </c>
      <c r="M101" s="23">
        <f t="shared" si="28"/>
        <v>300</v>
      </c>
      <c r="N101" s="23">
        <f t="shared" si="39"/>
        <v>0</v>
      </c>
      <c r="O101" s="23">
        <f t="shared" si="29"/>
        <v>1151.3807528903349</v>
      </c>
      <c r="P101" s="23">
        <f t="shared" si="30"/>
        <v>1220.7444144059232</v>
      </c>
      <c r="Q101" s="23">
        <f t="shared" si="42"/>
        <v>178331.71048660614</v>
      </c>
      <c r="R101" s="25">
        <f t="shared" si="43"/>
        <v>1229.87386542487</v>
      </c>
    </row>
    <row r="102" spans="2:18" x14ac:dyDescent="0.3">
      <c r="B102" s="22">
        <f t="shared" si="31"/>
        <v>91</v>
      </c>
      <c r="C102" s="23">
        <f t="shared" si="32"/>
        <v>97874.242938077703</v>
      </c>
      <c r="D102" s="23">
        <f t="shared" si="33"/>
        <v>305.85700918149274</v>
      </c>
      <c r="E102" s="23">
        <f t="shared" si="34"/>
        <v>231.35707704217546</v>
      </c>
      <c r="F102" s="24">
        <f t="shared" si="35"/>
        <v>271.875</v>
      </c>
      <c r="G102" s="23">
        <f t="shared" si="36"/>
        <v>0</v>
      </c>
      <c r="H102" s="24"/>
      <c r="I102" s="23">
        <f t="shared" si="26"/>
        <v>42.291666666666664</v>
      </c>
      <c r="J102" s="23">
        <f t="shared" si="37"/>
        <v>231.35707704217546</v>
      </c>
      <c r="K102" s="23">
        <f t="shared" si="38"/>
        <v>97642.885861035524</v>
      </c>
      <c r="L102" s="23">
        <f t="shared" si="27"/>
        <v>851.38075289033486</v>
      </c>
      <c r="M102" s="23">
        <f t="shared" si="28"/>
        <v>300</v>
      </c>
      <c r="N102" s="23">
        <f t="shared" si="39"/>
        <v>0</v>
      </c>
      <c r="O102" s="23">
        <f t="shared" si="29"/>
        <v>1151.3807528903349</v>
      </c>
      <c r="P102" s="23">
        <f t="shared" si="30"/>
        <v>1220.0236758481594</v>
      </c>
      <c r="Q102" s="23">
        <f t="shared" si="42"/>
        <v>178331.71048660614</v>
      </c>
      <c r="R102" s="25">
        <f t="shared" si="43"/>
        <v>1229.87386542487</v>
      </c>
    </row>
    <row r="103" spans="2:18" x14ac:dyDescent="0.3">
      <c r="B103" s="22">
        <f t="shared" si="31"/>
        <v>92</v>
      </c>
      <c r="C103" s="23">
        <f t="shared" si="32"/>
        <v>97642.885861035524</v>
      </c>
      <c r="D103" s="23">
        <f t="shared" si="33"/>
        <v>305.134018315736</v>
      </c>
      <c r="E103" s="23">
        <f t="shared" si="34"/>
        <v>232.08006790793223</v>
      </c>
      <c r="F103" s="24">
        <f t="shared" si="35"/>
        <v>271.875</v>
      </c>
      <c r="G103" s="23">
        <f t="shared" si="36"/>
        <v>0</v>
      </c>
      <c r="H103" s="24"/>
      <c r="I103" s="23">
        <f t="shared" si="26"/>
        <v>42.291666666666664</v>
      </c>
      <c r="J103" s="23">
        <f t="shared" si="37"/>
        <v>232.08006790793223</v>
      </c>
      <c r="K103" s="23">
        <f t="shared" si="38"/>
        <v>97410.805793127598</v>
      </c>
      <c r="L103" s="23">
        <f t="shared" si="27"/>
        <v>851.38075289033486</v>
      </c>
      <c r="M103" s="23">
        <f t="shared" si="28"/>
        <v>300</v>
      </c>
      <c r="N103" s="23">
        <f t="shared" si="39"/>
        <v>0</v>
      </c>
      <c r="O103" s="23">
        <f t="shared" si="29"/>
        <v>1151.3807528903349</v>
      </c>
      <c r="P103" s="23">
        <f t="shared" si="30"/>
        <v>1219.3006849824026</v>
      </c>
      <c r="Q103" s="23">
        <f t="shared" si="42"/>
        <v>178331.71048660614</v>
      </c>
      <c r="R103" s="25">
        <f t="shared" si="43"/>
        <v>1229.87386542487</v>
      </c>
    </row>
    <row r="104" spans="2:18" x14ac:dyDescent="0.3">
      <c r="B104" s="22">
        <f t="shared" si="31"/>
        <v>93</v>
      </c>
      <c r="C104" s="23">
        <f t="shared" si="32"/>
        <v>97410.805793127598</v>
      </c>
      <c r="D104" s="23">
        <f t="shared" si="33"/>
        <v>304.4087681035237</v>
      </c>
      <c r="E104" s="23">
        <f t="shared" si="34"/>
        <v>232.80531812014451</v>
      </c>
      <c r="F104" s="24">
        <f t="shared" si="35"/>
        <v>271.875</v>
      </c>
      <c r="G104" s="23">
        <f t="shared" si="36"/>
        <v>0</v>
      </c>
      <c r="H104" s="24"/>
      <c r="I104" s="23">
        <f t="shared" si="26"/>
        <v>42.291666666666664</v>
      </c>
      <c r="J104" s="23">
        <f t="shared" si="37"/>
        <v>232.80531812014451</v>
      </c>
      <c r="K104" s="23">
        <f t="shared" si="38"/>
        <v>97178.000475007459</v>
      </c>
      <c r="L104" s="23">
        <f t="shared" si="27"/>
        <v>851.38075289033486</v>
      </c>
      <c r="M104" s="23">
        <f t="shared" si="28"/>
        <v>300</v>
      </c>
      <c r="N104" s="23">
        <f t="shared" si="39"/>
        <v>0</v>
      </c>
      <c r="O104" s="23">
        <f t="shared" si="29"/>
        <v>1151.3807528903349</v>
      </c>
      <c r="P104" s="23">
        <f t="shared" si="30"/>
        <v>1218.5754347701904</v>
      </c>
      <c r="Q104" s="23">
        <f t="shared" si="42"/>
        <v>178331.71048660614</v>
      </c>
      <c r="R104" s="25">
        <f t="shared" si="43"/>
        <v>1229.87386542487</v>
      </c>
    </row>
    <row r="105" spans="2:18" x14ac:dyDescent="0.3">
      <c r="B105" s="22">
        <f t="shared" si="31"/>
        <v>94</v>
      </c>
      <c r="C105" s="23">
        <f t="shared" si="32"/>
        <v>97178.000475007459</v>
      </c>
      <c r="D105" s="23">
        <f t="shared" si="33"/>
        <v>303.68125148439822</v>
      </c>
      <c r="E105" s="23">
        <f t="shared" si="34"/>
        <v>233.53283473926999</v>
      </c>
      <c r="F105" s="24">
        <f t="shared" si="35"/>
        <v>271.875</v>
      </c>
      <c r="G105" s="23">
        <f t="shared" si="36"/>
        <v>0</v>
      </c>
      <c r="H105" s="24"/>
      <c r="I105" s="23">
        <f t="shared" si="26"/>
        <v>42.291666666666664</v>
      </c>
      <c r="J105" s="23">
        <f t="shared" si="37"/>
        <v>233.53283473926999</v>
      </c>
      <c r="K105" s="23">
        <f t="shared" si="38"/>
        <v>96944.467640268194</v>
      </c>
      <c r="L105" s="23">
        <f t="shared" si="27"/>
        <v>851.38075289033486</v>
      </c>
      <c r="M105" s="23">
        <f t="shared" si="28"/>
        <v>300</v>
      </c>
      <c r="N105" s="23">
        <f t="shared" si="39"/>
        <v>0</v>
      </c>
      <c r="O105" s="23">
        <f t="shared" si="29"/>
        <v>1151.3807528903349</v>
      </c>
      <c r="P105" s="23">
        <f t="shared" si="30"/>
        <v>1217.8479181510647</v>
      </c>
      <c r="Q105" s="23">
        <f t="shared" si="42"/>
        <v>178331.71048660614</v>
      </c>
      <c r="R105" s="25">
        <f t="shared" si="43"/>
        <v>1229.87386542487</v>
      </c>
    </row>
    <row r="106" spans="2:18" x14ac:dyDescent="0.3">
      <c r="B106" s="22">
        <f t="shared" si="31"/>
        <v>95</v>
      </c>
      <c r="C106" s="23">
        <f t="shared" si="32"/>
        <v>96944.467640268194</v>
      </c>
      <c r="D106" s="23">
        <f t="shared" si="33"/>
        <v>302.95146137583811</v>
      </c>
      <c r="E106" s="23">
        <f t="shared" si="34"/>
        <v>234.26262484783018</v>
      </c>
      <c r="F106" s="24">
        <f t="shared" si="35"/>
        <v>271.875</v>
      </c>
      <c r="G106" s="23">
        <f t="shared" si="36"/>
        <v>0</v>
      </c>
      <c r="H106" s="24"/>
      <c r="I106" s="23">
        <f t="shared" si="26"/>
        <v>42.291666666666664</v>
      </c>
      <c r="J106" s="23">
        <f t="shared" si="37"/>
        <v>234.26262484783018</v>
      </c>
      <c r="K106" s="23">
        <f t="shared" si="38"/>
        <v>96710.205015420361</v>
      </c>
      <c r="L106" s="23">
        <f t="shared" si="27"/>
        <v>851.38075289033497</v>
      </c>
      <c r="M106" s="23">
        <f t="shared" si="28"/>
        <v>300</v>
      </c>
      <c r="N106" s="23">
        <f t="shared" si="39"/>
        <v>0</v>
      </c>
      <c r="O106" s="23">
        <f t="shared" si="29"/>
        <v>1151.3807528903349</v>
      </c>
      <c r="P106" s="23">
        <f t="shared" si="30"/>
        <v>1217.1181280425046</v>
      </c>
      <c r="Q106" s="23">
        <f t="shared" si="42"/>
        <v>178331.71048660614</v>
      </c>
      <c r="R106" s="25">
        <f t="shared" si="43"/>
        <v>1229.87386542487</v>
      </c>
    </row>
    <row r="107" spans="2:18" x14ac:dyDescent="0.3">
      <c r="B107" s="22">
        <f t="shared" si="31"/>
        <v>96</v>
      </c>
      <c r="C107" s="23">
        <f t="shared" si="32"/>
        <v>96710.205015420361</v>
      </c>
      <c r="D107" s="23">
        <f t="shared" si="33"/>
        <v>302.21939067318851</v>
      </c>
      <c r="E107" s="23">
        <f t="shared" si="34"/>
        <v>234.99469555047966</v>
      </c>
      <c r="F107" s="24">
        <f t="shared" si="35"/>
        <v>271.875</v>
      </c>
      <c r="G107" s="23">
        <f t="shared" si="36"/>
        <v>0</v>
      </c>
      <c r="H107" s="24"/>
      <c r="I107" s="23">
        <f t="shared" si="26"/>
        <v>42.291666666666664</v>
      </c>
      <c r="J107" s="23">
        <f t="shared" si="37"/>
        <v>234.99469555047966</v>
      </c>
      <c r="K107" s="23">
        <f t="shared" si="38"/>
        <v>96475.210319869875</v>
      </c>
      <c r="L107" s="23">
        <f t="shared" si="27"/>
        <v>851.38075289033486</v>
      </c>
      <c r="M107" s="23">
        <f t="shared" si="28"/>
        <v>300</v>
      </c>
      <c r="N107" s="23">
        <f t="shared" si="39"/>
        <v>0</v>
      </c>
      <c r="O107" s="23">
        <f t="shared" si="29"/>
        <v>1151.3807528903349</v>
      </c>
      <c r="P107" s="23">
        <f t="shared" si="30"/>
        <v>1216.3860573398551</v>
      </c>
      <c r="Q107" s="23">
        <f t="shared" si="42"/>
        <v>178331.71048660614</v>
      </c>
      <c r="R107" s="25">
        <f t="shared" si="43"/>
        <v>1229.87386542487</v>
      </c>
    </row>
    <row r="108" spans="2:18" x14ac:dyDescent="0.3">
      <c r="B108" s="22">
        <f t="shared" si="31"/>
        <v>97</v>
      </c>
      <c r="C108" s="23">
        <f t="shared" si="32"/>
        <v>96475.210319869875</v>
      </c>
      <c r="D108" s="23">
        <f t="shared" si="33"/>
        <v>301.48503224959325</v>
      </c>
      <c r="E108" s="23">
        <f t="shared" si="34"/>
        <v>235.72905397407493</v>
      </c>
      <c r="F108" s="24">
        <f t="shared" si="35"/>
        <v>271.875</v>
      </c>
      <c r="G108" s="23">
        <f t="shared" si="36"/>
        <v>0</v>
      </c>
      <c r="H108" s="24"/>
      <c r="I108" s="23">
        <f t="shared" si="26"/>
        <v>42.291666666666664</v>
      </c>
      <c r="J108" s="23">
        <f t="shared" si="37"/>
        <v>235.72905397407493</v>
      </c>
      <c r="K108" s="23">
        <f t="shared" si="38"/>
        <v>96239.481265895796</v>
      </c>
      <c r="L108" s="23">
        <f t="shared" si="27"/>
        <v>851.38075289033486</v>
      </c>
      <c r="M108" s="23">
        <f t="shared" si="28"/>
        <v>300</v>
      </c>
      <c r="N108" s="23">
        <f t="shared" si="39"/>
        <v>0</v>
      </c>
      <c r="O108" s="23">
        <f t="shared" si="29"/>
        <v>1151.3807528903349</v>
      </c>
      <c r="P108" s="23">
        <f t="shared" si="30"/>
        <v>1215.6516989162599</v>
      </c>
      <c r="Q108" s="23">
        <f>$Q$107+ $Q$107*$L$8</f>
        <v>183681.66180120432</v>
      </c>
      <c r="R108" s="25">
        <f>$R$107 + ($R$107 * $S$5)</f>
        <v>1266.7700813876161</v>
      </c>
    </row>
    <row r="109" spans="2:18" x14ac:dyDescent="0.3">
      <c r="B109" s="22">
        <f t="shared" si="31"/>
        <v>98</v>
      </c>
      <c r="C109" s="23">
        <f t="shared" si="32"/>
        <v>96239.481265895796</v>
      </c>
      <c r="D109" s="23">
        <f t="shared" si="33"/>
        <v>300.7483789559243</v>
      </c>
      <c r="E109" s="23">
        <f t="shared" si="34"/>
        <v>236.46570726774388</v>
      </c>
      <c r="F109" s="24">
        <f t="shared" si="35"/>
        <v>271.875</v>
      </c>
      <c r="G109" s="23">
        <f t="shared" si="36"/>
        <v>0</v>
      </c>
      <c r="H109" s="24"/>
      <c r="I109" s="23">
        <f t="shared" si="26"/>
        <v>42.291666666666664</v>
      </c>
      <c r="J109" s="23">
        <f t="shared" si="37"/>
        <v>236.46570726774388</v>
      </c>
      <c r="K109" s="23">
        <f t="shared" si="38"/>
        <v>96003.015558628045</v>
      </c>
      <c r="L109" s="23">
        <f t="shared" si="27"/>
        <v>851.38075289033486</v>
      </c>
      <c r="M109" s="23">
        <f t="shared" si="28"/>
        <v>300</v>
      </c>
      <c r="N109" s="23">
        <f t="shared" si="39"/>
        <v>0</v>
      </c>
      <c r="O109" s="23">
        <f t="shared" si="29"/>
        <v>1151.3807528903349</v>
      </c>
      <c r="P109" s="23">
        <f t="shared" si="30"/>
        <v>1214.9150456225909</v>
      </c>
      <c r="Q109" s="23">
        <f t="shared" ref="Q109:Q119" si="44">$Q$107+ $Q$107*$L$8</f>
        <v>183681.66180120432</v>
      </c>
      <c r="R109" s="25">
        <f t="shared" ref="R109:R119" si="45">$R$107 + ($R$107 * $S$5)</f>
        <v>1266.7700813876161</v>
      </c>
    </row>
    <row r="110" spans="2:18" x14ac:dyDescent="0.3">
      <c r="B110" s="22">
        <f t="shared" si="31"/>
        <v>99</v>
      </c>
      <c r="C110" s="23">
        <f t="shared" si="32"/>
        <v>96003.015558628045</v>
      </c>
      <c r="D110" s="23">
        <f t="shared" si="33"/>
        <v>300.0094236207126</v>
      </c>
      <c r="E110" s="23">
        <f t="shared" si="34"/>
        <v>237.20466260295561</v>
      </c>
      <c r="F110" s="24">
        <f t="shared" si="35"/>
        <v>271.875</v>
      </c>
      <c r="G110" s="23">
        <f t="shared" si="36"/>
        <v>0</v>
      </c>
      <c r="H110" s="24"/>
      <c r="I110" s="23">
        <f t="shared" si="26"/>
        <v>42.291666666666664</v>
      </c>
      <c r="J110" s="23">
        <f t="shared" si="37"/>
        <v>237.20466260295561</v>
      </c>
      <c r="K110" s="23">
        <f t="shared" si="38"/>
        <v>95765.810896025083</v>
      </c>
      <c r="L110" s="23">
        <f t="shared" si="27"/>
        <v>851.38075289033486</v>
      </c>
      <c r="M110" s="23">
        <f t="shared" si="28"/>
        <v>300</v>
      </c>
      <c r="N110" s="23">
        <f t="shared" si="39"/>
        <v>0</v>
      </c>
      <c r="O110" s="23">
        <f t="shared" si="29"/>
        <v>1151.3807528903349</v>
      </c>
      <c r="P110" s="23">
        <f t="shared" si="30"/>
        <v>1214.1760902873793</v>
      </c>
      <c r="Q110" s="23">
        <f t="shared" si="44"/>
        <v>183681.66180120432</v>
      </c>
      <c r="R110" s="25">
        <f t="shared" si="45"/>
        <v>1266.7700813876161</v>
      </c>
    </row>
    <row r="111" spans="2:18" x14ac:dyDescent="0.3">
      <c r="B111" s="22">
        <f t="shared" si="31"/>
        <v>100</v>
      </c>
      <c r="C111" s="23">
        <f t="shared" si="32"/>
        <v>95765.810896025083</v>
      </c>
      <c r="D111" s="23">
        <f t="shared" si="33"/>
        <v>299.26815905007834</v>
      </c>
      <c r="E111" s="23">
        <f t="shared" si="34"/>
        <v>237.94592717358987</v>
      </c>
      <c r="F111" s="24">
        <f t="shared" si="35"/>
        <v>271.875</v>
      </c>
      <c r="G111" s="23">
        <f t="shared" si="36"/>
        <v>0</v>
      </c>
      <c r="H111" s="24"/>
      <c r="I111" s="23">
        <f t="shared" si="26"/>
        <v>42.291666666666664</v>
      </c>
      <c r="J111" s="23">
        <f t="shared" si="37"/>
        <v>237.94592717358987</v>
      </c>
      <c r="K111" s="23">
        <f t="shared" si="38"/>
        <v>95527.8649688515</v>
      </c>
      <c r="L111" s="23">
        <f t="shared" si="27"/>
        <v>851.38075289033486</v>
      </c>
      <c r="M111" s="23">
        <f t="shared" si="28"/>
        <v>300</v>
      </c>
      <c r="N111" s="23">
        <f t="shared" si="39"/>
        <v>0</v>
      </c>
      <c r="O111" s="23">
        <f t="shared" si="29"/>
        <v>1151.3807528903349</v>
      </c>
      <c r="P111" s="23">
        <f t="shared" si="30"/>
        <v>1213.4348257167449</v>
      </c>
      <c r="Q111" s="23">
        <f t="shared" si="44"/>
        <v>183681.66180120432</v>
      </c>
      <c r="R111" s="25">
        <f t="shared" si="45"/>
        <v>1266.7700813876161</v>
      </c>
    </row>
    <row r="112" spans="2:18" x14ac:dyDescent="0.3">
      <c r="B112" s="22">
        <f t="shared" si="31"/>
        <v>101</v>
      </c>
      <c r="C112" s="23">
        <f t="shared" si="32"/>
        <v>95527.8649688515</v>
      </c>
      <c r="D112" s="23">
        <f t="shared" si="33"/>
        <v>298.52457802766094</v>
      </c>
      <c r="E112" s="23">
        <f t="shared" si="34"/>
        <v>238.6895081960073</v>
      </c>
      <c r="F112" s="24">
        <f t="shared" si="35"/>
        <v>271.875</v>
      </c>
      <c r="G112" s="23">
        <f t="shared" si="36"/>
        <v>0</v>
      </c>
      <c r="H112" s="24"/>
      <c r="I112" s="23">
        <f t="shared" si="26"/>
        <v>42.291666666666664</v>
      </c>
      <c r="J112" s="23">
        <f t="shared" si="37"/>
        <v>238.6895081960073</v>
      </c>
      <c r="K112" s="23">
        <f t="shared" si="38"/>
        <v>95289.17546065549</v>
      </c>
      <c r="L112" s="23">
        <f t="shared" si="27"/>
        <v>851.38075289033486</v>
      </c>
      <c r="M112" s="23">
        <f t="shared" si="28"/>
        <v>300</v>
      </c>
      <c r="N112" s="23">
        <f t="shared" si="39"/>
        <v>0</v>
      </c>
      <c r="O112" s="23">
        <f t="shared" si="29"/>
        <v>1151.3807528903349</v>
      </c>
      <c r="P112" s="23">
        <f t="shared" si="30"/>
        <v>1212.6912446943275</v>
      </c>
      <c r="Q112" s="23">
        <f t="shared" si="44"/>
        <v>183681.66180120432</v>
      </c>
      <c r="R112" s="25">
        <f t="shared" si="45"/>
        <v>1266.7700813876161</v>
      </c>
    </row>
    <row r="113" spans="2:18" x14ac:dyDescent="0.3">
      <c r="B113" s="22">
        <f t="shared" si="31"/>
        <v>102</v>
      </c>
      <c r="C113" s="23">
        <f t="shared" si="32"/>
        <v>95289.17546065549</v>
      </c>
      <c r="D113" s="23">
        <f t="shared" si="33"/>
        <v>297.77867331454837</v>
      </c>
      <c r="E113" s="23">
        <f t="shared" si="34"/>
        <v>239.43541290911983</v>
      </c>
      <c r="F113" s="24">
        <f t="shared" si="35"/>
        <v>271.875</v>
      </c>
      <c r="G113" s="23">
        <f t="shared" si="36"/>
        <v>0</v>
      </c>
      <c r="H113" s="24"/>
      <c r="I113" s="23">
        <f t="shared" si="26"/>
        <v>42.291666666666664</v>
      </c>
      <c r="J113" s="23">
        <f t="shared" si="37"/>
        <v>239.43541290911983</v>
      </c>
      <c r="K113" s="23">
        <f t="shared" si="38"/>
        <v>95049.740047746367</v>
      </c>
      <c r="L113" s="23">
        <f t="shared" si="27"/>
        <v>851.38075289033486</v>
      </c>
      <c r="M113" s="23">
        <f t="shared" si="28"/>
        <v>300</v>
      </c>
      <c r="N113" s="23">
        <f t="shared" si="39"/>
        <v>0</v>
      </c>
      <c r="O113" s="23">
        <f t="shared" si="29"/>
        <v>1151.3807528903349</v>
      </c>
      <c r="P113" s="23">
        <f t="shared" si="30"/>
        <v>1211.9453399812151</v>
      </c>
      <c r="Q113" s="23">
        <f t="shared" si="44"/>
        <v>183681.66180120432</v>
      </c>
      <c r="R113" s="25">
        <f t="shared" si="45"/>
        <v>1266.7700813876161</v>
      </c>
    </row>
    <row r="114" spans="2:18" x14ac:dyDescent="0.3">
      <c r="B114" s="22">
        <f t="shared" si="31"/>
        <v>103</v>
      </c>
      <c r="C114" s="23">
        <f t="shared" si="32"/>
        <v>95049.740047746367</v>
      </c>
      <c r="D114" s="23">
        <f t="shared" si="33"/>
        <v>297.03043764920739</v>
      </c>
      <c r="E114" s="23">
        <f t="shared" si="34"/>
        <v>240.18364857446085</v>
      </c>
      <c r="F114" s="24">
        <f t="shared" si="35"/>
        <v>271.875</v>
      </c>
      <c r="G114" s="23">
        <f t="shared" si="36"/>
        <v>0</v>
      </c>
      <c r="H114" s="24"/>
      <c r="I114" s="23">
        <f t="shared" si="26"/>
        <v>42.291666666666664</v>
      </c>
      <c r="J114" s="23">
        <f t="shared" si="37"/>
        <v>240.18364857446085</v>
      </c>
      <c r="K114" s="23">
        <f t="shared" si="38"/>
        <v>94809.55639917191</v>
      </c>
      <c r="L114" s="23">
        <f t="shared" si="27"/>
        <v>851.38075289033486</v>
      </c>
      <c r="M114" s="23">
        <f t="shared" si="28"/>
        <v>300</v>
      </c>
      <c r="N114" s="23">
        <f t="shared" si="39"/>
        <v>0</v>
      </c>
      <c r="O114" s="23">
        <f t="shared" si="29"/>
        <v>1151.3807528903349</v>
      </c>
      <c r="P114" s="23">
        <f t="shared" si="30"/>
        <v>1211.197104315874</v>
      </c>
      <c r="Q114" s="23">
        <f t="shared" si="44"/>
        <v>183681.66180120432</v>
      </c>
      <c r="R114" s="25">
        <f t="shared" si="45"/>
        <v>1266.7700813876161</v>
      </c>
    </row>
    <row r="115" spans="2:18" x14ac:dyDescent="0.3">
      <c r="B115" s="22">
        <f t="shared" si="31"/>
        <v>104</v>
      </c>
      <c r="C115" s="23">
        <f t="shared" si="32"/>
        <v>94809.55639917191</v>
      </c>
      <c r="D115" s="23">
        <f t="shared" si="33"/>
        <v>296.27986374741221</v>
      </c>
      <c r="E115" s="23">
        <f t="shared" si="34"/>
        <v>240.93422247625602</v>
      </c>
      <c r="F115" s="24">
        <f t="shared" si="35"/>
        <v>271.875</v>
      </c>
      <c r="G115" s="23">
        <f t="shared" si="36"/>
        <v>0</v>
      </c>
      <c r="H115" s="24"/>
      <c r="I115" s="23">
        <f t="shared" si="26"/>
        <v>42.291666666666664</v>
      </c>
      <c r="J115" s="23">
        <f t="shared" si="37"/>
        <v>240.93422247625602</v>
      </c>
      <c r="K115" s="23">
        <f t="shared" si="38"/>
        <v>94568.622176695659</v>
      </c>
      <c r="L115" s="23">
        <f t="shared" si="27"/>
        <v>851.38075289033486</v>
      </c>
      <c r="M115" s="23">
        <f t="shared" si="28"/>
        <v>300</v>
      </c>
      <c r="N115" s="23">
        <f t="shared" si="39"/>
        <v>0</v>
      </c>
      <c r="O115" s="23">
        <f t="shared" si="29"/>
        <v>1151.3807528903349</v>
      </c>
      <c r="P115" s="23">
        <f t="shared" si="30"/>
        <v>1210.4465304140788</v>
      </c>
      <c r="Q115" s="23">
        <f t="shared" si="44"/>
        <v>183681.66180120432</v>
      </c>
      <c r="R115" s="25">
        <f t="shared" si="45"/>
        <v>1266.7700813876161</v>
      </c>
    </row>
    <row r="116" spans="2:18" x14ac:dyDescent="0.3">
      <c r="B116" s="22">
        <f t="shared" si="31"/>
        <v>105</v>
      </c>
      <c r="C116" s="23">
        <f t="shared" si="32"/>
        <v>94568.622176695659</v>
      </c>
      <c r="D116" s="23">
        <f t="shared" si="33"/>
        <v>295.52694430217389</v>
      </c>
      <c r="E116" s="23">
        <f t="shared" si="34"/>
        <v>241.68714192149429</v>
      </c>
      <c r="F116" s="24">
        <f t="shared" si="35"/>
        <v>271.875</v>
      </c>
      <c r="G116" s="23">
        <f t="shared" si="36"/>
        <v>0</v>
      </c>
      <c r="H116" s="24"/>
      <c r="I116" s="23">
        <f t="shared" si="26"/>
        <v>42.291666666666664</v>
      </c>
      <c r="J116" s="23">
        <f t="shared" si="37"/>
        <v>241.68714192149429</v>
      </c>
      <c r="K116" s="23">
        <f t="shared" si="38"/>
        <v>94326.935034774171</v>
      </c>
      <c r="L116" s="23">
        <f t="shared" si="27"/>
        <v>851.38075289033486</v>
      </c>
      <c r="M116" s="23">
        <f t="shared" si="28"/>
        <v>300</v>
      </c>
      <c r="N116" s="23">
        <f t="shared" si="39"/>
        <v>0</v>
      </c>
      <c r="O116" s="23">
        <f t="shared" si="29"/>
        <v>1151.3807528903349</v>
      </c>
      <c r="P116" s="23">
        <f t="shared" si="30"/>
        <v>1209.6936109688406</v>
      </c>
      <c r="Q116" s="23">
        <f t="shared" si="44"/>
        <v>183681.66180120432</v>
      </c>
      <c r="R116" s="25">
        <f t="shared" si="45"/>
        <v>1266.7700813876161</v>
      </c>
    </row>
    <row r="117" spans="2:18" x14ac:dyDescent="0.3">
      <c r="B117" s="22">
        <f t="shared" si="31"/>
        <v>106</v>
      </c>
      <c r="C117" s="23">
        <f t="shared" si="32"/>
        <v>94326.935034774171</v>
      </c>
      <c r="D117" s="23">
        <f t="shared" si="33"/>
        <v>294.77167198366919</v>
      </c>
      <c r="E117" s="23">
        <f t="shared" si="34"/>
        <v>242.44241423999898</v>
      </c>
      <c r="F117" s="24">
        <f t="shared" si="35"/>
        <v>271.875</v>
      </c>
      <c r="G117" s="23">
        <f t="shared" si="36"/>
        <v>0</v>
      </c>
      <c r="H117" s="24"/>
      <c r="I117" s="23">
        <f t="shared" si="26"/>
        <v>42.291666666666664</v>
      </c>
      <c r="J117" s="23">
        <f t="shared" si="37"/>
        <v>242.44241423999898</v>
      </c>
      <c r="K117" s="23">
        <f t="shared" si="38"/>
        <v>94084.492620534176</v>
      </c>
      <c r="L117" s="23">
        <f t="shared" si="27"/>
        <v>851.38075289033486</v>
      </c>
      <c r="M117" s="23">
        <f t="shared" si="28"/>
        <v>300</v>
      </c>
      <c r="N117" s="23">
        <f t="shared" si="39"/>
        <v>0</v>
      </c>
      <c r="O117" s="23">
        <f t="shared" si="29"/>
        <v>1151.3807528903349</v>
      </c>
      <c r="P117" s="23">
        <f t="shared" si="30"/>
        <v>1208.9383386503359</v>
      </c>
      <c r="Q117" s="23">
        <f t="shared" si="44"/>
        <v>183681.66180120432</v>
      </c>
      <c r="R117" s="25">
        <f t="shared" si="45"/>
        <v>1266.7700813876161</v>
      </c>
    </row>
    <row r="118" spans="2:18" x14ac:dyDescent="0.3">
      <c r="B118" s="22">
        <f t="shared" si="31"/>
        <v>107</v>
      </c>
      <c r="C118" s="23">
        <f t="shared" si="32"/>
        <v>94084.492620534176</v>
      </c>
      <c r="D118" s="23">
        <f t="shared" si="33"/>
        <v>294.01403943916921</v>
      </c>
      <c r="E118" s="23">
        <f t="shared" si="34"/>
        <v>243.20004678449897</v>
      </c>
      <c r="F118" s="24">
        <f t="shared" si="35"/>
        <v>271.875</v>
      </c>
      <c r="G118" s="23">
        <f t="shared" si="36"/>
        <v>0</v>
      </c>
      <c r="H118" s="24"/>
      <c r="I118" s="23">
        <f t="shared" si="26"/>
        <v>42.291666666666664</v>
      </c>
      <c r="J118" s="23">
        <f t="shared" si="37"/>
        <v>243.20004678449897</v>
      </c>
      <c r="K118" s="23">
        <f t="shared" si="38"/>
        <v>93841.292573749684</v>
      </c>
      <c r="L118" s="23">
        <f t="shared" si="27"/>
        <v>851.38075289033486</v>
      </c>
      <c r="M118" s="23">
        <f t="shared" si="28"/>
        <v>300</v>
      </c>
      <c r="N118" s="23">
        <f t="shared" si="39"/>
        <v>0</v>
      </c>
      <c r="O118" s="23">
        <f t="shared" si="29"/>
        <v>1151.3807528903349</v>
      </c>
      <c r="P118" s="23">
        <f t="shared" si="30"/>
        <v>1208.180706105836</v>
      </c>
      <c r="Q118" s="23">
        <f t="shared" si="44"/>
        <v>183681.66180120432</v>
      </c>
      <c r="R118" s="25">
        <f t="shared" si="45"/>
        <v>1266.7700813876161</v>
      </c>
    </row>
    <row r="119" spans="2:18" x14ac:dyDescent="0.3">
      <c r="B119" s="22">
        <f t="shared" si="31"/>
        <v>108</v>
      </c>
      <c r="C119" s="23">
        <f t="shared" si="32"/>
        <v>93841.292573749684</v>
      </c>
      <c r="D119" s="23">
        <f t="shared" si="33"/>
        <v>293.25403929296772</v>
      </c>
      <c r="E119" s="23">
        <f t="shared" si="34"/>
        <v>243.96004693070057</v>
      </c>
      <c r="F119" s="24">
        <f t="shared" si="35"/>
        <v>271.875</v>
      </c>
      <c r="G119" s="23">
        <f t="shared" si="36"/>
        <v>0</v>
      </c>
      <c r="H119" s="24"/>
      <c r="I119" s="23">
        <f t="shared" si="26"/>
        <v>42.291666666666664</v>
      </c>
      <c r="J119" s="23">
        <f t="shared" si="37"/>
        <v>243.96004693070057</v>
      </c>
      <c r="K119" s="23">
        <f t="shared" si="38"/>
        <v>93597.33252681898</v>
      </c>
      <c r="L119" s="23">
        <f t="shared" si="27"/>
        <v>851.38075289033497</v>
      </c>
      <c r="M119" s="23">
        <f t="shared" si="28"/>
        <v>300</v>
      </c>
      <c r="N119" s="23">
        <f t="shared" si="39"/>
        <v>0</v>
      </c>
      <c r="O119" s="23">
        <f t="shared" si="29"/>
        <v>1151.3807528903349</v>
      </c>
      <c r="P119" s="23">
        <f t="shared" si="30"/>
        <v>1207.4207059596342</v>
      </c>
      <c r="Q119" s="23">
        <f t="shared" si="44"/>
        <v>183681.66180120432</v>
      </c>
      <c r="R119" s="25">
        <f t="shared" si="45"/>
        <v>1266.7700813876161</v>
      </c>
    </row>
    <row r="120" spans="2:18" x14ac:dyDescent="0.3">
      <c r="B120" s="22">
        <f t="shared" si="31"/>
        <v>109</v>
      </c>
      <c r="C120" s="23">
        <f t="shared" si="32"/>
        <v>93597.33252681898</v>
      </c>
      <c r="D120" s="23">
        <f t="shared" si="33"/>
        <v>292.49166414630918</v>
      </c>
      <c r="E120" s="23">
        <f t="shared" si="34"/>
        <v>244.722422077359</v>
      </c>
      <c r="F120" s="24">
        <f t="shared" si="35"/>
        <v>271.875</v>
      </c>
      <c r="G120" s="23">
        <f t="shared" si="36"/>
        <v>0</v>
      </c>
      <c r="H120" s="24"/>
      <c r="I120" s="23">
        <f t="shared" si="26"/>
        <v>42.291666666666664</v>
      </c>
      <c r="J120" s="23">
        <f t="shared" si="37"/>
        <v>244.722422077359</v>
      </c>
      <c r="K120" s="23">
        <f t="shared" si="38"/>
        <v>93352.610104741616</v>
      </c>
      <c r="L120" s="23">
        <f t="shared" si="27"/>
        <v>851.38075289033486</v>
      </c>
      <c r="M120" s="23">
        <f t="shared" si="28"/>
        <v>300</v>
      </c>
      <c r="N120" s="23">
        <f t="shared" si="39"/>
        <v>0</v>
      </c>
      <c r="O120" s="23">
        <f t="shared" si="29"/>
        <v>1151.3807528903349</v>
      </c>
      <c r="P120" s="23">
        <f t="shared" si="30"/>
        <v>1206.6583308129759</v>
      </c>
      <c r="Q120" s="23">
        <f>$Q$119+ $Q$119*$L$8</f>
        <v>189192.11165524044</v>
      </c>
      <c r="R120" s="25">
        <f>$R$119 + ($R$119 * $S$5)</f>
        <v>1304.7731838292445</v>
      </c>
    </row>
    <row r="121" spans="2:18" x14ac:dyDescent="0.3">
      <c r="B121" s="22">
        <f t="shared" si="31"/>
        <v>110</v>
      </c>
      <c r="C121" s="23">
        <f t="shared" si="32"/>
        <v>93352.610104741616</v>
      </c>
      <c r="D121" s="23">
        <f t="shared" si="33"/>
        <v>291.72690657731744</v>
      </c>
      <c r="E121" s="23">
        <f t="shared" si="34"/>
        <v>245.48717964635068</v>
      </c>
      <c r="F121" s="24">
        <f t="shared" si="35"/>
        <v>271.875</v>
      </c>
      <c r="G121" s="23">
        <f t="shared" si="36"/>
        <v>0</v>
      </c>
      <c r="H121" s="24"/>
      <c r="I121" s="23">
        <f t="shared" si="26"/>
        <v>42.291666666666664</v>
      </c>
      <c r="J121" s="23">
        <f t="shared" si="37"/>
        <v>245.48717964635068</v>
      </c>
      <c r="K121" s="23">
        <f t="shared" si="38"/>
        <v>93107.12292509526</v>
      </c>
      <c r="L121" s="23">
        <f t="shared" si="27"/>
        <v>851.38075289033475</v>
      </c>
      <c r="M121" s="23">
        <f t="shared" si="28"/>
        <v>300</v>
      </c>
      <c r="N121" s="23">
        <f t="shared" si="39"/>
        <v>0</v>
      </c>
      <c r="O121" s="23">
        <f t="shared" si="29"/>
        <v>1151.3807528903349</v>
      </c>
      <c r="P121" s="23">
        <f t="shared" si="30"/>
        <v>1205.8935732439841</v>
      </c>
      <c r="Q121" s="23">
        <f t="shared" ref="Q121:Q131" si="46">$Q$119+ $Q$119*$L$8</f>
        <v>189192.11165524044</v>
      </c>
      <c r="R121" s="25">
        <f t="shared" ref="R121:R131" si="47">$R$119 + ($R$119 * $S$5)</f>
        <v>1304.7731838292445</v>
      </c>
    </row>
    <row r="122" spans="2:18" x14ac:dyDescent="0.3">
      <c r="B122" s="22">
        <f t="shared" si="31"/>
        <v>111</v>
      </c>
      <c r="C122" s="23">
        <f t="shared" si="32"/>
        <v>93107.12292509526</v>
      </c>
      <c r="D122" s="23">
        <f t="shared" si="33"/>
        <v>290.95975914092264</v>
      </c>
      <c r="E122" s="23">
        <f t="shared" si="34"/>
        <v>246.25432708274559</v>
      </c>
      <c r="F122" s="24">
        <f t="shared" si="35"/>
        <v>271.875</v>
      </c>
      <c r="G122" s="23">
        <f t="shared" si="36"/>
        <v>0</v>
      </c>
      <c r="H122" s="24"/>
      <c r="I122" s="23">
        <f t="shared" si="26"/>
        <v>42.291666666666664</v>
      </c>
      <c r="J122" s="23">
        <f t="shared" si="37"/>
        <v>246.25432708274559</v>
      </c>
      <c r="K122" s="23">
        <f t="shared" si="38"/>
        <v>92860.868598012516</v>
      </c>
      <c r="L122" s="23">
        <f t="shared" si="27"/>
        <v>851.38075289033486</v>
      </c>
      <c r="M122" s="23">
        <f t="shared" si="28"/>
        <v>300</v>
      </c>
      <c r="N122" s="23">
        <f t="shared" si="39"/>
        <v>0</v>
      </c>
      <c r="O122" s="23">
        <f t="shared" si="29"/>
        <v>1151.3807528903349</v>
      </c>
      <c r="P122" s="23">
        <f t="shared" si="30"/>
        <v>1205.1264258075894</v>
      </c>
      <c r="Q122" s="23">
        <f t="shared" si="46"/>
        <v>189192.11165524044</v>
      </c>
      <c r="R122" s="25">
        <f t="shared" si="47"/>
        <v>1304.7731838292445</v>
      </c>
    </row>
    <row r="123" spans="2:18" x14ac:dyDescent="0.3">
      <c r="B123" s="22">
        <f t="shared" si="31"/>
        <v>112</v>
      </c>
      <c r="C123" s="23">
        <f t="shared" si="32"/>
        <v>92860.868598012516</v>
      </c>
      <c r="D123" s="23">
        <f t="shared" si="33"/>
        <v>290.19021436878904</v>
      </c>
      <c r="E123" s="23">
        <f t="shared" si="34"/>
        <v>247.02387185487916</v>
      </c>
      <c r="F123" s="24">
        <f t="shared" si="35"/>
        <v>271.875</v>
      </c>
      <c r="G123" s="23">
        <f t="shared" si="36"/>
        <v>0</v>
      </c>
      <c r="H123" s="24"/>
      <c r="I123" s="23">
        <f t="shared" si="26"/>
        <v>42.291666666666664</v>
      </c>
      <c r="J123" s="23">
        <f t="shared" si="37"/>
        <v>247.02387185487916</v>
      </c>
      <c r="K123" s="23">
        <f t="shared" si="38"/>
        <v>92613.844726157637</v>
      </c>
      <c r="L123" s="23">
        <f t="shared" si="27"/>
        <v>851.38075289033486</v>
      </c>
      <c r="M123" s="23">
        <f t="shared" si="28"/>
        <v>300</v>
      </c>
      <c r="N123" s="23">
        <f t="shared" si="39"/>
        <v>0</v>
      </c>
      <c r="O123" s="23">
        <f t="shared" si="29"/>
        <v>1151.3807528903349</v>
      </c>
      <c r="P123" s="23">
        <f t="shared" si="30"/>
        <v>1204.3568810354557</v>
      </c>
      <c r="Q123" s="23">
        <f t="shared" si="46"/>
        <v>189192.11165524044</v>
      </c>
      <c r="R123" s="25">
        <f t="shared" si="47"/>
        <v>1304.7731838292445</v>
      </c>
    </row>
    <row r="124" spans="2:18" x14ac:dyDescent="0.3">
      <c r="B124" s="22">
        <f t="shared" si="31"/>
        <v>113</v>
      </c>
      <c r="C124" s="23">
        <f t="shared" si="32"/>
        <v>92613.844726157637</v>
      </c>
      <c r="D124" s="23">
        <f t="shared" si="33"/>
        <v>289.41826476924257</v>
      </c>
      <c r="E124" s="23">
        <f t="shared" si="34"/>
        <v>247.79582145442566</v>
      </c>
      <c r="F124" s="24">
        <f t="shared" si="35"/>
        <v>271.875</v>
      </c>
      <c r="G124" s="23">
        <f t="shared" si="36"/>
        <v>0</v>
      </c>
      <c r="H124" s="24"/>
      <c r="I124" s="23">
        <f t="shared" si="26"/>
        <v>42.291666666666664</v>
      </c>
      <c r="J124" s="23">
        <f t="shared" si="37"/>
        <v>247.79582145442566</v>
      </c>
      <c r="K124" s="23">
        <f t="shared" si="38"/>
        <v>92366.048904703217</v>
      </c>
      <c r="L124" s="23">
        <f t="shared" si="27"/>
        <v>851.38075289033486</v>
      </c>
      <c r="M124" s="23">
        <f t="shared" si="28"/>
        <v>300</v>
      </c>
      <c r="N124" s="23">
        <f t="shared" si="39"/>
        <v>0</v>
      </c>
      <c r="O124" s="23">
        <f t="shared" si="29"/>
        <v>1151.3807528903349</v>
      </c>
      <c r="P124" s="23">
        <f t="shared" si="30"/>
        <v>1203.5849314359093</v>
      </c>
      <c r="Q124" s="23">
        <f t="shared" si="46"/>
        <v>189192.11165524044</v>
      </c>
      <c r="R124" s="25">
        <f t="shared" si="47"/>
        <v>1304.7731838292445</v>
      </c>
    </row>
    <row r="125" spans="2:18" x14ac:dyDescent="0.3">
      <c r="B125" s="22">
        <f t="shared" si="31"/>
        <v>114</v>
      </c>
      <c r="C125" s="23">
        <f t="shared" si="32"/>
        <v>92366.048904703217</v>
      </c>
      <c r="D125" s="23">
        <f t="shared" si="33"/>
        <v>288.64390282719751</v>
      </c>
      <c r="E125" s="23">
        <f t="shared" si="34"/>
        <v>248.57018339647072</v>
      </c>
      <c r="F125" s="24">
        <f t="shared" si="35"/>
        <v>271.875</v>
      </c>
      <c r="G125" s="23">
        <f t="shared" si="36"/>
        <v>0</v>
      </c>
      <c r="H125" s="24"/>
      <c r="I125" s="23">
        <f t="shared" si="26"/>
        <v>42.291666666666664</v>
      </c>
      <c r="J125" s="23">
        <f t="shared" si="37"/>
        <v>248.57018339647072</v>
      </c>
      <c r="K125" s="23">
        <f t="shared" si="38"/>
        <v>92117.478721306747</v>
      </c>
      <c r="L125" s="23">
        <f t="shared" si="27"/>
        <v>851.38075289033486</v>
      </c>
      <c r="M125" s="23">
        <f t="shared" si="28"/>
        <v>300</v>
      </c>
      <c r="N125" s="23">
        <f t="shared" si="39"/>
        <v>0</v>
      </c>
      <c r="O125" s="23">
        <f t="shared" si="29"/>
        <v>1151.3807528903349</v>
      </c>
      <c r="P125" s="23">
        <f t="shared" si="30"/>
        <v>1202.810569493864</v>
      </c>
      <c r="Q125" s="23">
        <f t="shared" si="46"/>
        <v>189192.11165524044</v>
      </c>
      <c r="R125" s="25">
        <f t="shared" si="47"/>
        <v>1304.7731838292445</v>
      </c>
    </row>
    <row r="126" spans="2:18" x14ac:dyDescent="0.3">
      <c r="B126" s="22">
        <f t="shared" si="31"/>
        <v>115</v>
      </c>
      <c r="C126" s="23">
        <f t="shared" si="32"/>
        <v>92117.478721306747</v>
      </c>
      <c r="D126" s="23">
        <f t="shared" si="33"/>
        <v>287.86712100408351</v>
      </c>
      <c r="E126" s="23">
        <f t="shared" si="34"/>
        <v>249.34696521958469</v>
      </c>
      <c r="F126" s="24">
        <f t="shared" si="35"/>
        <v>271.875</v>
      </c>
      <c r="G126" s="23">
        <f t="shared" si="36"/>
        <v>0</v>
      </c>
      <c r="H126" s="24"/>
      <c r="I126" s="23">
        <f t="shared" si="26"/>
        <v>42.291666666666664</v>
      </c>
      <c r="J126" s="23">
        <f t="shared" si="37"/>
        <v>249.34696521958469</v>
      </c>
      <c r="K126" s="23">
        <f t="shared" si="38"/>
        <v>91868.131756087168</v>
      </c>
      <c r="L126" s="23">
        <f t="shared" si="27"/>
        <v>851.38075289033486</v>
      </c>
      <c r="M126" s="23">
        <f t="shared" si="28"/>
        <v>300</v>
      </c>
      <c r="N126" s="23">
        <f t="shared" si="39"/>
        <v>0</v>
      </c>
      <c r="O126" s="23">
        <f t="shared" si="29"/>
        <v>1151.3807528903349</v>
      </c>
      <c r="P126" s="23">
        <f t="shared" si="30"/>
        <v>1202.0337876707501</v>
      </c>
      <c r="Q126" s="23">
        <f t="shared" si="46"/>
        <v>189192.11165524044</v>
      </c>
      <c r="R126" s="25">
        <f t="shared" si="47"/>
        <v>1304.7731838292445</v>
      </c>
    </row>
    <row r="127" spans="2:18" x14ac:dyDescent="0.3">
      <c r="B127" s="22">
        <f t="shared" si="31"/>
        <v>116</v>
      </c>
      <c r="C127" s="23">
        <f t="shared" si="32"/>
        <v>91868.131756087168</v>
      </c>
      <c r="D127" s="23">
        <f t="shared" si="33"/>
        <v>287.08791173777229</v>
      </c>
      <c r="E127" s="23">
        <f t="shared" si="34"/>
        <v>250.12617448589592</v>
      </c>
      <c r="F127" s="24">
        <f t="shared" si="35"/>
        <v>271.875</v>
      </c>
      <c r="G127" s="23">
        <f t="shared" si="36"/>
        <v>0</v>
      </c>
      <c r="H127" s="24"/>
      <c r="I127" s="23">
        <f t="shared" si="26"/>
        <v>42.291666666666664</v>
      </c>
      <c r="J127" s="23">
        <f t="shared" si="37"/>
        <v>250.12617448589592</v>
      </c>
      <c r="K127" s="23">
        <f t="shared" si="38"/>
        <v>91618.005581601275</v>
      </c>
      <c r="L127" s="23">
        <f t="shared" si="27"/>
        <v>851.38075289033486</v>
      </c>
      <c r="M127" s="23">
        <f t="shared" si="28"/>
        <v>300</v>
      </c>
      <c r="N127" s="23">
        <f t="shared" si="39"/>
        <v>0</v>
      </c>
      <c r="O127" s="23">
        <f t="shared" si="29"/>
        <v>1151.3807528903349</v>
      </c>
      <c r="P127" s="23">
        <f t="shared" si="30"/>
        <v>1201.2545784044389</v>
      </c>
      <c r="Q127" s="23">
        <f t="shared" si="46"/>
        <v>189192.11165524044</v>
      </c>
      <c r="R127" s="25">
        <f t="shared" si="47"/>
        <v>1304.7731838292445</v>
      </c>
    </row>
    <row r="128" spans="2:18" x14ac:dyDescent="0.3">
      <c r="B128" s="22">
        <f t="shared" si="31"/>
        <v>117</v>
      </c>
      <c r="C128" s="23">
        <f t="shared" si="32"/>
        <v>91618.005581601275</v>
      </c>
      <c r="D128" s="23">
        <f t="shared" si="33"/>
        <v>286.30626744250389</v>
      </c>
      <c r="E128" s="23">
        <f t="shared" si="34"/>
        <v>250.90781878116434</v>
      </c>
      <c r="F128" s="24">
        <f t="shared" si="35"/>
        <v>271.875</v>
      </c>
      <c r="G128" s="23">
        <f t="shared" si="36"/>
        <v>0</v>
      </c>
      <c r="H128" s="24"/>
      <c r="I128" s="23">
        <f t="shared" si="26"/>
        <v>42.291666666666664</v>
      </c>
      <c r="J128" s="23">
        <f t="shared" si="37"/>
        <v>250.90781878116434</v>
      </c>
      <c r="K128" s="23">
        <f t="shared" si="38"/>
        <v>91367.097762820107</v>
      </c>
      <c r="L128" s="23">
        <f t="shared" si="27"/>
        <v>851.38075289033486</v>
      </c>
      <c r="M128" s="23">
        <f t="shared" si="28"/>
        <v>300</v>
      </c>
      <c r="N128" s="23">
        <f t="shared" si="39"/>
        <v>0</v>
      </c>
      <c r="O128" s="23">
        <f t="shared" si="29"/>
        <v>1151.3807528903349</v>
      </c>
      <c r="P128" s="23">
        <f t="shared" si="30"/>
        <v>1200.4729341091706</v>
      </c>
      <c r="Q128" s="23">
        <f t="shared" si="46"/>
        <v>189192.11165524044</v>
      </c>
      <c r="R128" s="25">
        <f t="shared" si="47"/>
        <v>1304.7731838292445</v>
      </c>
    </row>
    <row r="129" spans="2:18" x14ac:dyDescent="0.3">
      <c r="B129" s="22">
        <f t="shared" si="31"/>
        <v>118</v>
      </c>
      <c r="C129" s="23">
        <f t="shared" si="32"/>
        <v>91367.097762820107</v>
      </c>
      <c r="D129" s="23">
        <f t="shared" si="33"/>
        <v>285.52218050881277</v>
      </c>
      <c r="E129" s="23">
        <f t="shared" si="34"/>
        <v>251.69190571485544</v>
      </c>
      <c r="F129" s="24">
        <f t="shared" si="35"/>
        <v>271.875</v>
      </c>
      <c r="G129" s="23">
        <f t="shared" si="36"/>
        <v>0</v>
      </c>
      <c r="H129" s="24"/>
      <c r="I129" s="23">
        <f t="shared" si="26"/>
        <v>42.291666666666664</v>
      </c>
      <c r="J129" s="23">
        <f t="shared" si="37"/>
        <v>251.69190571485544</v>
      </c>
      <c r="K129" s="23">
        <f t="shared" si="38"/>
        <v>91115.405857105245</v>
      </c>
      <c r="L129" s="23">
        <f t="shared" si="27"/>
        <v>851.38075289033486</v>
      </c>
      <c r="M129" s="23">
        <f t="shared" si="28"/>
        <v>300</v>
      </c>
      <c r="N129" s="23">
        <f t="shared" si="39"/>
        <v>0</v>
      </c>
      <c r="O129" s="23">
        <f t="shared" si="29"/>
        <v>1151.3807528903349</v>
      </c>
      <c r="P129" s="23">
        <f t="shared" si="30"/>
        <v>1199.6888471754794</v>
      </c>
      <c r="Q129" s="23">
        <f t="shared" si="46"/>
        <v>189192.11165524044</v>
      </c>
      <c r="R129" s="25">
        <f t="shared" si="47"/>
        <v>1304.7731838292445</v>
      </c>
    </row>
    <row r="130" spans="2:18" x14ac:dyDescent="0.3">
      <c r="B130" s="22">
        <f t="shared" si="31"/>
        <v>119</v>
      </c>
      <c r="C130" s="23">
        <f t="shared" si="32"/>
        <v>91115.405857105245</v>
      </c>
      <c r="D130" s="23">
        <f t="shared" si="33"/>
        <v>284.7356433034538</v>
      </c>
      <c r="E130" s="23">
        <f t="shared" si="34"/>
        <v>252.47844292021438</v>
      </c>
      <c r="F130" s="24">
        <f t="shared" si="35"/>
        <v>271.875</v>
      </c>
      <c r="G130" s="23">
        <f t="shared" si="36"/>
        <v>0</v>
      </c>
      <c r="H130" s="24"/>
      <c r="I130" s="23">
        <f t="shared" si="26"/>
        <v>42.291666666666664</v>
      </c>
      <c r="J130" s="23">
        <f t="shared" si="37"/>
        <v>252.47844292021438</v>
      </c>
      <c r="K130" s="23">
        <f t="shared" si="38"/>
        <v>90862.927414185033</v>
      </c>
      <c r="L130" s="23">
        <f t="shared" si="27"/>
        <v>851.38075289033486</v>
      </c>
      <c r="M130" s="23">
        <f t="shared" si="28"/>
        <v>300</v>
      </c>
      <c r="N130" s="23">
        <f t="shared" si="39"/>
        <v>0</v>
      </c>
      <c r="O130" s="23">
        <f t="shared" si="29"/>
        <v>1151.3807528903349</v>
      </c>
      <c r="P130" s="23">
        <f t="shared" si="30"/>
        <v>1198.9023099701205</v>
      </c>
      <c r="Q130" s="23">
        <f t="shared" si="46"/>
        <v>189192.11165524044</v>
      </c>
      <c r="R130" s="25">
        <f t="shared" si="47"/>
        <v>1304.7731838292445</v>
      </c>
    </row>
    <row r="131" spans="2:18" x14ac:dyDescent="0.3">
      <c r="B131" s="22">
        <f t="shared" si="31"/>
        <v>120</v>
      </c>
      <c r="C131" s="23">
        <f t="shared" si="32"/>
        <v>90862.927414185033</v>
      </c>
      <c r="D131" s="23">
        <f t="shared" si="33"/>
        <v>283.94664816932817</v>
      </c>
      <c r="E131" s="23">
        <f t="shared" si="34"/>
        <v>253.26743805434009</v>
      </c>
      <c r="F131" s="24">
        <f t="shared" si="35"/>
        <v>271.875</v>
      </c>
      <c r="G131" s="23">
        <f t="shared" si="36"/>
        <v>0</v>
      </c>
      <c r="H131" s="24"/>
      <c r="I131" s="23">
        <f t="shared" si="26"/>
        <v>42.291666666666664</v>
      </c>
      <c r="J131" s="23">
        <f t="shared" si="37"/>
        <v>253.26743805434009</v>
      </c>
      <c r="K131" s="23">
        <f t="shared" si="38"/>
        <v>90609.659976130686</v>
      </c>
      <c r="L131" s="23">
        <f t="shared" si="27"/>
        <v>851.38075289033486</v>
      </c>
      <c r="M131" s="23">
        <f t="shared" si="28"/>
        <v>300</v>
      </c>
      <c r="N131" s="23">
        <f t="shared" si="39"/>
        <v>0</v>
      </c>
      <c r="O131" s="23">
        <f t="shared" si="29"/>
        <v>1151.3807528903349</v>
      </c>
      <c r="P131" s="23">
        <f t="shared" si="30"/>
        <v>1198.1133148359947</v>
      </c>
      <c r="Q131" s="23">
        <f t="shared" si="46"/>
        <v>189192.11165524044</v>
      </c>
      <c r="R131" s="25">
        <f t="shared" si="47"/>
        <v>1304.7731838292445</v>
      </c>
    </row>
    <row r="132" spans="2:18" x14ac:dyDescent="0.3">
      <c r="B132" s="22">
        <f t="shared" si="31"/>
        <v>121</v>
      </c>
      <c r="C132" s="23">
        <f t="shared" si="32"/>
        <v>90609.659976130686</v>
      </c>
      <c r="D132" s="23">
        <f t="shared" si="33"/>
        <v>283.15518742540831</v>
      </c>
      <c r="E132" s="23">
        <f t="shared" si="34"/>
        <v>254.05889879825989</v>
      </c>
      <c r="F132" s="24">
        <f t="shared" si="35"/>
        <v>271.875</v>
      </c>
      <c r="G132" s="23">
        <f t="shared" si="36"/>
        <v>0</v>
      </c>
      <c r="H132" s="24"/>
      <c r="I132" s="23">
        <f t="shared" si="26"/>
        <v>42.291666666666664</v>
      </c>
      <c r="J132" s="23">
        <f t="shared" si="37"/>
        <v>254.05889879825989</v>
      </c>
      <c r="K132" s="23">
        <f t="shared" si="38"/>
        <v>90355.601077332423</v>
      </c>
      <c r="L132" s="23">
        <f t="shared" si="27"/>
        <v>851.38075289033486</v>
      </c>
      <c r="M132" s="23">
        <f t="shared" si="28"/>
        <v>300</v>
      </c>
      <c r="N132" s="23">
        <f t="shared" si="39"/>
        <v>0</v>
      </c>
      <c r="O132" s="23">
        <f t="shared" si="29"/>
        <v>1151.3807528903349</v>
      </c>
      <c r="P132" s="23">
        <f t="shared" si="30"/>
        <v>1197.321854092075</v>
      </c>
      <c r="Q132" s="23">
        <f>$Q$131+ $Q$131*$L$8</f>
        <v>194867.87500489765</v>
      </c>
      <c r="R132" s="25">
        <f>$R$131 + ($R$131 * $S$5)</f>
        <v>1343.9163793441219</v>
      </c>
    </row>
    <row r="133" spans="2:18" x14ac:dyDescent="0.3">
      <c r="B133" s="22">
        <f t="shared" si="31"/>
        <v>122</v>
      </c>
      <c r="C133" s="23">
        <f t="shared" si="32"/>
        <v>90355.601077332423</v>
      </c>
      <c r="D133" s="23">
        <f t="shared" si="33"/>
        <v>282.36125336666379</v>
      </c>
      <c r="E133" s="23">
        <f t="shared" si="34"/>
        <v>254.85283285700444</v>
      </c>
      <c r="F133" s="24">
        <f t="shared" si="35"/>
        <v>271.875</v>
      </c>
      <c r="G133" s="23">
        <f t="shared" si="36"/>
        <v>0</v>
      </c>
      <c r="H133" s="24"/>
      <c r="I133" s="23">
        <f t="shared" si="26"/>
        <v>42.291666666666664</v>
      </c>
      <c r="J133" s="23">
        <f t="shared" si="37"/>
        <v>254.85283285700444</v>
      </c>
      <c r="K133" s="23">
        <f t="shared" si="38"/>
        <v>90100.748244475413</v>
      </c>
      <c r="L133" s="23">
        <f t="shared" si="27"/>
        <v>851.38075289033486</v>
      </c>
      <c r="M133" s="23">
        <f t="shared" si="28"/>
        <v>300</v>
      </c>
      <c r="N133" s="23">
        <f t="shared" si="39"/>
        <v>0</v>
      </c>
      <c r="O133" s="23">
        <f t="shared" si="29"/>
        <v>1151.3807528903349</v>
      </c>
      <c r="P133" s="23">
        <f t="shared" si="30"/>
        <v>1196.5279200333305</v>
      </c>
      <c r="Q133" s="23">
        <f t="shared" ref="Q133:Q143" si="48">$Q$131+ $Q$131*$L$8</f>
        <v>194867.87500489765</v>
      </c>
      <c r="R133" s="25">
        <f t="shared" ref="R133:R143" si="49">$R$131 + ($R$131 * $S$5)</f>
        <v>1343.9163793441219</v>
      </c>
    </row>
    <row r="134" spans="2:18" x14ac:dyDescent="0.3">
      <c r="B134" s="22">
        <f t="shared" si="31"/>
        <v>123</v>
      </c>
      <c r="C134" s="23">
        <f t="shared" si="32"/>
        <v>90100.748244475413</v>
      </c>
      <c r="D134" s="23">
        <f t="shared" si="33"/>
        <v>281.56483826398562</v>
      </c>
      <c r="E134" s="23">
        <f t="shared" si="34"/>
        <v>255.64924795968255</v>
      </c>
      <c r="F134" s="24">
        <f t="shared" si="35"/>
        <v>271.875</v>
      </c>
      <c r="G134" s="23">
        <f t="shared" si="36"/>
        <v>0</v>
      </c>
      <c r="H134" s="24"/>
      <c r="I134" s="23">
        <f t="shared" si="26"/>
        <v>42.291666666666664</v>
      </c>
      <c r="J134" s="23">
        <f t="shared" si="37"/>
        <v>255.64924795968255</v>
      </c>
      <c r="K134" s="23">
        <f t="shared" si="38"/>
        <v>89845.098996515735</v>
      </c>
      <c r="L134" s="23">
        <f t="shared" si="27"/>
        <v>851.38075289033486</v>
      </c>
      <c r="M134" s="23">
        <f t="shared" si="28"/>
        <v>300</v>
      </c>
      <c r="N134" s="23">
        <f t="shared" si="39"/>
        <v>0</v>
      </c>
      <c r="O134" s="23">
        <f t="shared" si="29"/>
        <v>1151.3807528903349</v>
      </c>
      <c r="P134" s="23">
        <f t="shared" si="30"/>
        <v>1195.7315049306524</v>
      </c>
      <c r="Q134" s="23">
        <f t="shared" si="48"/>
        <v>194867.87500489765</v>
      </c>
      <c r="R134" s="25">
        <f t="shared" si="49"/>
        <v>1343.9163793441219</v>
      </c>
    </row>
    <row r="135" spans="2:18" x14ac:dyDescent="0.3">
      <c r="B135" s="22">
        <f t="shared" si="31"/>
        <v>124</v>
      </c>
      <c r="C135" s="23">
        <f t="shared" si="32"/>
        <v>89845.098996515735</v>
      </c>
      <c r="D135" s="23">
        <f t="shared" si="33"/>
        <v>280.76593436411167</v>
      </c>
      <c r="E135" s="23">
        <f t="shared" si="34"/>
        <v>256.44815185955656</v>
      </c>
      <c r="F135" s="24">
        <f t="shared" si="35"/>
        <v>271.875</v>
      </c>
      <c r="G135" s="23">
        <f t="shared" si="36"/>
        <v>0</v>
      </c>
      <c r="H135" s="24"/>
      <c r="I135" s="23">
        <f t="shared" si="26"/>
        <v>42.291666666666664</v>
      </c>
      <c r="J135" s="23">
        <f t="shared" si="37"/>
        <v>256.44815185955656</v>
      </c>
      <c r="K135" s="23">
        <f t="shared" si="38"/>
        <v>89588.650844656178</v>
      </c>
      <c r="L135" s="23">
        <f t="shared" si="27"/>
        <v>851.38075289033486</v>
      </c>
      <c r="M135" s="23">
        <f t="shared" si="28"/>
        <v>300</v>
      </c>
      <c r="N135" s="23">
        <f t="shared" si="39"/>
        <v>0</v>
      </c>
      <c r="O135" s="23">
        <f t="shared" si="29"/>
        <v>1151.3807528903349</v>
      </c>
      <c r="P135" s="23">
        <f t="shared" si="30"/>
        <v>1194.9326010307782</v>
      </c>
      <c r="Q135" s="23">
        <f t="shared" si="48"/>
        <v>194867.87500489765</v>
      </c>
      <c r="R135" s="25">
        <f t="shared" si="49"/>
        <v>1343.9163793441219</v>
      </c>
    </row>
    <row r="136" spans="2:18" x14ac:dyDescent="0.3">
      <c r="B136" s="22">
        <f t="shared" si="31"/>
        <v>125</v>
      </c>
      <c r="C136" s="23">
        <f t="shared" si="32"/>
        <v>89588.650844656178</v>
      </c>
      <c r="D136" s="23">
        <f t="shared" si="33"/>
        <v>279.96453388955047</v>
      </c>
      <c r="E136" s="23">
        <f t="shared" si="34"/>
        <v>257.24955233411765</v>
      </c>
      <c r="F136" s="24">
        <f t="shared" si="35"/>
        <v>271.875</v>
      </c>
      <c r="G136" s="23">
        <f t="shared" si="36"/>
        <v>0</v>
      </c>
      <c r="H136" s="24"/>
      <c r="I136" s="23">
        <f t="shared" si="26"/>
        <v>42.291666666666664</v>
      </c>
      <c r="J136" s="23">
        <f t="shared" si="37"/>
        <v>257.24955233411765</v>
      </c>
      <c r="K136" s="23">
        <f t="shared" si="38"/>
        <v>89331.401292322058</v>
      </c>
      <c r="L136" s="23">
        <f t="shared" si="27"/>
        <v>851.38075289033486</v>
      </c>
      <c r="M136" s="23">
        <f t="shared" si="28"/>
        <v>300</v>
      </c>
      <c r="N136" s="23">
        <f t="shared" si="39"/>
        <v>0</v>
      </c>
      <c r="O136" s="23">
        <f t="shared" si="29"/>
        <v>1151.3807528903349</v>
      </c>
      <c r="P136" s="23">
        <f t="shared" si="30"/>
        <v>1194.1312005562172</v>
      </c>
      <c r="Q136" s="23">
        <f t="shared" si="48"/>
        <v>194867.87500489765</v>
      </c>
      <c r="R136" s="25">
        <f t="shared" si="49"/>
        <v>1343.9163793441219</v>
      </c>
    </row>
    <row r="137" spans="2:18" x14ac:dyDescent="0.3">
      <c r="B137" s="22">
        <f t="shared" si="31"/>
        <v>126</v>
      </c>
      <c r="C137" s="23">
        <f t="shared" si="32"/>
        <v>89331.401292322058</v>
      </c>
      <c r="D137" s="23">
        <f t="shared" si="33"/>
        <v>279.16062903850639</v>
      </c>
      <c r="E137" s="23">
        <f t="shared" si="34"/>
        <v>258.05345718516185</v>
      </c>
      <c r="F137" s="24">
        <f t="shared" si="35"/>
        <v>271.875</v>
      </c>
      <c r="G137" s="23">
        <f t="shared" si="36"/>
        <v>0</v>
      </c>
      <c r="H137" s="24"/>
      <c r="I137" s="23">
        <f t="shared" si="26"/>
        <v>42.291666666666664</v>
      </c>
      <c r="J137" s="23">
        <f t="shared" si="37"/>
        <v>258.05345718516185</v>
      </c>
      <c r="K137" s="23">
        <f t="shared" si="38"/>
        <v>89073.347835136898</v>
      </c>
      <c r="L137" s="23">
        <f t="shared" si="27"/>
        <v>851.38075289033486</v>
      </c>
      <c r="M137" s="23">
        <f t="shared" si="28"/>
        <v>300</v>
      </c>
      <c r="N137" s="23">
        <f t="shared" si="39"/>
        <v>0</v>
      </c>
      <c r="O137" s="23">
        <f t="shared" si="29"/>
        <v>1151.3807528903349</v>
      </c>
      <c r="P137" s="23">
        <f t="shared" si="30"/>
        <v>1193.3272957051731</v>
      </c>
      <c r="Q137" s="23">
        <f t="shared" si="48"/>
        <v>194867.87500489765</v>
      </c>
      <c r="R137" s="25">
        <f t="shared" si="49"/>
        <v>1343.9163793441219</v>
      </c>
    </row>
    <row r="138" spans="2:18" x14ac:dyDescent="0.3">
      <c r="B138" s="22">
        <f t="shared" si="31"/>
        <v>127</v>
      </c>
      <c r="C138" s="23">
        <f t="shared" si="32"/>
        <v>89073.347835136898</v>
      </c>
      <c r="D138" s="23">
        <f t="shared" si="33"/>
        <v>278.35421198480282</v>
      </c>
      <c r="E138" s="23">
        <f t="shared" si="34"/>
        <v>258.85987423886542</v>
      </c>
      <c r="F138" s="24">
        <f t="shared" si="35"/>
        <v>271.875</v>
      </c>
      <c r="G138" s="23">
        <f t="shared" si="36"/>
        <v>0</v>
      </c>
      <c r="H138" s="24"/>
      <c r="I138" s="23">
        <f t="shared" si="26"/>
        <v>42.291666666666664</v>
      </c>
      <c r="J138" s="23">
        <f t="shared" si="37"/>
        <v>258.85987423886542</v>
      </c>
      <c r="K138" s="23">
        <f t="shared" si="38"/>
        <v>88814.487960898026</v>
      </c>
      <c r="L138" s="23">
        <f t="shared" si="27"/>
        <v>851.38075289033486</v>
      </c>
      <c r="M138" s="23">
        <f t="shared" si="28"/>
        <v>300</v>
      </c>
      <c r="N138" s="23">
        <f t="shared" si="39"/>
        <v>0</v>
      </c>
      <c r="O138" s="23">
        <f t="shared" si="29"/>
        <v>1151.3807528903349</v>
      </c>
      <c r="P138" s="23">
        <f t="shared" si="30"/>
        <v>1192.5208786514695</v>
      </c>
      <c r="Q138" s="23">
        <f t="shared" si="48"/>
        <v>194867.87500489765</v>
      </c>
      <c r="R138" s="25">
        <f t="shared" si="49"/>
        <v>1343.9163793441219</v>
      </c>
    </row>
    <row r="139" spans="2:18" x14ac:dyDescent="0.3">
      <c r="B139" s="22">
        <f t="shared" si="31"/>
        <v>128</v>
      </c>
      <c r="C139" s="23">
        <f t="shared" si="32"/>
        <v>88814.487960898026</v>
      </c>
      <c r="D139" s="23">
        <f t="shared" si="33"/>
        <v>277.54527487780632</v>
      </c>
      <c r="E139" s="23">
        <f t="shared" si="34"/>
        <v>259.66881134586191</v>
      </c>
      <c r="F139" s="24">
        <f t="shared" si="35"/>
        <v>271.875</v>
      </c>
      <c r="G139" s="23">
        <f t="shared" si="36"/>
        <v>0</v>
      </c>
      <c r="H139" s="24"/>
      <c r="I139" s="23">
        <f t="shared" si="26"/>
        <v>42.291666666666664</v>
      </c>
      <c r="J139" s="23">
        <f t="shared" si="37"/>
        <v>259.66881134586191</v>
      </c>
      <c r="K139" s="23">
        <f t="shared" si="38"/>
        <v>88554.819149552161</v>
      </c>
      <c r="L139" s="23">
        <f t="shared" si="27"/>
        <v>851.38075289033486</v>
      </c>
      <c r="M139" s="23">
        <f t="shared" si="28"/>
        <v>300</v>
      </c>
      <c r="N139" s="23">
        <f t="shared" si="39"/>
        <v>0</v>
      </c>
      <c r="O139" s="23">
        <f t="shared" si="29"/>
        <v>1151.3807528903349</v>
      </c>
      <c r="P139" s="23">
        <f t="shared" si="30"/>
        <v>1191.7119415444729</v>
      </c>
      <c r="Q139" s="23">
        <f t="shared" si="48"/>
        <v>194867.87500489765</v>
      </c>
      <c r="R139" s="25">
        <f t="shared" si="49"/>
        <v>1343.9163793441219</v>
      </c>
    </row>
    <row r="140" spans="2:18" x14ac:dyDescent="0.3">
      <c r="B140" s="22">
        <f t="shared" si="31"/>
        <v>129</v>
      </c>
      <c r="C140" s="23">
        <f t="shared" si="32"/>
        <v>88554.819149552161</v>
      </c>
      <c r="D140" s="23">
        <f t="shared" si="33"/>
        <v>276.73380984235052</v>
      </c>
      <c r="E140" s="23">
        <f t="shared" si="34"/>
        <v>260.48027638131771</v>
      </c>
      <c r="F140" s="24">
        <f t="shared" si="35"/>
        <v>271.875</v>
      </c>
      <c r="G140" s="23">
        <f t="shared" si="36"/>
        <v>0</v>
      </c>
      <c r="H140" s="24"/>
      <c r="I140" s="23">
        <f t="shared" ref="I140:I203" si="50">0.35/100*$C$4/12</f>
        <v>42.291666666666664</v>
      </c>
      <c r="J140" s="23">
        <f t="shared" si="37"/>
        <v>260.48027638131771</v>
      </c>
      <c r="K140" s="23">
        <f t="shared" si="38"/>
        <v>88294.33887317084</v>
      </c>
      <c r="L140" s="23">
        <f t="shared" ref="L140:L203" si="51">I140+H140+G140+F140+E140+D140</f>
        <v>851.38075289033497</v>
      </c>
      <c r="M140" s="23">
        <f t="shared" ref="M140:M203" si="52">+$L$4</f>
        <v>300</v>
      </c>
      <c r="N140" s="23">
        <f t="shared" si="39"/>
        <v>0</v>
      </c>
      <c r="O140" s="23">
        <f t="shared" ref="O140:O203" si="53">L140+M140-N140</f>
        <v>1151.3807528903349</v>
      </c>
      <c r="P140" s="23">
        <f t="shared" ref="P140:P203" si="54">O140-E140+M140</f>
        <v>1190.9004765090172</v>
      </c>
      <c r="Q140" s="23">
        <f t="shared" si="48"/>
        <v>194867.87500489765</v>
      </c>
      <c r="R140" s="25">
        <f t="shared" si="49"/>
        <v>1343.9163793441219</v>
      </c>
    </row>
    <row r="141" spans="2:18" x14ac:dyDescent="0.3">
      <c r="B141" s="22">
        <f t="shared" ref="B141:B204" si="55">+IF(K140&gt;1,IF(B140="","",B140+1),"")</f>
        <v>130</v>
      </c>
      <c r="C141" s="23">
        <f t="shared" ref="C141:C204" si="56">+IF(B141="","",K140)</f>
        <v>88294.33887317084</v>
      </c>
      <c r="D141" s="23">
        <f t="shared" ref="D141:D204" si="57">+IF(B141="",0,-IPMT($C$5/12,B141,$C$6,$C$7))</f>
        <v>275.91980897865886</v>
      </c>
      <c r="E141" s="23">
        <f t="shared" ref="E141:E204" si="58">+IF(B141="",0,-PPMT($C$5/12,B141,$C$6,$C$7))</f>
        <v>261.29427724500931</v>
      </c>
      <c r="F141" s="24">
        <f t="shared" ref="F141:F204" si="59">+IF(B141="",0,$G$4)</f>
        <v>271.875</v>
      </c>
      <c r="G141" s="23">
        <f t="shared" ref="G141:G204" si="60">+IF(B141="",0,IF(C141&lt;$C$4*0.8,0,$G$5))</f>
        <v>0</v>
      </c>
      <c r="H141" s="24"/>
      <c r="I141" s="23">
        <f t="shared" si="50"/>
        <v>42.291666666666664</v>
      </c>
      <c r="J141" s="23">
        <f t="shared" ref="J141:J204" si="61">+IF(B141="",0,E141+H141)</f>
        <v>261.29427724500931</v>
      </c>
      <c r="K141" s="23">
        <f t="shared" ref="K141:K204" si="62">+IF(B141="","",C141-J141)</f>
        <v>88033.044595925836</v>
      </c>
      <c r="L141" s="23">
        <f t="shared" si="51"/>
        <v>851.38075289033486</v>
      </c>
      <c r="M141" s="23">
        <f t="shared" si="52"/>
        <v>300</v>
      </c>
      <c r="N141" s="23">
        <f t="shared" ref="N141:N204" si="63">(D141+F141)*0.3*0</f>
        <v>0</v>
      </c>
      <c r="O141" s="23">
        <f t="shared" si="53"/>
        <v>1151.3807528903349</v>
      </c>
      <c r="P141" s="23">
        <f t="shared" si="54"/>
        <v>1190.0864756453257</v>
      </c>
      <c r="Q141" s="23">
        <f t="shared" si="48"/>
        <v>194867.87500489765</v>
      </c>
      <c r="R141" s="25">
        <f t="shared" si="49"/>
        <v>1343.9163793441219</v>
      </c>
    </row>
    <row r="142" spans="2:18" x14ac:dyDescent="0.3">
      <c r="B142" s="22">
        <f t="shared" si="55"/>
        <v>131</v>
      </c>
      <c r="C142" s="23">
        <f t="shared" si="56"/>
        <v>88033.044595925836</v>
      </c>
      <c r="D142" s="23">
        <f t="shared" si="57"/>
        <v>275.10326436226825</v>
      </c>
      <c r="E142" s="23">
        <f t="shared" si="58"/>
        <v>262.11082186139998</v>
      </c>
      <c r="F142" s="24">
        <f t="shared" si="59"/>
        <v>271.875</v>
      </c>
      <c r="G142" s="23">
        <f t="shared" si="60"/>
        <v>0</v>
      </c>
      <c r="H142" s="24"/>
      <c r="I142" s="23">
        <f t="shared" si="50"/>
        <v>42.291666666666664</v>
      </c>
      <c r="J142" s="23">
        <f t="shared" si="61"/>
        <v>262.11082186139998</v>
      </c>
      <c r="K142" s="23">
        <f t="shared" si="62"/>
        <v>87770.933774064441</v>
      </c>
      <c r="L142" s="23">
        <f t="shared" si="51"/>
        <v>851.38075289033486</v>
      </c>
      <c r="M142" s="23">
        <f t="shared" si="52"/>
        <v>300</v>
      </c>
      <c r="N142" s="23">
        <f t="shared" si="63"/>
        <v>0</v>
      </c>
      <c r="O142" s="23">
        <f t="shared" si="53"/>
        <v>1151.3807528903349</v>
      </c>
      <c r="P142" s="23">
        <f t="shared" si="54"/>
        <v>1189.2699310289349</v>
      </c>
      <c r="Q142" s="23">
        <f t="shared" si="48"/>
        <v>194867.87500489765</v>
      </c>
      <c r="R142" s="25">
        <f t="shared" si="49"/>
        <v>1343.9163793441219</v>
      </c>
    </row>
    <row r="143" spans="2:18" x14ac:dyDescent="0.3">
      <c r="B143" s="22">
        <f t="shared" si="55"/>
        <v>132</v>
      </c>
      <c r="C143" s="23">
        <f t="shared" si="56"/>
        <v>87770.933774064441</v>
      </c>
      <c r="D143" s="23">
        <f t="shared" si="57"/>
        <v>274.2841680439513</v>
      </c>
      <c r="E143" s="23">
        <f t="shared" si="58"/>
        <v>262.92991817971688</v>
      </c>
      <c r="F143" s="24">
        <f t="shared" si="59"/>
        <v>271.875</v>
      </c>
      <c r="G143" s="23">
        <f t="shared" si="60"/>
        <v>0</v>
      </c>
      <c r="H143" s="24"/>
      <c r="I143" s="23">
        <f t="shared" si="50"/>
        <v>42.291666666666664</v>
      </c>
      <c r="J143" s="23">
        <f t="shared" si="61"/>
        <v>262.92991817971688</v>
      </c>
      <c r="K143" s="23">
        <f t="shared" si="62"/>
        <v>87508.00385588473</v>
      </c>
      <c r="L143" s="23">
        <f t="shared" si="51"/>
        <v>851.38075289033486</v>
      </c>
      <c r="M143" s="23">
        <f t="shared" si="52"/>
        <v>300</v>
      </c>
      <c r="N143" s="23">
        <f t="shared" si="63"/>
        <v>0</v>
      </c>
      <c r="O143" s="23">
        <f t="shared" si="53"/>
        <v>1151.3807528903349</v>
      </c>
      <c r="P143" s="23">
        <f t="shared" si="54"/>
        <v>1188.450834710618</v>
      </c>
      <c r="Q143" s="23">
        <f t="shared" si="48"/>
        <v>194867.87500489765</v>
      </c>
      <c r="R143" s="25">
        <f t="shared" si="49"/>
        <v>1343.9163793441219</v>
      </c>
    </row>
    <row r="144" spans="2:18" x14ac:dyDescent="0.3">
      <c r="B144" s="22">
        <f t="shared" si="55"/>
        <v>133</v>
      </c>
      <c r="C144" s="23">
        <f t="shared" si="56"/>
        <v>87508.00385588473</v>
      </c>
      <c r="D144" s="23">
        <f t="shared" si="57"/>
        <v>273.46251204963977</v>
      </c>
      <c r="E144" s="23">
        <f t="shared" si="58"/>
        <v>263.75157417402852</v>
      </c>
      <c r="F144" s="24">
        <f t="shared" si="59"/>
        <v>271.875</v>
      </c>
      <c r="G144" s="23">
        <f t="shared" si="60"/>
        <v>0</v>
      </c>
      <c r="H144" s="24"/>
      <c r="I144" s="23">
        <f t="shared" si="50"/>
        <v>42.291666666666664</v>
      </c>
      <c r="J144" s="23">
        <f t="shared" si="61"/>
        <v>263.75157417402852</v>
      </c>
      <c r="K144" s="23">
        <f t="shared" si="62"/>
        <v>87244.252281710695</v>
      </c>
      <c r="L144" s="23">
        <f t="shared" si="51"/>
        <v>851.38075289033509</v>
      </c>
      <c r="M144" s="23">
        <f t="shared" si="52"/>
        <v>300</v>
      </c>
      <c r="N144" s="23">
        <f t="shared" si="63"/>
        <v>0</v>
      </c>
      <c r="O144" s="23">
        <f t="shared" si="53"/>
        <v>1151.3807528903351</v>
      </c>
      <c r="P144" s="23">
        <f t="shared" si="54"/>
        <v>1187.6291787163066</v>
      </c>
      <c r="Q144" s="23">
        <f>$Q$143+ $Q$143*$L$8</f>
        <v>200713.91125504457</v>
      </c>
      <c r="R144" s="25">
        <f>$R$143 + ($R$143 * $S$5)</f>
        <v>1384.2338707244455</v>
      </c>
    </row>
    <row r="145" spans="2:18" x14ac:dyDescent="0.3">
      <c r="B145" s="22">
        <f t="shared" si="55"/>
        <v>134</v>
      </c>
      <c r="C145" s="23">
        <f t="shared" si="56"/>
        <v>87244.252281710695</v>
      </c>
      <c r="D145" s="23">
        <f t="shared" si="57"/>
        <v>272.63828838034584</v>
      </c>
      <c r="E145" s="23">
        <f t="shared" si="58"/>
        <v>264.57579784332233</v>
      </c>
      <c r="F145" s="24">
        <f t="shared" si="59"/>
        <v>271.875</v>
      </c>
      <c r="G145" s="23">
        <f t="shared" si="60"/>
        <v>0</v>
      </c>
      <c r="H145" s="24"/>
      <c r="I145" s="23">
        <f t="shared" si="50"/>
        <v>42.291666666666664</v>
      </c>
      <c r="J145" s="23">
        <f t="shared" si="61"/>
        <v>264.57579784332233</v>
      </c>
      <c r="K145" s="23">
        <f t="shared" si="62"/>
        <v>86979.67648386737</v>
      </c>
      <c r="L145" s="23">
        <f t="shared" si="51"/>
        <v>851.38075289033486</v>
      </c>
      <c r="M145" s="23">
        <f t="shared" si="52"/>
        <v>300</v>
      </c>
      <c r="N145" s="23">
        <f t="shared" si="63"/>
        <v>0</v>
      </c>
      <c r="O145" s="23">
        <f t="shared" si="53"/>
        <v>1151.3807528903349</v>
      </c>
      <c r="P145" s="23">
        <f t="shared" si="54"/>
        <v>1186.8049550470125</v>
      </c>
      <c r="Q145" s="23">
        <f t="shared" ref="Q145:Q155" si="64">$Q$143+ $Q$143*$L$8</f>
        <v>200713.91125504457</v>
      </c>
      <c r="R145" s="25">
        <f t="shared" ref="R145:R155" si="65">$R$143 + ($R$143 * $S$5)</f>
        <v>1384.2338707244455</v>
      </c>
    </row>
    <row r="146" spans="2:18" x14ac:dyDescent="0.3">
      <c r="B146" s="22">
        <f t="shared" si="55"/>
        <v>135</v>
      </c>
      <c r="C146" s="23">
        <f t="shared" si="56"/>
        <v>86979.67648386737</v>
      </c>
      <c r="D146" s="23">
        <f t="shared" si="57"/>
        <v>271.81148901208553</v>
      </c>
      <c r="E146" s="23">
        <f t="shared" si="58"/>
        <v>265.4025972115827</v>
      </c>
      <c r="F146" s="24">
        <f t="shared" si="59"/>
        <v>271.875</v>
      </c>
      <c r="G146" s="23">
        <f t="shared" si="60"/>
        <v>0</v>
      </c>
      <c r="H146" s="24"/>
      <c r="I146" s="23">
        <f t="shared" si="50"/>
        <v>42.291666666666664</v>
      </c>
      <c r="J146" s="23">
        <f t="shared" si="61"/>
        <v>265.4025972115827</v>
      </c>
      <c r="K146" s="23">
        <f t="shared" si="62"/>
        <v>86714.273886655792</v>
      </c>
      <c r="L146" s="23">
        <f t="shared" si="51"/>
        <v>851.38075289033486</v>
      </c>
      <c r="M146" s="23">
        <f t="shared" si="52"/>
        <v>300</v>
      </c>
      <c r="N146" s="23">
        <f t="shared" si="63"/>
        <v>0</v>
      </c>
      <c r="O146" s="23">
        <f t="shared" si="53"/>
        <v>1151.3807528903349</v>
      </c>
      <c r="P146" s="23">
        <f t="shared" si="54"/>
        <v>1185.978155678752</v>
      </c>
      <c r="Q146" s="23">
        <f t="shared" si="64"/>
        <v>200713.91125504457</v>
      </c>
      <c r="R146" s="25">
        <f t="shared" si="65"/>
        <v>1384.2338707244455</v>
      </c>
    </row>
    <row r="147" spans="2:18" x14ac:dyDescent="0.3">
      <c r="B147" s="22">
        <f t="shared" si="55"/>
        <v>136</v>
      </c>
      <c r="C147" s="23">
        <f t="shared" si="56"/>
        <v>86714.273886655792</v>
      </c>
      <c r="D147" s="23">
        <f t="shared" si="57"/>
        <v>270.98210589579935</v>
      </c>
      <c r="E147" s="23">
        <f t="shared" si="58"/>
        <v>266.23198032786888</v>
      </c>
      <c r="F147" s="24">
        <f t="shared" si="59"/>
        <v>271.875</v>
      </c>
      <c r="G147" s="23">
        <f t="shared" si="60"/>
        <v>0</v>
      </c>
      <c r="H147" s="24"/>
      <c r="I147" s="23">
        <f t="shared" si="50"/>
        <v>42.291666666666664</v>
      </c>
      <c r="J147" s="23">
        <f t="shared" si="61"/>
        <v>266.23198032786888</v>
      </c>
      <c r="K147" s="23">
        <f t="shared" si="62"/>
        <v>86448.041906327926</v>
      </c>
      <c r="L147" s="23">
        <f t="shared" si="51"/>
        <v>851.38075289033486</v>
      </c>
      <c r="M147" s="23">
        <f t="shared" si="52"/>
        <v>300</v>
      </c>
      <c r="N147" s="23">
        <f t="shared" si="63"/>
        <v>0</v>
      </c>
      <c r="O147" s="23">
        <f t="shared" si="53"/>
        <v>1151.3807528903349</v>
      </c>
      <c r="P147" s="23">
        <f t="shared" si="54"/>
        <v>1185.1487725624661</v>
      </c>
      <c r="Q147" s="23">
        <f t="shared" si="64"/>
        <v>200713.91125504457</v>
      </c>
      <c r="R147" s="25">
        <f t="shared" si="65"/>
        <v>1384.2338707244455</v>
      </c>
    </row>
    <row r="148" spans="2:18" x14ac:dyDescent="0.3">
      <c r="B148" s="22">
        <f t="shared" si="55"/>
        <v>137</v>
      </c>
      <c r="C148" s="23">
        <f t="shared" si="56"/>
        <v>86448.041906327926</v>
      </c>
      <c r="D148" s="23">
        <f t="shared" si="57"/>
        <v>270.15013095727477</v>
      </c>
      <c r="E148" s="23">
        <f t="shared" si="58"/>
        <v>267.06395526639352</v>
      </c>
      <c r="F148" s="24">
        <f t="shared" si="59"/>
        <v>271.875</v>
      </c>
      <c r="G148" s="23">
        <f t="shared" si="60"/>
        <v>0</v>
      </c>
      <c r="H148" s="24"/>
      <c r="I148" s="23">
        <f t="shared" si="50"/>
        <v>42.291666666666664</v>
      </c>
      <c r="J148" s="23">
        <f t="shared" si="61"/>
        <v>267.06395526639352</v>
      </c>
      <c r="K148" s="23">
        <f t="shared" si="62"/>
        <v>86180.977951061534</v>
      </c>
      <c r="L148" s="23">
        <f t="shared" si="51"/>
        <v>851.38075289033497</v>
      </c>
      <c r="M148" s="23">
        <f t="shared" si="52"/>
        <v>300</v>
      </c>
      <c r="N148" s="23">
        <f t="shared" si="63"/>
        <v>0</v>
      </c>
      <c r="O148" s="23">
        <f t="shared" si="53"/>
        <v>1151.3807528903349</v>
      </c>
      <c r="P148" s="23">
        <f t="shared" si="54"/>
        <v>1184.3167976239413</v>
      </c>
      <c r="Q148" s="23">
        <f t="shared" si="64"/>
        <v>200713.91125504457</v>
      </c>
      <c r="R148" s="25">
        <f t="shared" si="65"/>
        <v>1384.2338707244455</v>
      </c>
    </row>
    <row r="149" spans="2:18" x14ac:dyDescent="0.3">
      <c r="B149" s="22">
        <f t="shared" si="55"/>
        <v>138</v>
      </c>
      <c r="C149" s="23">
        <f t="shared" si="56"/>
        <v>86180.977951061534</v>
      </c>
      <c r="D149" s="23">
        <f t="shared" si="57"/>
        <v>269.3155560970672</v>
      </c>
      <c r="E149" s="23">
        <f t="shared" si="58"/>
        <v>267.89853012660097</v>
      </c>
      <c r="F149" s="24">
        <f t="shared" si="59"/>
        <v>271.875</v>
      </c>
      <c r="G149" s="23">
        <f t="shared" si="60"/>
        <v>0</v>
      </c>
      <c r="H149" s="24"/>
      <c r="I149" s="23">
        <f t="shared" si="50"/>
        <v>42.291666666666664</v>
      </c>
      <c r="J149" s="23">
        <f t="shared" si="61"/>
        <v>267.89853012660097</v>
      </c>
      <c r="K149" s="23">
        <f t="shared" si="62"/>
        <v>85913.079420934926</v>
      </c>
      <c r="L149" s="23">
        <f t="shared" si="51"/>
        <v>851.38075289033486</v>
      </c>
      <c r="M149" s="23">
        <f t="shared" si="52"/>
        <v>300</v>
      </c>
      <c r="N149" s="23">
        <f t="shared" si="63"/>
        <v>0</v>
      </c>
      <c r="O149" s="23">
        <f t="shared" si="53"/>
        <v>1151.3807528903349</v>
      </c>
      <c r="P149" s="23">
        <f t="shared" si="54"/>
        <v>1183.4822227637339</v>
      </c>
      <c r="Q149" s="23">
        <f t="shared" si="64"/>
        <v>200713.91125504457</v>
      </c>
      <c r="R149" s="25">
        <f t="shared" si="65"/>
        <v>1384.2338707244455</v>
      </c>
    </row>
    <row r="150" spans="2:18" x14ac:dyDescent="0.3">
      <c r="B150" s="22">
        <f t="shared" si="55"/>
        <v>139</v>
      </c>
      <c r="C150" s="23">
        <f t="shared" si="56"/>
        <v>85913.079420934926</v>
      </c>
      <c r="D150" s="23">
        <f t="shared" si="57"/>
        <v>268.47837319042168</v>
      </c>
      <c r="E150" s="23">
        <f t="shared" si="58"/>
        <v>268.73571303324661</v>
      </c>
      <c r="F150" s="24">
        <f t="shared" si="59"/>
        <v>271.875</v>
      </c>
      <c r="G150" s="23">
        <f t="shared" si="60"/>
        <v>0</v>
      </c>
      <c r="H150" s="24"/>
      <c r="I150" s="23">
        <f t="shared" si="50"/>
        <v>42.291666666666664</v>
      </c>
      <c r="J150" s="23">
        <f t="shared" si="61"/>
        <v>268.73571303324661</v>
      </c>
      <c r="K150" s="23">
        <f t="shared" si="62"/>
        <v>85644.343707901673</v>
      </c>
      <c r="L150" s="23">
        <f t="shared" si="51"/>
        <v>851.38075289033509</v>
      </c>
      <c r="M150" s="23">
        <f t="shared" si="52"/>
        <v>300</v>
      </c>
      <c r="N150" s="23">
        <f t="shared" si="63"/>
        <v>0</v>
      </c>
      <c r="O150" s="23">
        <f t="shared" si="53"/>
        <v>1151.3807528903351</v>
      </c>
      <c r="P150" s="23">
        <f t="shared" si="54"/>
        <v>1182.6450398570885</v>
      </c>
      <c r="Q150" s="23">
        <f t="shared" si="64"/>
        <v>200713.91125504457</v>
      </c>
      <c r="R150" s="25">
        <f t="shared" si="65"/>
        <v>1384.2338707244455</v>
      </c>
    </row>
    <row r="151" spans="2:18" x14ac:dyDescent="0.3">
      <c r="B151" s="22">
        <f t="shared" si="55"/>
        <v>140</v>
      </c>
      <c r="C151" s="23">
        <f t="shared" si="56"/>
        <v>85644.343707901673</v>
      </c>
      <c r="D151" s="23">
        <f t="shared" si="57"/>
        <v>267.63857408719269</v>
      </c>
      <c r="E151" s="23">
        <f t="shared" si="58"/>
        <v>269.57551213647548</v>
      </c>
      <c r="F151" s="24">
        <f t="shared" si="59"/>
        <v>271.875</v>
      </c>
      <c r="G151" s="23">
        <f t="shared" si="60"/>
        <v>0</v>
      </c>
      <c r="H151" s="24"/>
      <c r="I151" s="23">
        <f t="shared" si="50"/>
        <v>42.291666666666664</v>
      </c>
      <c r="J151" s="23">
        <f t="shared" si="61"/>
        <v>269.57551213647548</v>
      </c>
      <c r="K151" s="23">
        <f t="shared" si="62"/>
        <v>85374.768195765195</v>
      </c>
      <c r="L151" s="23">
        <f t="shared" si="51"/>
        <v>851.38075289033486</v>
      </c>
      <c r="M151" s="23">
        <f t="shared" si="52"/>
        <v>300</v>
      </c>
      <c r="N151" s="23">
        <f t="shared" si="63"/>
        <v>0</v>
      </c>
      <c r="O151" s="23">
        <f t="shared" si="53"/>
        <v>1151.3807528903349</v>
      </c>
      <c r="P151" s="23">
        <f t="shared" si="54"/>
        <v>1181.8052407538594</v>
      </c>
      <c r="Q151" s="23">
        <f t="shared" si="64"/>
        <v>200713.91125504457</v>
      </c>
      <c r="R151" s="25">
        <f t="shared" si="65"/>
        <v>1384.2338707244455</v>
      </c>
    </row>
    <row r="152" spans="2:18" x14ac:dyDescent="0.3">
      <c r="B152" s="22">
        <f t="shared" si="55"/>
        <v>141</v>
      </c>
      <c r="C152" s="23">
        <f t="shared" si="56"/>
        <v>85374.768195765195</v>
      </c>
      <c r="D152" s="23">
        <f t="shared" si="57"/>
        <v>266.79615061176628</v>
      </c>
      <c r="E152" s="23">
        <f t="shared" si="58"/>
        <v>270.41793561190195</v>
      </c>
      <c r="F152" s="24">
        <f t="shared" si="59"/>
        <v>271.875</v>
      </c>
      <c r="G152" s="23">
        <f t="shared" si="60"/>
        <v>0</v>
      </c>
      <c r="H152" s="24"/>
      <c r="I152" s="23">
        <f t="shared" si="50"/>
        <v>42.291666666666664</v>
      </c>
      <c r="J152" s="23">
        <f t="shared" si="61"/>
        <v>270.41793561190195</v>
      </c>
      <c r="K152" s="23">
        <f t="shared" si="62"/>
        <v>85104.350260153296</v>
      </c>
      <c r="L152" s="23">
        <f t="shared" si="51"/>
        <v>851.38075289033486</v>
      </c>
      <c r="M152" s="23">
        <f t="shared" si="52"/>
        <v>300</v>
      </c>
      <c r="N152" s="23">
        <f t="shared" si="63"/>
        <v>0</v>
      </c>
      <c r="O152" s="23">
        <f t="shared" si="53"/>
        <v>1151.3807528903349</v>
      </c>
      <c r="P152" s="23">
        <f t="shared" si="54"/>
        <v>1180.9628172784328</v>
      </c>
      <c r="Q152" s="23">
        <f t="shared" si="64"/>
        <v>200713.91125504457</v>
      </c>
      <c r="R152" s="25">
        <f t="shared" si="65"/>
        <v>1384.2338707244455</v>
      </c>
    </row>
    <row r="153" spans="2:18" x14ac:dyDescent="0.3">
      <c r="B153" s="22">
        <f t="shared" si="55"/>
        <v>142</v>
      </c>
      <c r="C153" s="23">
        <f t="shared" si="56"/>
        <v>85104.350260153296</v>
      </c>
      <c r="D153" s="23">
        <f t="shared" si="57"/>
        <v>265.95109456297905</v>
      </c>
      <c r="E153" s="23">
        <f t="shared" si="58"/>
        <v>271.26299166068918</v>
      </c>
      <c r="F153" s="24">
        <f t="shared" si="59"/>
        <v>271.875</v>
      </c>
      <c r="G153" s="23">
        <f t="shared" si="60"/>
        <v>0</v>
      </c>
      <c r="H153" s="24"/>
      <c r="I153" s="23">
        <f t="shared" si="50"/>
        <v>42.291666666666664</v>
      </c>
      <c r="J153" s="23">
        <f t="shared" si="61"/>
        <v>271.26299166068918</v>
      </c>
      <c r="K153" s="23">
        <f t="shared" si="62"/>
        <v>84833.087268492614</v>
      </c>
      <c r="L153" s="23">
        <f t="shared" si="51"/>
        <v>851.38075289033486</v>
      </c>
      <c r="M153" s="23">
        <f t="shared" si="52"/>
        <v>300</v>
      </c>
      <c r="N153" s="23">
        <f t="shared" si="63"/>
        <v>0</v>
      </c>
      <c r="O153" s="23">
        <f t="shared" si="53"/>
        <v>1151.3807528903349</v>
      </c>
      <c r="P153" s="23">
        <f t="shared" si="54"/>
        <v>1180.1177612296456</v>
      </c>
      <c r="Q153" s="23">
        <f t="shared" si="64"/>
        <v>200713.91125504457</v>
      </c>
      <c r="R153" s="25">
        <f t="shared" si="65"/>
        <v>1384.2338707244455</v>
      </c>
    </row>
    <row r="154" spans="2:18" x14ac:dyDescent="0.3">
      <c r="B154" s="22">
        <f t="shared" si="55"/>
        <v>143</v>
      </c>
      <c r="C154" s="23">
        <f t="shared" si="56"/>
        <v>84833.087268492614</v>
      </c>
      <c r="D154" s="23">
        <f t="shared" si="57"/>
        <v>265.10339771403937</v>
      </c>
      <c r="E154" s="23">
        <f t="shared" si="58"/>
        <v>272.1106885096288</v>
      </c>
      <c r="F154" s="24">
        <f t="shared" si="59"/>
        <v>271.875</v>
      </c>
      <c r="G154" s="23">
        <f t="shared" si="60"/>
        <v>0</v>
      </c>
      <c r="H154" s="24"/>
      <c r="I154" s="23">
        <f t="shared" si="50"/>
        <v>42.291666666666664</v>
      </c>
      <c r="J154" s="23">
        <f t="shared" si="61"/>
        <v>272.1106885096288</v>
      </c>
      <c r="K154" s="23">
        <f t="shared" si="62"/>
        <v>84560.976579982991</v>
      </c>
      <c r="L154" s="23">
        <f t="shared" si="51"/>
        <v>851.38075289033486</v>
      </c>
      <c r="M154" s="23">
        <f t="shared" si="52"/>
        <v>300</v>
      </c>
      <c r="N154" s="23">
        <f t="shared" si="63"/>
        <v>0</v>
      </c>
      <c r="O154" s="23">
        <f t="shared" si="53"/>
        <v>1151.3807528903349</v>
      </c>
      <c r="P154" s="23">
        <f t="shared" si="54"/>
        <v>1179.2700643807061</v>
      </c>
      <c r="Q154" s="23">
        <f t="shared" si="64"/>
        <v>200713.91125504457</v>
      </c>
      <c r="R154" s="25">
        <f t="shared" si="65"/>
        <v>1384.2338707244455</v>
      </c>
    </row>
    <row r="155" spans="2:18" x14ac:dyDescent="0.3">
      <c r="B155" s="22">
        <f t="shared" si="55"/>
        <v>144</v>
      </c>
      <c r="C155" s="23">
        <f t="shared" si="56"/>
        <v>84560.976579982991</v>
      </c>
      <c r="D155" s="23">
        <f t="shared" si="57"/>
        <v>264.25305181244681</v>
      </c>
      <c r="E155" s="23">
        <f t="shared" si="58"/>
        <v>272.96103441122142</v>
      </c>
      <c r="F155" s="24">
        <f t="shared" si="59"/>
        <v>271.875</v>
      </c>
      <c r="G155" s="23">
        <f t="shared" si="60"/>
        <v>0</v>
      </c>
      <c r="H155" s="24"/>
      <c r="I155" s="23">
        <f t="shared" si="50"/>
        <v>42.291666666666664</v>
      </c>
      <c r="J155" s="23">
        <f t="shared" si="61"/>
        <v>272.96103441122142</v>
      </c>
      <c r="K155" s="23">
        <f t="shared" si="62"/>
        <v>84288.015545571776</v>
      </c>
      <c r="L155" s="23">
        <f t="shared" si="51"/>
        <v>851.38075289033486</v>
      </c>
      <c r="M155" s="23">
        <f t="shared" si="52"/>
        <v>300</v>
      </c>
      <c r="N155" s="23">
        <f t="shared" si="63"/>
        <v>0</v>
      </c>
      <c r="O155" s="23">
        <f t="shared" si="53"/>
        <v>1151.3807528903349</v>
      </c>
      <c r="P155" s="23">
        <f t="shared" si="54"/>
        <v>1178.4197184791135</v>
      </c>
      <c r="Q155" s="23">
        <f t="shared" si="64"/>
        <v>200713.91125504457</v>
      </c>
      <c r="R155" s="25">
        <f t="shared" si="65"/>
        <v>1384.2338707244455</v>
      </c>
    </row>
    <row r="156" spans="2:18" x14ac:dyDescent="0.3">
      <c r="B156" s="22">
        <f t="shared" si="55"/>
        <v>145</v>
      </c>
      <c r="C156" s="23">
        <f t="shared" si="56"/>
        <v>84288.015545571776</v>
      </c>
      <c r="D156" s="23">
        <f t="shared" si="57"/>
        <v>263.40004857991175</v>
      </c>
      <c r="E156" s="23">
        <f t="shared" si="58"/>
        <v>273.81403764375648</v>
      </c>
      <c r="F156" s="24">
        <f t="shared" si="59"/>
        <v>271.875</v>
      </c>
      <c r="G156" s="23">
        <f t="shared" si="60"/>
        <v>0</v>
      </c>
      <c r="H156" s="24"/>
      <c r="I156" s="23">
        <f t="shared" si="50"/>
        <v>42.291666666666664</v>
      </c>
      <c r="J156" s="23">
        <f t="shared" si="61"/>
        <v>273.81403764375648</v>
      </c>
      <c r="K156" s="23">
        <f t="shared" si="62"/>
        <v>84014.201507928025</v>
      </c>
      <c r="L156" s="23">
        <f t="shared" si="51"/>
        <v>851.38075289033486</v>
      </c>
      <c r="M156" s="23">
        <f t="shared" si="52"/>
        <v>300</v>
      </c>
      <c r="N156" s="23">
        <f t="shared" si="63"/>
        <v>0</v>
      </c>
      <c r="O156" s="23">
        <f t="shared" si="53"/>
        <v>1151.3807528903349</v>
      </c>
      <c r="P156" s="23">
        <f t="shared" si="54"/>
        <v>1177.5667152465785</v>
      </c>
      <c r="Q156" s="23">
        <f>$Q$155+ $Q$155*$L$8</f>
        <v>206735.32859269591</v>
      </c>
      <c r="R156" s="25">
        <f>$R$155 + ($R$155 * $S$5)</f>
        <v>1425.7608868461789</v>
      </c>
    </row>
    <row r="157" spans="2:18" x14ac:dyDescent="0.3">
      <c r="B157" s="22">
        <f t="shared" si="55"/>
        <v>146</v>
      </c>
      <c r="C157" s="23">
        <f t="shared" si="56"/>
        <v>84014.201507928025</v>
      </c>
      <c r="D157" s="23">
        <f t="shared" si="57"/>
        <v>262.54437971227497</v>
      </c>
      <c r="E157" s="23">
        <f t="shared" si="58"/>
        <v>274.66970651139326</v>
      </c>
      <c r="F157" s="24">
        <f t="shared" si="59"/>
        <v>271.875</v>
      </c>
      <c r="G157" s="23">
        <f t="shared" si="60"/>
        <v>0</v>
      </c>
      <c r="H157" s="24"/>
      <c r="I157" s="23">
        <f t="shared" si="50"/>
        <v>42.291666666666664</v>
      </c>
      <c r="J157" s="23">
        <f t="shared" si="61"/>
        <v>274.66970651139326</v>
      </c>
      <c r="K157" s="23">
        <f t="shared" si="62"/>
        <v>83739.531801416626</v>
      </c>
      <c r="L157" s="23">
        <f t="shared" si="51"/>
        <v>851.38075289033486</v>
      </c>
      <c r="M157" s="23">
        <f t="shared" si="52"/>
        <v>300</v>
      </c>
      <c r="N157" s="23">
        <f t="shared" si="63"/>
        <v>0</v>
      </c>
      <c r="O157" s="23">
        <f t="shared" si="53"/>
        <v>1151.3807528903349</v>
      </c>
      <c r="P157" s="23">
        <f t="shared" si="54"/>
        <v>1176.7110463789415</v>
      </c>
      <c r="Q157" s="23">
        <f t="shared" ref="Q157:Q167" si="66">$Q$155+ $Q$155*$L$8</f>
        <v>206735.32859269591</v>
      </c>
      <c r="R157" s="25">
        <f t="shared" ref="R157:R167" si="67">$R$155 + ($R$155 * $S$5)</f>
        <v>1425.7608868461789</v>
      </c>
    </row>
    <row r="158" spans="2:18" x14ac:dyDescent="0.3">
      <c r="B158" s="22">
        <f t="shared" si="55"/>
        <v>147</v>
      </c>
      <c r="C158" s="23">
        <f t="shared" si="56"/>
        <v>83739.531801416626</v>
      </c>
      <c r="D158" s="23">
        <f t="shared" si="57"/>
        <v>261.68603687942687</v>
      </c>
      <c r="E158" s="23">
        <f t="shared" si="58"/>
        <v>275.52804934424131</v>
      </c>
      <c r="F158" s="24">
        <f t="shared" si="59"/>
        <v>271.875</v>
      </c>
      <c r="G158" s="23">
        <f t="shared" si="60"/>
        <v>0</v>
      </c>
      <c r="H158" s="24"/>
      <c r="I158" s="23">
        <f t="shared" si="50"/>
        <v>42.291666666666664</v>
      </c>
      <c r="J158" s="23">
        <f t="shared" si="61"/>
        <v>275.52804934424131</v>
      </c>
      <c r="K158" s="23">
        <f t="shared" si="62"/>
        <v>83464.003752072385</v>
      </c>
      <c r="L158" s="23">
        <f t="shared" si="51"/>
        <v>851.38075289033486</v>
      </c>
      <c r="M158" s="23">
        <f t="shared" si="52"/>
        <v>300</v>
      </c>
      <c r="N158" s="23">
        <f t="shared" si="63"/>
        <v>0</v>
      </c>
      <c r="O158" s="23">
        <f t="shared" si="53"/>
        <v>1151.3807528903349</v>
      </c>
      <c r="P158" s="23">
        <f t="shared" si="54"/>
        <v>1175.8527035460936</v>
      </c>
      <c r="Q158" s="23">
        <f t="shared" si="66"/>
        <v>206735.32859269591</v>
      </c>
      <c r="R158" s="25">
        <f t="shared" si="67"/>
        <v>1425.7608868461789</v>
      </c>
    </row>
    <row r="159" spans="2:18" x14ac:dyDescent="0.3">
      <c r="B159" s="22">
        <f t="shared" si="55"/>
        <v>148</v>
      </c>
      <c r="C159" s="23">
        <f t="shared" si="56"/>
        <v>83464.003752072385</v>
      </c>
      <c r="D159" s="23">
        <f t="shared" si="57"/>
        <v>260.82501172522615</v>
      </c>
      <c r="E159" s="23">
        <f t="shared" si="58"/>
        <v>276.38907449844208</v>
      </c>
      <c r="F159" s="24">
        <f t="shared" si="59"/>
        <v>271.875</v>
      </c>
      <c r="G159" s="23">
        <f t="shared" si="60"/>
        <v>0</v>
      </c>
      <c r="H159" s="24"/>
      <c r="I159" s="23">
        <f t="shared" si="50"/>
        <v>42.291666666666664</v>
      </c>
      <c r="J159" s="23">
        <f t="shared" si="61"/>
        <v>276.38907449844208</v>
      </c>
      <c r="K159" s="23">
        <f t="shared" si="62"/>
        <v>83187.614677573947</v>
      </c>
      <c r="L159" s="23">
        <f t="shared" si="51"/>
        <v>851.38075289033486</v>
      </c>
      <c r="M159" s="23">
        <f t="shared" si="52"/>
        <v>300</v>
      </c>
      <c r="N159" s="23">
        <f t="shared" si="63"/>
        <v>0</v>
      </c>
      <c r="O159" s="23">
        <f t="shared" si="53"/>
        <v>1151.3807528903349</v>
      </c>
      <c r="P159" s="23">
        <f t="shared" si="54"/>
        <v>1174.9916783918927</v>
      </c>
      <c r="Q159" s="23">
        <f t="shared" si="66"/>
        <v>206735.32859269591</v>
      </c>
      <c r="R159" s="25">
        <f t="shared" si="67"/>
        <v>1425.7608868461789</v>
      </c>
    </row>
    <row r="160" spans="2:18" x14ac:dyDescent="0.3">
      <c r="B160" s="22">
        <f t="shared" si="55"/>
        <v>149</v>
      </c>
      <c r="C160" s="23">
        <f t="shared" si="56"/>
        <v>83187.614677573947</v>
      </c>
      <c r="D160" s="23">
        <f t="shared" si="57"/>
        <v>259.96129586741847</v>
      </c>
      <c r="E160" s="23">
        <f t="shared" si="58"/>
        <v>277.25279035624976</v>
      </c>
      <c r="F160" s="24">
        <f t="shared" si="59"/>
        <v>271.875</v>
      </c>
      <c r="G160" s="23">
        <f t="shared" si="60"/>
        <v>0</v>
      </c>
      <c r="H160" s="24"/>
      <c r="I160" s="23">
        <f t="shared" si="50"/>
        <v>42.291666666666664</v>
      </c>
      <c r="J160" s="23">
        <f t="shared" si="61"/>
        <v>277.25279035624976</v>
      </c>
      <c r="K160" s="23">
        <f t="shared" si="62"/>
        <v>82910.361887217703</v>
      </c>
      <c r="L160" s="23">
        <f t="shared" si="51"/>
        <v>851.38075289033497</v>
      </c>
      <c r="M160" s="23">
        <f t="shared" si="52"/>
        <v>300</v>
      </c>
      <c r="N160" s="23">
        <f t="shared" si="63"/>
        <v>0</v>
      </c>
      <c r="O160" s="23">
        <f t="shared" si="53"/>
        <v>1151.3807528903349</v>
      </c>
      <c r="P160" s="23">
        <f t="shared" si="54"/>
        <v>1174.1279625340851</v>
      </c>
      <c r="Q160" s="23">
        <f t="shared" si="66"/>
        <v>206735.32859269591</v>
      </c>
      <c r="R160" s="25">
        <f t="shared" si="67"/>
        <v>1425.7608868461789</v>
      </c>
    </row>
    <row r="161" spans="2:18" x14ac:dyDescent="0.3">
      <c r="B161" s="22">
        <f t="shared" si="55"/>
        <v>150</v>
      </c>
      <c r="C161" s="23">
        <f t="shared" si="56"/>
        <v>82910.361887217703</v>
      </c>
      <c r="D161" s="23">
        <f t="shared" si="57"/>
        <v>259.09488089755524</v>
      </c>
      <c r="E161" s="23">
        <f t="shared" si="58"/>
        <v>278.11920532611299</v>
      </c>
      <c r="F161" s="24">
        <f t="shared" si="59"/>
        <v>271.875</v>
      </c>
      <c r="G161" s="23">
        <f t="shared" si="60"/>
        <v>0</v>
      </c>
      <c r="H161" s="24"/>
      <c r="I161" s="23">
        <f t="shared" si="50"/>
        <v>42.291666666666664</v>
      </c>
      <c r="J161" s="23">
        <f t="shared" si="61"/>
        <v>278.11920532611299</v>
      </c>
      <c r="K161" s="23">
        <f t="shared" si="62"/>
        <v>82632.242681891585</v>
      </c>
      <c r="L161" s="23">
        <f t="shared" si="51"/>
        <v>851.38075289033486</v>
      </c>
      <c r="M161" s="23">
        <f t="shared" si="52"/>
        <v>300</v>
      </c>
      <c r="N161" s="23">
        <f t="shared" si="63"/>
        <v>0</v>
      </c>
      <c r="O161" s="23">
        <f t="shared" si="53"/>
        <v>1151.3807528903349</v>
      </c>
      <c r="P161" s="23">
        <f t="shared" si="54"/>
        <v>1173.2615475642219</v>
      </c>
      <c r="Q161" s="23">
        <f t="shared" si="66"/>
        <v>206735.32859269591</v>
      </c>
      <c r="R161" s="25">
        <f t="shared" si="67"/>
        <v>1425.7608868461789</v>
      </c>
    </row>
    <row r="162" spans="2:18" x14ac:dyDescent="0.3">
      <c r="B162" s="22">
        <f t="shared" si="55"/>
        <v>151</v>
      </c>
      <c r="C162" s="23">
        <f t="shared" si="56"/>
        <v>82632.242681891585</v>
      </c>
      <c r="D162" s="23">
        <f t="shared" si="57"/>
        <v>258.22575838091115</v>
      </c>
      <c r="E162" s="23">
        <f t="shared" si="58"/>
        <v>278.98832784275709</v>
      </c>
      <c r="F162" s="24">
        <f t="shared" si="59"/>
        <v>271.875</v>
      </c>
      <c r="G162" s="23">
        <f t="shared" si="60"/>
        <v>0</v>
      </c>
      <c r="H162" s="24"/>
      <c r="I162" s="23">
        <f t="shared" si="50"/>
        <v>42.291666666666664</v>
      </c>
      <c r="J162" s="23">
        <f t="shared" si="61"/>
        <v>278.98832784275709</v>
      </c>
      <c r="K162" s="23">
        <f t="shared" si="62"/>
        <v>82353.254354048826</v>
      </c>
      <c r="L162" s="23">
        <f t="shared" si="51"/>
        <v>851.38075289033486</v>
      </c>
      <c r="M162" s="23">
        <f t="shared" si="52"/>
        <v>300</v>
      </c>
      <c r="N162" s="23">
        <f t="shared" si="63"/>
        <v>0</v>
      </c>
      <c r="O162" s="23">
        <f t="shared" si="53"/>
        <v>1151.3807528903349</v>
      </c>
      <c r="P162" s="23">
        <f t="shared" si="54"/>
        <v>1172.3924250475777</v>
      </c>
      <c r="Q162" s="23">
        <f t="shared" si="66"/>
        <v>206735.32859269591</v>
      </c>
      <c r="R162" s="25">
        <f t="shared" si="67"/>
        <v>1425.7608868461789</v>
      </c>
    </row>
    <row r="163" spans="2:18" x14ac:dyDescent="0.3">
      <c r="B163" s="22">
        <f t="shared" si="55"/>
        <v>152</v>
      </c>
      <c r="C163" s="23">
        <f t="shared" si="56"/>
        <v>82353.254354048826</v>
      </c>
      <c r="D163" s="23">
        <f t="shared" si="57"/>
        <v>257.35391985640246</v>
      </c>
      <c r="E163" s="23">
        <f t="shared" si="58"/>
        <v>279.86016636726572</v>
      </c>
      <c r="F163" s="24">
        <f t="shared" si="59"/>
        <v>271.875</v>
      </c>
      <c r="G163" s="23">
        <f t="shared" si="60"/>
        <v>0</v>
      </c>
      <c r="H163" s="24"/>
      <c r="I163" s="23">
        <f t="shared" si="50"/>
        <v>42.291666666666664</v>
      </c>
      <c r="J163" s="23">
        <f t="shared" si="61"/>
        <v>279.86016636726572</v>
      </c>
      <c r="K163" s="23">
        <f t="shared" si="62"/>
        <v>82073.394187681566</v>
      </c>
      <c r="L163" s="23">
        <f t="shared" si="51"/>
        <v>851.38075289033486</v>
      </c>
      <c r="M163" s="23">
        <f t="shared" si="52"/>
        <v>300</v>
      </c>
      <c r="N163" s="23">
        <f t="shared" si="63"/>
        <v>0</v>
      </c>
      <c r="O163" s="23">
        <f t="shared" si="53"/>
        <v>1151.3807528903349</v>
      </c>
      <c r="P163" s="23">
        <f t="shared" si="54"/>
        <v>1171.5205865230691</v>
      </c>
      <c r="Q163" s="23">
        <f t="shared" si="66"/>
        <v>206735.32859269591</v>
      </c>
      <c r="R163" s="25">
        <f t="shared" si="67"/>
        <v>1425.7608868461789</v>
      </c>
    </row>
    <row r="164" spans="2:18" x14ac:dyDescent="0.3">
      <c r="B164" s="22">
        <f t="shared" si="55"/>
        <v>153</v>
      </c>
      <c r="C164" s="23">
        <f t="shared" si="56"/>
        <v>82073.394187681566</v>
      </c>
      <c r="D164" s="23">
        <f t="shared" si="57"/>
        <v>256.47935683650479</v>
      </c>
      <c r="E164" s="23">
        <f t="shared" si="58"/>
        <v>280.73472938716344</v>
      </c>
      <c r="F164" s="24">
        <f t="shared" si="59"/>
        <v>271.875</v>
      </c>
      <c r="G164" s="23">
        <f t="shared" si="60"/>
        <v>0</v>
      </c>
      <c r="H164" s="24"/>
      <c r="I164" s="23">
        <f t="shared" si="50"/>
        <v>42.291666666666664</v>
      </c>
      <c r="J164" s="23">
        <f t="shared" si="61"/>
        <v>280.73472938716344</v>
      </c>
      <c r="K164" s="23">
        <f t="shared" si="62"/>
        <v>81792.659458294409</v>
      </c>
      <c r="L164" s="23">
        <f t="shared" si="51"/>
        <v>851.38075289033486</v>
      </c>
      <c r="M164" s="23">
        <f t="shared" si="52"/>
        <v>300</v>
      </c>
      <c r="N164" s="23">
        <f t="shared" si="63"/>
        <v>0</v>
      </c>
      <c r="O164" s="23">
        <f t="shared" si="53"/>
        <v>1151.3807528903349</v>
      </c>
      <c r="P164" s="23">
        <f t="shared" si="54"/>
        <v>1170.6460235031714</v>
      </c>
      <c r="Q164" s="23">
        <f t="shared" si="66"/>
        <v>206735.32859269591</v>
      </c>
      <c r="R164" s="25">
        <f t="shared" si="67"/>
        <v>1425.7608868461789</v>
      </c>
    </row>
    <row r="165" spans="2:18" x14ac:dyDescent="0.3">
      <c r="B165" s="22">
        <f t="shared" si="55"/>
        <v>154</v>
      </c>
      <c r="C165" s="23">
        <f t="shared" si="56"/>
        <v>81792.659458294409</v>
      </c>
      <c r="D165" s="23">
        <f t="shared" si="57"/>
        <v>255.60206080716986</v>
      </c>
      <c r="E165" s="23">
        <f t="shared" si="58"/>
        <v>281.61202541649828</v>
      </c>
      <c r="F165" s="24">
        <f t="shared" si="59"/>
        <v>271.875</v>
      </c>
      <c r="G165" s="23">
        <f t="shared" si="60"/>
        <v>0</v>
      </c>
      <c r="H165" s="24"/>
      <c r="I165" s="23">
        <f t="shared" si="50"/>
        <v>42.291666666666664</v>
      </c>
      <c r="J165" s="23">
        <f t="shared" si="61"/>
        <v>281.61202541649828</v>
      </c>
      <c r="K165" s="23">
        <f t="shared" si="62"/>
        <v>81511.047432877909</v>
      </c>
      <c r="L165" s="23">
        <f t="shared" si="51"/>
        <v>851.38075289033486</v>
      </c>
      <c r="M165" s="23">
        <f t="shared" si="52"/>
        <v>300</v>
      </c>
      <c r="N165" s="23">
        <f t="shared" si="63"/>
        <v>0</v>
      </c>
      <c r="O165" s="23">
        <f t="shared" si="53"/>
        <v>1151.3807528903349</v>
      </c>
      <c r="P165" s="23">
        <f t="shared" si="54"/>
        <v>1169.7687274738366</v>
      </c>
      <c r="Q165" s="23">
        <f t="shared" si="66"/>
        <v>206735.32859269591</v>
      </c>
      <c r="R165" s="25">
        <f t="shared" si="67"/>
        <v>1425.7608868461789</v>
      </c>
    </row>
    <row r="166" spans="2:18" x14ac:dyDescent="0.3">
      <c r="B166" s="22">
        <f t="shared" si="55"/>
        <v>155</v>
      </c>
      <c r="C166" s="23">
        <f t="shared" si="56"/>
        <v>81511.047432877909</v>
      </c>
      <c r="D166" s="23">
        <f t="shared" si="57"/>
        <v>254.72202322774331</v>
      </c>
      <c r="E166" s="23">
        <f t="shared" si="58"/>
        <v>282.49206299592487</v>
      </c>
      <c r="F166" s="24">
        <f t="shared" si="59"/>
        <v>271.875</v>
      </c>
      <c r="G166" s="23">
        <f t="shared" si="60"/>
        <v>0</v>
      </c>
      <c r="H166" s="24"/>
      <c r="I166" s="23">
        <f t="shared" si="50"/>
        <v>42.291666666666664</v>
      </c>
      <c r="J166" s="23">
        <f t="shared" si="61"/>
        <v>282.49206299592487</v>
      </c>
      <c r="K166" s="23">
        <f t="shared" si="62"/>
        <v>81228.555369881986</v>
      </c>
      <c r="L166" s="23">
        <f t="shared" si="51"/>
        <v>851.38075289033486</v>
      </c>
      <c r="M166" s="23">
        <f t="shared" si="52"/>
        <v>300</v>
      </c>
      <c r="N166" s="23">
        <f t="shared" si="63"/>
        <v>0</v>
      </c>
      <c r="O166" s="23">
        <f t="shared" si="53"/>
        <v>1151.3807528903349</v>
      </c>
      <c r="P166" s="23">
        <f t="shared" si="54"/>
        <v>1168.8886898944099</v>
      </c>
      <c r="Q166" s="23">
        <f t="shared" si="66"/>
        <v>206735.32859269591</v>
      </c>
      <c r="R166" s="25">
        <f t="shared" si="67"/>
        <v>1425.7608868461789</v>
      </c>
    </row>
    <row r="167" spans="2:18" x14ac:dyDescent="0.3">
      <c r="B167" s="22">
        <f t="shared" si="55"/>
        <v>156</v>
      </c>
      <c r="C167" s="23">
        <f t="shared" si="56"/>
        <v>81228.555369881986</v>
      </c>
      <c r="D167" s="23">
        <f t="shared" si="57"/>
        <v>253.83923553088104</v>
      </c>
      <c r="E167" s="23">
        <f t="shared" si="58"/>
        <v>283.37485069278711</v>
      </c>
      <c r="F167" s="24">
        <f t="shared" si="59"/>
        <v>271.875</v>
      </c>
      <c r="G167" s="23">
        <f t="shared" si="60"/>
        <v>0</v>
      </c>
      <c r="H167" s="24"/>
      <c r="I167" s="23">
        <f t="shared" si="50"/>
        <v>42.291666666666664</v>
      </c>
      <c r="J167" s="23">
        <f t="shared" si="61"/>
        <v>283.37485069278711</v>
      </c>
      <c r="K167" s="23">
        <f t="shared" si="62"/>
        <v>80945.180519189205</v>
      </c>
      <c r="L167" s="23">
        <f t="shared" si="51"/>
        <v>851.38075289033486</v>
      </c>
      <c r="M167" s="23">
        <f t="shared" si="52"/>
        <v>300</v>
      </c>
      <c r="N167" s="23">
        <f t="shared" si="63"/>
        <v>0</v>
      </c>
      <c r="O167" s="23">
        <f t="shared" si="53"/>
        <v>1151.3807528903349</v>
      </c>
      <c r="P167" s="23">
        <f t="shared" si="54"/>
        <v>1168.0059021975478</v>
      </c>
      <c r="Q167" s="23">
        <f t="shared" si="66"/>
        <v>206735.32859269591</v>
      </c>
      <c r="R167" s="25">
        <f t="shared" si="67"/>
        <v>1425.7608868461789</v>
      </c>
    </row>
    <row r="168" spans="2:18" x14ac:dyDescent="0.3">
      <c r="B168" s="22">
        <f t="shared" si="55"/>
        <v>157</v>
      </c>
      <c r="C168" s="23">
        <f t="shared" si="56"/>
        <v>80945.180519189205</v>
      </c>
      <c r="D168" s="23">
        <f t="shared" si="57"/>
        <v>252.95368912246616</v>
      </c>
      <c r="E168" s="23">
        <f t="shared" si="58"/>
        <v>284.2603971012021</v>
      </c>
      <c r="F168" s="24">
        <f t="shared" si="59"/>
        <v>271.875</v>
      </c>
      <c r="G168" s="23">
        <f t="shared" si="60"/>
        <v>0</v>
      </c>
      <c r="H168" s="24"/>
      <c r="I168" s="23">
        <f t="shared" si="50"/>
        <v>42.291666666666664</v>
      </c>
      <c r="J168" s="23">
        <f t="shared" si="61"/>
        <v>284.2603971012021</v>
      </c>
      <c r="K168" s="23">
        <f t="shared" si="62"/>
        <v>80660.920122088006</v>
      </c>
      <c r="L168" s="23">
        <f t="shared" si="51"/>
        <v>851.38075289033486</v>
      </c>
      <c r="M168" s="23">
        <f t="shared" si="52"/>
        <v>300</v>
      </c>
      <c r="N168" s="23">
        <f t="shared" si="63"/>
        <v>0</v>
      </c>
      <c r="O168" s="23">
        <f t="shared" si="53"/>
        <v>1151.3807528903349</v>
      </c>
      <c r="P168" s="23">
        <f t="shared" si="54"/>
        <v>1167.1203557891326</v>
      </c>
      <c r="Q168" s="23">
        <f>$Q$167+ $Q$167*$L$8</f>
        <v>212937.38845047678</v>
      </c>
      <c r="R168" s="25">
        <f>$R$167 + ($R$167 * $S$5)</f>
        <v>1468.5337134515642</v>
      </c>
    </row>
    <row r="169" spans="2:18" x14ac:dyDescent="0.3">
      <c r="B169" s="22">
        <f t="shared" si="55"/>
        <v>158</v>
      </c>
      <c r="C169" s="23">
        <f t="shared" si="56"/>
        <v>80660.920122088006</v>
      </c>
      <c r="D169" s="23">
        <f t="shared" si="57"/>
        <v>252.06537538152492</v>
      </c>
      <c r="E169" s="23">
        <f t="shared" si="58"/>
        <v>285.14871084214337</v>
      </c>
      <c r="F169" s="24">
        <f t="shared" si="59"/>
        <v>271.875</v>
      </c>
      <c r="G169" s="23">
        <f t="shared" si="60"/>
        <v>0</v>
      </c>
      <c r="H169" s="24"/>
      <c r="I169" s="23">
        <f t="shared" si="50"/>
        <v>42.291666666666664</v>
      </c>
      <c r="J169" s="23">
        <f t="shared" si="61"/>
        <v>285.14871084214337</v>
      </c>
      <c r="K169" s="23">
        <f t="shared" si="62"/>
        <v>80375.771411245863</v>
      </c>
      <c r="L169" s="23">
        <f t="shared" si="51"/>
        <v>851.38075289033509</v>
      </c>
      <c r="M169" s="23">
        <f t="shared" si="52"/>
        <v>300</v>
      </c>
      <c r="N169" s="23">
        <f t="shared" si="63"/>
        <v>0</v>
      </c>
      <c r="O169" s="23">
        <f t="shared" si="53"/>
        <v>1151.3807528903351</v>
      </c>
      <c r="P169" s="23">
        <f t="shared" si="54"/>
        <v>1166.2320420481917</v>
      </c>
      <c r="Q169" s="23">
        <f t="shared" ref="Q169:Q179" si="68">$Q$167+ $Q$167*$L$8</f>
        <v>212937.38845047678</v>
      </c>
      <c r="R169" s="25">
        <f t="shared" ref="R169:R179" si="69">$R$167 + ($R$167 * $S$5)</f>
        <v>1468.5337134515642</v>
      </c>
    </row>
    <row r="170" spans="2:18" x14ac:dyDescent="0.3">
      <c r="B170" s="22">
        <f t="shared" si="55"/>
        <v>159</v>
      </c>
      <c r="C170" s="23">
        <f t="shared" si="56"/>
        <v>80375.771411245863</v>
      </c>
      <c r="D170" s="23">
        <f t="shared" si="57"/>
        <v>251.1742856601432</v>
      </c>
      <c r="E170" s="23">
        <f t="shared" si="58"/>
        <v>286.03980056352498</v>
      </c>
      <c r="F170" s="24">
        <f t="shared" si="59"/>
        <v>271.875</v>
      </c>
      <c r="G170" s="23">
        <f t="shared" si="60"/>
        <v>0</v>
      </c>
      <c r="H170" s="24"/>
      <c r="I170" s="23">
        <f t="shared" si="50"/>
        <v>42.291666666666664</v>
      </c>
      <c r="J170" s="23">
        <f t="shared" si="61"/>
        <v>286.03980056352498</v>
      </c>
      <c r="K170" s="23">
        <f t="shared" si="62"/>
        <v>80089.731610682342</v>
      </c>
      <c r="L170" s="23">
        <f t="shared" si="51"/>
        <v>851.38075289033486</v>
      </c>
      <c r="M170" s="23">
        <f t="shared" si="52"/>
        <v>300</v>
      </c>
      <c r="N170" s="23">
        <f t="shared" si="63"/>
        <v>0</v>
      </c>
      <c r="O170" s="23">
        <f t="shared" si="53"/>
        <v>1151.3807528903349</v>
      </c>
      <c r="P170" s="23">
        <f t="shared" si="54"/>
        <v>1165.3409523268099</v>
      </c>
      <c r="Q170" s="23">
        <f t="shared" si="68"/>
        <v>212937.38845047678</v>
      </c>
      <c r="R170" s="25">
        <f t="shared" si="69"/>
        <v>1468.5337134515642</v>
      </c>
    </row>
    <row r="171" spans="2:18" x14ac:dyDescent="0.3">
      <c r="B171" s="22">
        <f t="shared" si="55"/>
        <v>160</v>
      </c>
      <c r="C171" s="23">
        <f t="shared" si="56"/>
        <v>80089.731610682342</v>
      </c>
      <c r="D171" s="23">
        <f t="shared" si="57"/>
        <v>250.28041128338219</v>
      </c>
      <c r="E171" s="23">
        <f t="shared" si="58"/>
        <v>286.9336749402861</v>
      </c>
      <c r="F171" s="24">
        <f t="shared" si="59"/>
        <v>271.875</v>
      </c>
      <c r="G171" s="23">
        <f t="shared" si="60"/>
        <v>0</v>
      </c>
      <c r="H171" s="24"/>
      <c r="I171" s="23">
        <f t="shared" si="50"/>
        <v>42.291666666666664</v>
      </c>
      <c r="J171" s="23">
        <f t="shared" si="61"/>
        <v>286.9336749402861</v>
      </c>
      <c r="K171" s="23">
        <f t="shared" si="62"/>
        <v>79802.797935742055</v>
      </c>
      <c r="L171" s="23">
        <f t="shared" si="51"/>
        <v>851.38075289033486</v>
      </c>
      <c r="M171" s="23">
        <f t="shared" si="52"/>
        <v>300</v>
      </c>
      <c r="N171" s="23">
        <f t="shared" si="63"/>
        <v>0</v>
      </c>
      <c r="O171" s="23">
        <f t="shared" si="53"/>
        <v>1151.3807528903349</v>
      </c>
      <c r="P171" s="23">
        <f t="shared" si="54"/>
        <v>1164.4470779500489</v>
      </c>
      <c r="Q171" s="23">
        <f t="shared" si="68"/>
        <v>212937.38845047678</v>
      </c>
      <c r="R171" s="25">
        <f t="shared" si="69"/>
        <v>1468.5337134515642</v>
      </c>
    </row>
    <row r="172" spans="2:18" x14ac:dyDescent="0.3">
      <c r="B172" s="22">
        <f t="shared" si="55"/>
        <v>161</v>
      </c>
      <c r="C172" s="23">
        <f t="shared" si="56"/>
        <v>79802.797935742055</v>
      </c>
      <c r="D172" s="23">
        <f t="shared" si="57"/>
        <v>249.38374354919381</v>
      </c>
      <c r="E172" s="23">
        <f t="shared" si="58"/>
        <v>287.83034267447442</v>
      </c>
      <c r="F172" s="24">
        <f t="shared" si="59"/>
        <v>271.875</v>
      </c>
      <c r="G172" s="23">
        <f t="shared" si="60"/>
        <v>0</v>
      </c>
      <c r="H172" s="24"/>
      <c r="I172" s="23">
        <f t="shared" si="50"/>
        <v>42.291666666666664</v>
      </c>
      <c r="J172" s="23">
        <f t="shared" si="61"/>
        <v>287.83034267447442</v>
      </c>
      <c r="K172" s="23">
        <f t="shared" si="62"/>
        <v>79514.967593067588</v>
      </c>
      <c r="L172" s="23">
        <f t="shared" si="51"/>
        <v>851.38075289033497</v>
      </c>
      <c r="M172" s="23">
        <f t="shared" si="52"/>
        <v>300</v>
      </c>
      <c r="N172" s="23">
        <f t="shared" si="63"/>
        <v>0</v>
      </c>
      <c r="O172" s="23">
        <f t="shared" si="53"/>
        <v>1151.3807528903349</v>
      </c>
      <c r="P172" s="23">
        <f t="shared" si="54"/>
        <v>1163.5504102158604</v>
      </c>
      <c r="Q172" s="23">
        <f t="shared" si="68"/>
        <v>212937.38845047678</v>
      </c>
      <c r="R172" s="25">
        <f t="shared" si="69"/>
        <v>1468.5337134515642</v>
      </c>
    </row>
    <row r="173" spans="2:18" x14ac:dyDescent="0.3">
      <c r="B173" s="22">
        <f t="shared" si="55"/>
        <v>162</v>
      </c>
      <c r="C173" s="23">
        <f t="shared" si="56"/>
        <v>79514.967593067588</v>
      </c>
      <c r="D173" s="23">
        <f t="shared" si="57"/>
        <v>248.48427372833606</v>
      </c>
      <c r="E173" s="23">
        <f t="shared" si="58"/>
        <v>288.72981249533217</v>
      </c>
      <c r="F173" s="24">
        <f t="shared" si="59"/>
        <v>271.875</v>
      </c>
      <c r="G173" s="23">
        <f t="shared" si="60"/>
        <v>0</v>
      </c>
      <c r="H173" s="24"/>
      <c r="I173" s="23">
        <f t="shared" si="50"/>
        <v>42.291666666666664</v>
      </c>
      <c r="J173" s="23">
        <f t="shared" si="61"/>
        <v>288.72981249533217</v>
      </c>
      <c r="K173" s="23">
        <f t="shared" si="62"/>
        <v>79226.23778057225</v>
      </c>
      <c r="L173" s="23">
        <f t="shared" si="51"/>
        <v>851.38075289033486</v>
      </c>
      <c r="M173" s="23">
        <f t="shared" si="52"/>
        <v>300</v>
      </c>
      <c r="N173" s="23">
        <f t="shared" si="63"/>
        <v>0</v>
      </c>
      <c r="O173" s="23">
        <f t="shared" si="53"/>
        <v>1151.3807528903349</v>
      </c>
      <c r="P173" s="23">
        <f t="shared" si="54"/>
        <v>1162.6509403950026</v>
      </c>
      <c r="Q173" s="23">
        <f t="shared" si="68"/>
        <v>212937.38845047678</v>
      </c>
      <c r="R173" s="25">
        <f t="shared" si="69"/>
        <v>1468.5337134515642</v>
      </c>
    </row>
    <row r="174" spans="2:18" x14ac:dyDescent="0.3">
      <c r="B174" s="22">
        <f t="shared" si="55"/>
        <v>163</v>
      </c>
      <c r="C174" s="23">
        <f t="shared" si="56"/>
        <v>79226.23778057225</v>
      </c>
      <c r="D174" s="23">
        <f t="shared" si="57"/>
        <v>247.58199306428816</v>
      </c>
      <c r="E174" s="23">
        <f t="shared" si="58"/>
        <v>289.63209315938013</v>
      </c>
      <c r="F174" s="24">
        <f t="shared" si="59"/>
        <v>271.875</v>
      </c>
      <c r="G174" s="23">
        <f t="shared" si="60"/>
        <v>0</v>
      </c>
      <c r="H174" s="24"/>
      <c r="I174" s="23">
        <f t="shared" si="50"/>
        <v>42.291666666666664</v>
      </c>
      <c r="J174" s="23">
        <f t="shared" si="61"/>
        <v>289.63209315938013</v>
      </c>
      <c r="K174" s="23">
        <f t="shared" si="62"/>
        <v>78936.60568741287</v>
      </c>
      <c r="L174" s="23">
        <f t="shared" si="51"/>
        <v>851.38075289033486</v>
      </c>
      <c r="M174" s="23">
        <f t="shared" si="52"/>
        <v>300</v>
      </c>
      <c r="N174" s="23">
        <f t="shared" si="63"/>
        <v>0</v>
      </c>
      <c r="O174" s="23">
        <f t="shared" si="53"/>
        <v>1151.3807528903349</v>
      </c>
      <c r="P174" s="23">
        <f t="shared" si="54"/>
        <v>1161.7486597309548</v>
      </c>
      <c r="Q174" s="23">
        <f t="shared" si="68"/>
        <v>212937.38845047678</v>
      </c>
      <c r="R174" s="25">
        <f t="shared" si="69"/>
        <v>1468.5337134515642</v>
      </c>
    </row>
    <row r="175" spans="2:18" x14ac:dyDescent="0.3">
      <c r="B175" s="22">
        <f t="shared" si="55"/>
        <v>164</v>
      </c>
      <c r="C175" s="23">
        <f t="shared" si="56"/>
        <v>78936.60568741287</v>
      </c>
      <c r="D175" s="23">
        <f t="shared" si="57"/>
        <v>246.67689277316506</v>
      </c>
      <c r="E175" s="23">
        <f t="shared" si="58"/>
        <v>290.53719345050314</v>
      </c>
      <c r="F175" s="24">
        <f t="shared" si="59"/>
        <v>271.875</v>
      </c>
      <c r="G175" s="23">
        <f t="shared" si="60"/>
        <v>0</v>
      </c>
      <c r="H175" s="24"/>
      <c r="I175" s="23">
        <f t="shared" si="50"/>
        <v>42.291666666666664</v>
      </c>
      <c r="J175" s="23">
        <f t="shared" si="61"/>
        <v>290.53719345050314</v>
      </c>
      <c r="K175" s="23">
        <f t="shared" si="62"/>
        <v>78646.068493962361</v>
      </c>
      <c r="L175" s="23">
        <f t="shared" si="51"/>
        <v>851.38075289033486</v>
      </c>
      <c r="M175" s="23">
        <f t="shared" si="52"/>
        <v>300</v>
      </c>
      <c r="N175" s="23">
        <f t="shared" si="63"/>
        <v>0</v>
      </c>
      <c r="O175" s="23">
        <f t="shared" si="53"/>
        <v>1151.3807528903349</v>
      </c>
      <c r="P175" s="23">
        <f t="shared" si="54"/>
        <v>1160.8435594398318</v>
      </c>
      <c r="Q175" s="23">
        <f t="shared" si="68"/>
        <v>212937.38845047678</v>
      </c>
      <c r="R175" s="25">
        <f t="shared" si="69"/>
        <v>1468.5337134515642</v>
      </c>
    </row>
    <row r="176" spans="2:18" x14ac:dyDescent="0.3">
      <c r="B176" s="22">
        <f t="shared" si="55"/>
        <v>165</v>
      </c>
      <c r="C176" s="23">
        <f t="shared" si="56"/>
        <v>78646.068493962361</v>
      </c>
      <c r="D176" s="23">
        <f t="shared" si="57"/>
        <v>245.76896404363225</v>
      </c>
      <c r="E176" s="23">
        <f t="shared" si="58"/>
        <v>291.44512218003598</v>
      </c>
      <c r="F176" s="24">
        <f t="shared" si="59"/>
        <v>271.875</v>
      </c>
      <c r="G176" s="23">
        <f t="shared" si="60"/>
        <v>0</v>
      </c>
      <c r="H176" s="24"/>
      <c r="I176" s="23">
        <f t="shared" si="50"/>
        <v>42.291666666666664</v>
      </c>
      <c r="J176" s="23">
        <f t="shared" si="61"/>
        <v>291.44512218003598</v>
      </c>
      <c r="K176" s="23">
        <f t="shared" si="62"/>
        <v>78354.62337178232</v>
      </c>
      <c r="L176" s="23">
        <f t="shared" si="51"/>
        <v>851.38075289033486</v>
      </c>
      <c r="M176" s="23">
        <f t="shared" si="52"/>
        <v>300</v>
      </c>
      <c r="N176" s="23">
        <f t="shared" si="63"/>
        <v>0</v>
      </c>
      <c r="O176" s="23">
        <f t="shared" si="53"/>
        <v>1151.3807528903349</v>
      </c>
      <c r="P176" s="23">
        <f t="shared" si="54"/>
        <v>1159.9356307102989</v>
      </c>
      <c r="Q176" s="23">
        <f t="shared" si="68"/>
        <v>212937.38845047678</v>
      </c>
      <c r="R176" s="25">
        <f t="shared" si="69"/>
        <v>1468.5337134515642</v>
      </c>
    </row>
    <row r="177" spans="2:18" x14ac:dyDescent="0.3">
      <c r="B177" s="22">
        <f t="shared" si="55"/>
        <v>166</v>
      </c>
      <c r="C177" s="23">
        <f t="shared" si="56"/>
        <v>78354.62337178232</v>
      </c>
      <c r="D177" s="23">
        <f t="shared" si="57"/>
        <v>244.8581980368196</v>
      </c>
      <c r="E177" s="23">
        <f t="shared" si="58"/>
        <v>292.35588818684863</v>
      </c>
      <c r="F177" s="24">
        <f t="shared" si="59"/>
        <v>271.875</v>
      </c>
      <c r="G177" s="23">
        <f t="shared" si="60"/>
        <v>0</v>
      </c>
      <c r="H177" s="24"/>
      <c r="I177" s="23">
        <f t="shared" si="50"/>
        <v>42.291666666666664</v>
      </c>
      <c r="J177" s="23">
        <f t="shared" si="61"/>
        <v>292.35588818684863</v>
      </c>
      <c r="K177" s="23">
        <f t="shared" si="62"/>
        <v>78062.267483595468</v>
      </c>
      <c r="L177" s="23">
        <f t="shared" si="51"/>
        <v>851.38075289033486</v>
      </c>
      <c r="M177" s="23">
        <f t="shared" si="52"/>
        <v>300</v>
      </c>
      <c r="N177" s="23">
        <f t="shared" si="63"/>
        <v>0</v>
      </c>
      <c r="O177" s="23">
        <f t="shared" si="53"/>
        <v>1151.3807528903349</v>
      </c>
      <c r="P177" s="23">
        <f t="shared" si="54"/>
        <v>1159.0248647034862</v>
      </c>
      <c r="Q177" s="23">
        <f t="shared" si="68"/>
        <v>212937.38845047678</v>
      </c>
      <c r="R177" s="25">
        <f t="shared" si="69"/>
        <v>1468.5337134515642</v>
      </c>
    </row>
    <row r="178" spans="2:18" x14ac:dyDescent="0.3">
      <c r="B178" s="22">
        <f t="shared" si="55"/>
        <v>167</v>
      </c>
      <c r="C178" s="23">
        <f t="shared" si="56"/>
        <v>78062.267483595468</v>
      </c>
      <c r="D178" s="23">
        <f t="shared" si="57"/>
        <v>243.94458588623573</v>
      </c>
      <c r="E178" s="23">
        <f t="shared" si="58"/>
        <v>293.26950033743248</v>
      </c>
      <c r="F178" s="24">
        <f t="shared" si="59"/>
        <v>271.875</v>
      </c>
      <c r="G178" s="23">
        <f t="shared" si="60"/>
        <v>0</v>
      </c>
      <c r="H178" s="24"/>
      <c r="I178" s="23">
        <f t="shared" si="50"/>
        <v>42.291666666666664</v>
      </c>
      <c r="J178" s="23">
        <f t="shared" si="61"/>
        <v>293.26950033743248</v>
      </c>
      <c r="K178" s="23">
        <f t="shared" si="62"/>
        <v>77768.997983258028</v>
      </c>
      <c r="L178" s="23">
        <f t="shared" si="51"/>
        <v>851.38075289033486</v>
      </c>
      <c r="M178" s="23">
        <f t="shared" si="52"/>
        <v>300</v>
      </c>
      <c r="N178" s="23">
        <f t="shared" si="63"/>
        <v>0</v>
      </c>
      <c r="O178" s="23">
        <f t="shared" si="53"/>
        <v>1151.3807528903349</v>
      </c>
      <c r="P178" s="23">
        <f t="shared" si="54"/>
        <v>1158.1112525529024</v>
      </c>
      <c r="Q178" s="23">
        <f t="shared" si="68"/>
        <v>212937.38845047678</v>
      </c>
      <c r="R178" s="25">
        <f t="shared" si="69"/>
        <v>1468.5337134515642</v>
      </c>
    </row>
    <row r="179" spans="2:18" x14ac:dyDescent="0.3">
      <c r="B179" s="22">
        <f t="shared" si="55"/>
        <v>168</v>
      </c>
      <c r="C179" s="23">
        <f t="shared" si="56"/>
        <v>77768.997983258028</v>
      </c>
      <c r="D179" s="23">
        <f t="shared" si="57"/>
        <v>243.02811869768124</v>
      </c>
      <c r="E179" s="23">
        <f t="shared" si="58"/>
        <v>294.185967525987</v>
      </c>
      <c r="F179" s="24">
        <f t="shared" si="59"/>
        <v>271.875</v>
      </c>
      <c r="G179" s="23">
        <f t="shared" si="60"/>
        <v>0</v>
      </c>
      <c r="H179" s="24"/>
      <c r="I179" s="23">
        <f t="shared" si="50"/>
        <v>42.291666666666664</v>
      </c>
      <c r="J179" s="23">
        <f t="shared" si="61"/>
        <v>294.185967525987</v>
      </c>
      <c r="K179" s="23">
        <f t="shared" si="62"/>
        <v>77474.812015732037</v>
      </c>
      <c r="L179" s="23">
        <f t="shared" si="51"/>
        <v>851.38075289033486</v>
      </c>
      <c r="M179" s="23">
        <f t="shared" si="52"/>
        <v>300</v>
      </c>
      <c r="N179" s="23">
        <f t="shared" si="63"/>
        <v>0</v>
      </c>
      <c r="O179" s="23">
        <f t="shared" si="53"/>
        <v>1151.3807528903349</v>
      </c>
      <c r="P179" s="23">
        <f t="shared" si="54"/>
        <v>1157.1947853643478</v>
      </c>
      <c r="Q179" s="23">
        <f t="shared" si="68"/>
        <v>212937.38845047678</v>
      </c>
      <c r="R179" s="25">
        <f t="shared" si="69"/>
        <v>1468.5337134515642</v>
      </c>
    </row>
    <row r="180" spans="2:18" x14ac:dyDescent="0.3">
      <c r="B180" s="22">
        <f t="shared" si="55"/>
        <v>169</v>
      </c>
      <c r="C180" s="23">
        <f t="shared" si="56"/>
        <v>77474.812015732037</v>
      </c>
      <c r="D180" s="23">
        <f t="shared" si="57"/>
        <v>242.10878754916251</v>
      </c>
      <c r="E180" s="23">
        <f t="shared" si="58"/>
        <v>295.10529867450572</v>
      </c>
      <c r="F180" s="24">
        <f t="shared" si="59"/>
        <v>271.875</v>
      </c>
      <c r="G180" s="23">
        <f t="shared" si="60"/>
        <v>0</v>
      </c>
      <c r="H180" s="24"/>
      <c r="I180" s="23">
        <f t="shared" si="50"/>
        <v>42.291666666666664</v>
      </c>
      <c r="J180" s="23">
        <f t="shared" si="61"/>
        <v>295.10529867450572</v>
      </c>
      <c r="K180" s="23">
        <f t="shared" si="62"/>
        <v>77179.706717057532</v>
      </c>
      <c r="L180" s="23">
        <f t="shared" si="51"/>
        <v>851.38075289033486</v>
      </c>
      <c r="M180" s="23">
        <f t="shared" si="52"/>
        <v>300</v>
      </c>
      <c r="N180" s="23">
        <f t="shared" si="63"/>
        <v>0</v>
      </c>
      <c r="O180" s="23">
        <f t="shared" si="53"/>
        <v>1151.3807528903349</v>
      </c>
      <c r="P180" s="23">
        <f t="shared" si="54"/>
        <v>1156.2754542158291</v>
      </c>
      <c r="Q180" s="23">
        <f>$Q$179+ $Q$179*$L$8</f>
        <v>219325.51010399108</v>
      </c>
      <c r="R180" s="25">
        <f>$R$179 + ($R$179 * $S$5)</f>
        <v>1512.5897248551112</v>
      </c>
    </row>
    <row r="181" spans="2:18" x14ac:dyDescent="0.3">
      <c r="B181" s="22">
        <f t="shared" si="55"/>
        <v>170</v>
      </c>
      <c r="C181" s="23">
        <f t="shared" si="56"/>
        <v>77179.706717057532</v>
      </c>
      <c r="D181" s="23">
        <f t="shared" si="57"/>
        <v>241.18658349080468</v>
      </c>
      <c r="E181" s="23">
        <f t="shared" si="58"/>
        <v>296.02750273286347</v>
      </c>
      <c r="F181" s="24">
        <f t="shared" si="59"/>
        <v>271.875</v>
      </c>
      <c r="G181" s="23">
        <f t="shared" si="60"/>
        <v>0</v>
      </c>
      <c r="H181" s="24"/>
      <c r="I181" s="23">
        <f t="shared" si="50"/>
        <v>42.291666666666664</v>
      </c>
      <c r="J181" s="23">
        <f t="shared" si="61"/>
        <v>296.02750273286347</v>
      </c>
      <c r="K181" s="23">
        <f t="shared" si="62"/>
        <v>76883.679214324671</v>
      </c>
      <c r="L181" s="23">
        <f t="shared" si="51"/>
        <v>851.38075289033486</v>
      </c>
      <c r="M181" s="23">
        <f t="shared" si="52"/>
        <v>300</v>
      </c>
      <c r="N181" s="23">
        <f t="shared" si="63"/>
        <v>0</v>
      </c>
      <c r="O181" s="23">
        <f t="shared" si="53"/>
        <v>1151.3807528903349</v>
      </c>
      <c r="P181" s="23">
        <f t="shared" si="54"/>
        <v>1155.3532501574714</v>
      </c>
      <c r="Q181" s="23">
        <f t="shared" ref="Q181:Q191" si="70">$Q$179+ $Q$179*$L$8</f>
        <v>219325.51010399108</v>
      </c>
      <c r="R181" s="25">
        <f t="shared" ref="R181:R191" si="71">$R$179 + ($R$179 * $S$5)</f>
        <v>1512.5897248551112</v>
      </c>
    </row>
    <row r="182" spans="2:18" x14ac:dyDescent="0.3">
      <c r="B182" s="22">
        <f t="shared" si="55"/>
        <v>171</v>
      </c>
      <c r="C182" s="23">
        <f t="shared" si="56"/>
        <v>76883.679214324671</v>
      </c>
      <c r="D182" s="23">
        <f t="shared" si="57"/>
        <v>240.26149754476452</v>
      </c>
      <c r="E182" s="23">
        <f t="shared" si="58"/>
        <v>296.95258867890374</v>
      </c>
      <c r="F182" s="24">
        <f t="shared" si="59"/>
        <v>271.875</v>
      </c>
      <c r="G182" s="23">
        <f t="shared" si="60"/>
        <v>0</v>
      </c>
      <c r="H182" s="24"/>
      <c r="I182" s="23">
        <f t="shared" si="50"/>
        <v>42.291666666666664</v>
      </c>
      <c r="J182" s="23">
        <f t="shared" si="61"/>
        <v>296.95258867890374</v>
      </c>
      <c r="K182" s="23">
        <f t="shared" si="62"/>
        <v>76586.726625645766</v>
      </c>
      <c r="L182" s="23">
        <f t="shared" si="51"/>
        <v>851.38075289033497</v>
      </c>
      <c r="M182" s="23">
        <f t="shared" si="52"/>
        <v>300</v>
      </c>
      <c r="N182" s="23">
        <f t="shared" si="63"/>
        <v>0</v>
      </c>
      <c r="O182" s="23">
        <f t="shared" si="53"/>
        <v>1151.3807528903349</v>
      </c>
      <c r="P182" s="23">
        <f t="shared" si="54"/>
        <v>1154.4281642114311</v>
      </c>
      <c r="Q182" s="23">
        <f t="shared" si="70"/>
        <v>219325.51010399108</v>
      </c>
      <c r="R182" s="25">
        <f t="shared" si="71"/>
        <v>1512.5897248551112</v>
      </c>
    </row>
    <row r="183" spans="2:18" x14ac:dyDescent="0.3">
      <c r="B183" s="22">
        <f t="shared" si="55"/>
        <v>172</v>
      </c>
      <c r="C183" s="23">
        <f t="shared" si="56"/>
        <v>76586.726625645766</v>
      </c>
      <c r="D183" s="23">
        <f t="shared" si="57"/>
        <v>239.33352070514292</v>
      </c>
      <c r="E183" s="23">
        <f t="shared" si="58"/>
        <v>297.88056551852532</v>
      </c>
      <c r="F183" s="24">
        <f t="shared" si="59"/>
        <v>271.875</v>
      </c>
      <c r="G183" s="23">
        <f t="shared" si="60"/>
        <v>0</v>
      </c>
      <c r="H183" s="24"/>
      <c r="I183" s="23">
        <f t="shared" si="50"/>
        <v>42.291666666666664</v>
      </c>
      <c r="J183" s="23">
        <f t="shared" si="61"/>
        <v>297.88056551852532</v>
      </c>
      <c r="K183" s="23">
        <f t="shared" si="62"/>
        <v>76288.846060127238</v>
      </c>
      <c r="L183" s="23">
        <f t="shared" si="51"/>
        <v>851.38075289033486</v>
      </c>
      <c r="M183" s="23">
        <f t="shared" si="52"/>
        <v>300</v>
      </c>
      <c r="N183" s="23">
        <f t="shared" si="63"/>
        <v>0</v>
      </c>
      <c r="O183" s="23">
        <f t="shared" si="53"/>
        <v>1151.3807528903349</v>
      </c>
      <c r="P183" s="23">
        <f t="shared" si="54"/>
        <v>1153.5001873718095</v>
      </c>
      <c r="Q183" s="23">
        <f t="shared" si="70"/>
        <v>219325.51010399108</v>
      </c>
      <c r="R183" s="25">
        <f t="shared" si="71"/>
        <v>1512.5897248551112</v>
      </c>
    </row>
    <row r="184" spans="2:18" x14ac:dyDescent="0.3">
      <c r="B184" s="22">
        <f t="shared" si="55"/>
        <v>173</v>
      </c>
      <c r="C184" s="23">
        <f t="shared" si="56"/>
        <v>76288.846060127238</v>
      </c>
      <c r="D184" s="23">
        <f t="shared" si="57"/>
        <v>238.40264393789755</v>
      </c>
      <c r="E184" s="23">
        <f t="shared" si="58"/>
        <v>298.81144228577062</v>
      </c>
      <c r="F184" s="24">
        <f t="shared" si="59"/>
        <v>271.875</v>
      </c>
      <c r="G184" s="23">
        <f t="shared" si="60"/>
        <v>0</v>
      </c>
      <c r="H184" s="24"/>
      <c r="I184" s="23">
        <f t="shared" si="50"/>
        <v>42.291666666666664</v>
      </c>
      <c r="J184" s="23">
        <f t="shared" si="61"/>
        <v>298.81144228577062</v>
      </c>
      <c r="K184" s="23">
        <f t="shared" si="62"/>
        <v>75990.034617841462</v>
      </c>
      <c r="L184" s="23">
        <f t="shared" si="51"/>
        <v>851.38075289033486</v>
      </c>
      <c r="M184" s="23">
        <f t="shared" si="52"/>
        <v>300</v>
      </c>
      <c r="N184" s="23">
        <f t="shared" si="63"/>
        <v>0</v>
      </c>
      <c r="O184" s="23">
        <f t="shared" si="53"/>
        <v>1151.3807528903349</v>
      </c>
      <c r="P184" s="23">
        <f t="shared" si="54"/>
        <v>1152.5693106045642</v>
      </c>
      <c r="Q184" s="23">
        <f t="shared" si="70"/>
        <v>219325.51010399108</v>
      </c>
      <c r="R184" s="25">
        <f t="shared" si="71"/>
        <v>1512.5897248551112</v>
      </c>
    </row>
    <row r="185" spans="2:18" x14ac:dyDescent="0.3">
      <c r="B185" s="22">
        <f t="shared" si="55"/>
        <v>174</v>
      </c>
      <c r="C185" s="23">
        <f t="shared" si="56"/>
        <v>75990.034617841462</v>
      </c>
      <c r="D185" s="23">
        <f t="shared" si="57"/>
        <v>237.46885818075455</v>
      </c>
      <c r="E185" s="23">
        <f t="shared" si="58"/>
        <v>299.74522804291377</v>
      </c>
      <c r="F185" s="24">
        <f t="shared" si="59"/>
        <v>271.875</v>
      </c>
      <c r="G185" s="23">
        <f t="shared" si="60"/>
        <v>0</v>
      </c>
      <c r="H185" s="24"/>
      <c r="I185" s="23">
        <f t="shared" si="50"/>
        <v>42.291666666666664</v>
      </c>
      <c r="J185" s="23">
        <f t="shared" si="61"/>
        <v>299.74522804291377</v>
      </c>
      <c r="K185" s="23">
        <f t="shared" si="62"/>
        <v>75690.289389798549</v>
      </c>
      <c r="L185" s="23">
        <f t="shared" si="51"/>
        <v>851.38075289033497</v>
      </c>
      <c r="M185" s="23">
        <f t="shared" si="52"/>
        <v>300</v>
      </c>
      <c r="N185" s="23">
        <f t="shared" si="63"/>
        <v>0</v>
      </c>
      <c r="O185" s="23">
        <f t="shared" si="53"/>
        <v>1151.3807528903349</v>
      </c>
      <c r="P185" s="23">
        <f t="shared" si="54"/>
        <v>1151.635524847421</v>
      </c>
      <c r="Q185" s="23">
        <f t="shared" si="70"/>
        <v>219325.51010399108</v>
      </c>
      <c r="R185" s="25">
        <f t="shared" si="71"/>
        <v>1512.5897248551112</v>
      </c>
    </row>
    <row r="186" spans="2:18" x14ac:dyDescent="0.3">
      <c r="B186" s="22">
        <f t="shared" si="55"/>
        <v>175</v>
      </c>
      <c r="C186" s="23">
        <f t="shared" si="56"/>
        <v>75690.289389798549</v>
      </c>
      <c r="D186" s="23">
        <f t="shared" si="57"/>
        <v>236.53215434312037</v>
      </c>
      <c r="E186" s="23">
        <f t="shared" si="58"/>
        <v>300.68193188054784</v>
      </c>
      <c r="F186" s="24">
        <f t="shared" si="59"/>
        <v>271.875</v>
      </c>
      <c r="G186" s="23">
        <f t="shared" si="60"/>
        <v>0</v>
      </c>
      <c r="H186" s="24"/>
      <c r="I186" s="23">
        <f t="shared" si="50"/>
        <v>42.291666666666664</v>
      </c>
      <c r="J186" s="23">
        <f t="shared" si="61"/>
        <v>300.68193188054784</v>
      </c>
      <c r="K186" s="23">
        <f t="shared" si="62"/>
        <v>75389.607457917999</v>
      </c>
      <c r="L186" s="23">
        <f t="shared" si="51"/>
        <v>851.38075289033497</v>
      </c>
      <c r="M186" s="23">
        <f t="shared" si="52"/>
        <v>300</v>
      </c>
      <c r="N186" s="23">
        <f t="shared" si="63"/>
        <v>0</v>
      </c>
      <c r="O186" s="23">
        <f t="shared" si="53"/>
        <v>1151.3807528903349</v>
      </c>
      <c r="P186" s="23">
        <f t="shared" si="54"/>
        <v>1150.698821009787</v>
      </c>
      <c r="Q186" s="23">
        <f t="shared" si="70"/>
        <v>219325.51010399108</v>
      </c>
      <c r="R186" s="25">
        <f t="shared" si="71"/>
        <v>1512.5897248551112</v>
      </c>
    </row>
    <row r="187" spans="2:18" x14ac:dyDescent="0.3">
      <c r="B187" s="22">
        <f t="shared" si="55"/>
        <v>176</v>
      </c>
      <c r="C187" s="23">
        <f t="shared" si="56"/>
        <v>75389.607457917999</v>
      </c>
      <c r="D187" s="23">
        <f t="shared" si="57"/>
        <v>235.59252330599369</v>
      </c>
      <c r="E187" s="23">
        <f t="shared" si="58"/>
        <v>301.62156291767451</v>
      </c>
      <c r="F187" s="24">
        <f t="shared" si="59"/>
        <v>271.875</v>
      </c>
      <c r="G187" s="23">
        <f t="shared" si="60"/>
        <v>0</v>
      </c>
      <c r="H187" s="24"/>
      <c r="I187" s="23">
        <f t="shared" si="50"/>
        <v>42.291666666666664</v>
      </c>
      <c r="J187" s="23">
        <f t="shared" si="61"/>
        <v>301.62156291767451</v>
      </c>
      <c r="K187" s="23">
        <f t="shared" si="62"/>
        <v>75087.985895000325</v>
      </c>
      <c r="L187" s="23">
        <f t="shared" si="51"/>
        <v>851.38075289033497</v>
      </c>
      <c r="M187" s="23">
        <f t="shared" si="52"/>
        <v>300</v>
      </c>
      <c r="N187" s="23">
        <f t="shared" si="63"/>
        <v>0</v>
      </c>
      <c r="O187" s="23">
        <f t="shared" si="53"/>
        <v>1151.3807528903349</v>
      </c>
      <c r="P187" s="23">
        <f t="shared" si="54"/>
        <v>1149.7591899726604</v>
      </c>
      <c r="Q187" s="23">
        <f t="shared" si="70"/>
        <v>219325.51010399108</v>
      </c>
      <c r="R187" s="25">
        <f t="shared" si="71"/>
        <v>1512.5897248551112</v>
      </c>
    </row>
    <row r="188" spans="2:18" x14ac:dyDescent="0.3">
      <c r="B188" s="22">
        <f t="shared" si="55"/>
        <v>177</v>
      </c>
      <c r="C188" s="23">
        <f t="shared" si="56"/>
        <v>75087.985895000325</v>
      </c>
      <c r="D188" s="23">
        <f t="shared" si="57"/>
        <v>234.64995592187591</v>
      </c>
      <c r="E188" s="23">
        <f t="shared" si="58"/>
        <v>302.56413030179226</v>
      </c>
      <c r="F188" s="24">
        <f t="shared" si="59"/>
        <v>271.875</v>
      </c>
      <c r="G188" s="23">
        <f t="shared" si="60"/>
        <v>0</v>
      </c>
      <c r="H188" s="24"/>
      <c r="I188" s="23">
        <f t="shared" si="50"/>
        <v>42.291666666666664</v>
      </c>
      <c r="J188" s="23">
        <f t="shared" si="61"/>
        <v>302.56413030179226</v>
      </c>
      <c r="K188" s="23">
        <f t="shared" si="62"/>
        <v>74785.421764698534</v>
      </c>
      <c r="L188" s="23">
        <f t="shared" si="51"/>
        <v>851.38075289033486</v>
      </c>
      <c r="M188" s="23">
        <f t="shared" si="52"/>
        <v>300</v>
      </c>
      <c r="N188" s="23">
        <f t="shared" si="63"/>
        <v>0</v>
      </c>
      <c r="O188" s="23">
        <f t="shared" si="53"/>
        <v>1151.3807528903349</v>
      </c>
      <c r="P188" s="23">
        <f t="shared" si="54"/>
        <v>1148.8166225885425</v>
      </c>
      <c r="Q188" s="23">
        <f t="shared" si="70"/>
        <v>219325.51010399108</v>
      </c>
      <c r="R188" s="25">
        <f t="shared" si="71"/>
        <v>1512.5897248551112</v>
      </c>
    </row>
    <row r="189" spans="2:18" x14ac:dyDescent="0.3">
      <c r="B189" s="22">
        <f t="shared" si="55"/>
        <v>178</v>
      </c>
      <c r="C189" s="23">
        <f t="shared" si="56"/>
        <v>74785.421764698534</v>
      </c>
      <c r="D189" s="23">
        <f t="shared" si="57"/>
        <v>233.70444301468285</v>
      </c>
      <c r="E189" s="23">
        <f t="shared" si="58"/>
        <v>303.50964320898538</v>
      </c>
      <c r="F189" s="24">
        <f t="shared" si="59"/>
        <v>271.875</v>
      </c>
      <c r="G189" s="23">
        <f t="shared" si="60"/>
        <v>0</v>
      </c>
      <c r="H189" s="24"/>
      <c r="I189" s="23">
        <f t="shared" si="50"/>
        <v>42.291666666666664</v>
      </c>
      <c r="J189" s="23">
        <f t="shared" si="61"/>
        <v>303.50964320898538</v>
      </c>
      <c r="K189" s="23">
        <f t="shared" si="62"/>
        <v>74481.912121489542</v>
      </c>
      <c r="L189" s="23">
        <f t="shared" si="51"/>
        <v>851.38075289033497</v>
      </c>
      <c r="M189" s="23">
        <f t="shared" si="52"/>
        <v>300</v>
      </c>
      <c r="N189" s="23">
        <f t="shared" si="63"/>
        <v>0</v>
      </c>
      <c r="O189" s="23">
        <f t="shared" si="53"/>
        <v>1151.3807528903349</v>
      </c>
      <c r="P189" s="23">
        <f t="shared" si="54"/>
        <v>1147.8711096813495</v>
      </c>
      <c r="Q189" s="23">
        <f t="shared" si="70"/>
        <v>219325.51010399108</v>
      </c>
      <c r="R189" s="25">
        <f t="shared" si="71"/>
        <v>1512.5897248551112</v>
      </c>
    </row>
    <row r="190" spans="2:18" x14ac:dyDescent="0.3">
      <c r="B190" s="22">
        <f t="shared" si="55"/>
        <v>179</v>
      </c>
      <c r="C190" s="23">
        <f t="shared" si="56"/>
        <v>74481.912121489542</v>
      </c>
      <c r="D190" s="23">
        <f t="shared" si="57"/>
        <v>232.75597537965481</v>
      </c>
      <c r="E190" s="23">
        <f t="shared" si="58"/>
        <v>304.45811084401339</v>
      </c>
      <c r="F190" s="24">
        <f t="shared" si="59"/>
        <v>271.875</v>
      </c>
      <c r="G190" s="23">
        <f t="shared" si="60"/>
        <v>0</v>
      </c>
      <c r="H190" s="24"/>
      <c r="I190" s="23">
        <f t="shared" si="50"/>
        <v>42.291666666666664</v>
      </c>
      <c r="J190" s="23">
        <f t="shared" si="61"/>
        <v>304.45811084401339</v>
      </c>
      <c r="K190" s="23">
        <f t="shared" si="62"/>
        <v>74177.454010645524</v>
      </c>
      <c r="L190" s="23">
        <f t="shared" si="51"/>
        <v>851.38075289033497</v>
      </c>
      <c r="M190" s="23">
        <f t="shared" si="52"/>
        <v>300</v>
      </c>
      <c r="N190" s="23">
        <f t="shared" si="63"/>
        <v>0</v>
      </c>
      <c r="O190" s="23">
        <f t="shared" si="53"/>
        <v>1151.3807528903349</v>
      </c>
      <c r="P190" s="23">
        <f t="shared" si="54"/>
        <v>1146.9226420463215</v>
      </c>
      <c r="Q190" s="23">
        <f t="shared" si="70"/>
        <v>219325.51010399108</v>
      </c>
      <c r="R190" s="25">
        <f t="shared" si="71"/>
        <v>1512.5897248551112</v>
      </c>
    </row>
    <row r="191" spans="2:18" x14ac:dyDescent="0.3">
      <c r="B191" s="22">
        <f t="shared" si="55"/>
        <v>180</v>
      </c>
      <c r="C191" s="23">
        <f t="shared" si="56"/>
        <v>74177.454010645524</v>
      </c>
      <c r="D191" s="23">
        <f t="shared" si="57"/>
        <v>231.80454378326723</v>
      </c>
      <c r="E191" s="23">
        <f t="shared" si="58"/>
        <v>305.40954244040097</v>
      </c>
      <c r="F191" s="24">
        <f t="shared" si="59"/>
        <v>271.875</v>
      </c>
      <c r="G191" s="23">
        <f t="shared" si="60"/>
        <v>0</v>
      </c>
      <c r="H191" s="24"/>
      <c r="I191" s="23">
        <f t="shared" si="50"/>
        <v>42.291666666666664</v>
      </c>
      <c r="J191" s="23">
        <f t="shared" si="61"/>
        <v>305.40954244040097</v>
      </c>
      <c r="K191" s="23">
        <f t="shared" si="62"/>
        <v>73872.044468205117</v>
      </c>
      <c r="L191" s="23">
        <f t="shared" si="51"/>
        <v>851.38075289033486</v>
      </c>
      <c r="M191" s="23">
        <f t="shared" si="52"/>
        <v>300</v>
      </c>
      <c r="N191" s="23">
        <f t="shared" si="63"/>
        <v>0</v>
      </c>
      <c r="O191" s="23">
        <f t="shared" si="53"/>
        <v>1151.3807528903349</v>
      </c>
      <c r="P191" s="23">
        <f t="shared" si="54"/>
        <v>1145.971210449934</v>
      </c>
      <c r="Q191" s="23">
        <f t="shared" si="70"/>
        <v>219325.51010399108</v>
      </c>
      <c r="R191" s="25">
        <f t="shared" si="71"/>
        <v>1512.5897248551112</v>
      </c>
    </row>
    <row r="192" spans="2:18" x14ac:dyDescent="0.3">
      <c r="B192" s="22">
        <f t="shared" si="55"/>
        <v>181</v>
      </c>
      <c r="C192" s="23">
        <f t="shared" si="56"/>
        <v>73872.044468205117</v>
      </c>
      <c r="D192" s="23">
        <f t="shared" si="57"/>
        <v>230.85013896314092</v>
      </c>
      <c r="E192" s="23">
        <f t="shared" si="58"/>
        <v>306.3639472605272</v>
      </c>
      <c r="F192" s="24">
        <f t="shared" si="59"/>
        <v>271.875</v>
      </c>
      <c r="G192" s="23">
        <f t="shared" si="60"/>
        <v>0</v>
      </c>
      <c r="H192" s="24"/>
      <c r="I192" s="23">
        <f t="shared" si="50"/>
        <v>42.291666666666664</v>
      </c>
      <c r="J192" s="23">
        <f t="shared" si="61"/>
        <v>306.3639472605272</v>
      </c>
      <c r="K192" s="23">
        <f t="shared" si="62"/>
        <v>73565.680520944588</v>
      </c>
      <c r="L192" s="23">
        <f t="shared" si="51"/>
        <v>851.38075289033475</v>
      </c>
      <c r="M192" s="23">
        <f t="shared" si="52"/>
        <v>300</v>
      </c>
      <c r="N192" s="23">
        <f t="shared" si="63"/>
        <v>0</v>
      </c>
      <c r="O192" s="23">
        <f t="shared" si="53"/>
        <v>1151.3807528903349</v>
      </c>
      <c r="P192" s="23">
        <f t="shared" si="54"/>
        <v>1145.0168056298075</v>
      </c>
      <c r="Q192" s="23">
        <f>$Q$191+ $Q$191*$L$8</f>
        <v>225905.27540711081</v>
      </c>
      <c r="R192" s="25">
        <f>$R$191 + ($R$191 * $S$5)</f>
        <v>1557.9674166007644</v>
      </c>
    </row>
    <row r="193" spans="2:18" x14ac:dyDescent="0.3">
      <c r="B193" s="22">
        <f t="shared" si="55"/>
        <v>182</v>
      </c>
      <c r="C193" s="23">
        <f t="shared" si="56"/>
        <v>73565.680520944588</v>
      </c>
      <c r="D193" s="23">
        <f t="shared" si="57"/>
        <v>229.89275162795181</v>
      </c>
      <c r="E193" s="23">
        <f t="shared" si="58"/>
        <v>307.32133459571634</v>
      </c>
      <c r="F193" s="24">
        <f t="shared" si="59"/>
        <v>271.875</v>
      </c>
      <c r="G193" s="23">
        <f t="shared" si="60"/>
        <v>0</v>
      </c>
      <c r="H193" s="24"/>
      <c r="I193" s="23">
        <f t="shared" si="50"/>
        <v>42.291666666666664</v>
      </c>
      <c r="J193" s="23">
        <f t="shared" si="61"/>
        <v>307.32133459571634</v>
      </c>
      <c r="K193" s="23">
        <f t="shared" si="62"/>
        <v>73258.359186348869</v>
      </c>
      <c r="L193" s="23">
        <f t="shared" si="51"/>
        <v>851.38075289033486</v>
      </c>
      <c r="M193" s="23">
        <f t="shared" si="52"/>
        <v>300</v>
      </c>
      <c r="N193" s="23">
        <f t="shared" si="63"/>
        <v>0</v>
      </c>
      <c r="O193" s="23">
        <f t="shared" si="53"/>
        <v>1151.3807528903349</v>
      </c>
      <c r="P193" s="23">
        <f t="shared" si="54"/>
        <v>1144.0594182946186</v>
      </c>
      <c r="Q193" s="23">
        <f t="shared" ref="Q193:Q203" si="72">$Q$191+ $Q$191*$L$8</f>
        <v>225905.27540711081</v>
      </c>
      <c r="R193" s="25">
        <f t="shared" ref="R193:R203" si="73">$R$191 + ($R$191 * $S$5)</f>
        <v>1557.9674166007644</v>
      </c>
    </row>
    <row r="194" spans="2:18" x14ac:dyDescent="0.3">
      <c r="B194" s="22">
        <f t="shared" si="55"/>
        <v>183</v>
      </c>
      <c r="C194" s="23">
        <f t="shared" si="56"/>
        <v>73258.359186348869</v>
      </c>
      <c r="D194" s="23">
        <f t="shared" si="57"/>
        <v>228.93237245734025</v>
      </c>
      <c r="E194" s="23">
        <f t="shared" si="58"/>
        <v>308.28171376632798</v>
      </c>
      <c r="F194" s="24">
        <f t="shared" si="59"/>
        <v>271.875</v>
      </c>
      <c r="G194" s="23">
        <f t="shared" si="60"/>
        <v>0</v>
      </c>
      <c r="H194" s="24"/>
      <c r="I194" s="23">
        <f t="shared" si="50"/>
        <v>42.291666666666664</v>
      </c>
      <c r="J194" s="23">
        <f t="shared" si="61"/>
        <v>308.28171376632798</v>
      </c>
      <c r="K194" s="23">
        <f t="shared" si="62"/>
        <v>72950.077472582547</v>
      </c>
      <c r="L194" s="23">
        <f t="shared" si="51"/>
        <v>851.38075289033486</v>
      </c>
      <c r="M194" s="23">
        <f t="shared" si="52"/>
        <v>300</v>
      </c>
      <c r="N194" s="23">
        <f t="shared" si="63"/>
        <v>0</v>
      </c>
      <c r="O194" s="23">
        <f t="shared" si="53"/>
        <v>1151.3807528903349</v>
      </c>
      <c r="P194" s="23">
        <f t="shared" si="54"/>
        <v>1143.0990391240068</v>
      </c>
      <c r="Q194" s="23">
        <f t="shared" si="72"/>
        <v>225905.27540711081</v>
      </c>
      <c r="R194" s="25">
        <f t="shared" si="73"/>
        <v>1557.9674166007644</v>
      </c>
    </row>
    <row r="195" spans="2:18" x14ac:dyDescent="0.3">
      <c r="B195" s="22">
        <f t="shared" si="55"/>
        <v>184</v>
      </c>
      <c r="C195" s="23">
        <f t="shared" si="56"/>
        <v>72950.077472582547</v>
      </c>
      <c r="D195" s="23">
        <f t="shared" si="57"/>
        <v>227.96899210182048</v>
      </c>
      <c r="E195" s="23">
        <f t="shared" si="58"/>
        <v>309.24509412184784</v>
      </c>
      <c r="F195" s="24">
        <f t="shared" si="59"/>
        <v>271.875</v>
      </c>
      <c r="G195" s="23">
        <f t="shared" si="60"/>
        <v>0</v>
      </c>
      <c r="H195" s="24"/>
      <c r="I195" s="23">
        <f t="shared" si="50"/>
        <v>42.291666666666664</v>
      </c>
      <c r="J195" s="23">
        <f t="shared" si="61"/>
        <v>309.24509412184784</v>
      </c>
      <c r="K195" s="23">
        <f t="shared" si="62"/>
        <v>72640.832378460706</v>
      </c>
      <c r="L195" s="23">
        <f t="shared" si="51"/>
        <v>851.38075289033509</v>
      </c>
      <c r="M195" s="23">
        <f t="shared" si="52"/>
        <v>300</v>
      </c>
      <c r="N195" s="23">
        <f t="shared" si="63"/>
        <v>0</v>
      </c>
      <c r="O195" s="23">
        <f t="shared" si="53"/>
        <v>1151.3807528903351</v>
      </c>
      <c r="P195" s="23">
        <f t="shared" si="54"/>
        <v>1142.1356587684872</v>
      </c>
      <c r="Q195" s="23">
        <f t="shared" si="72"/>
        <v>225905.27540711081</v>
      </c>
      <c r="R195" s="25">
        <f t="shared" si="73"/>
        <v>1557.9674166007644</v>
      </c>
    </row>
    <row r="196" spans="2:18" x14ac:dyDescent="0.3">
      <c r="B196" s="22">
        <f t="shared" si="55"/>
        <v>185</v>
      </c>
      <c r="C196" s="23">
        <f t="shared" si="56"/>
        <v>72640.832378460706</v>
      </c>
      <c r="D196" s="23">
        <f t="shared" si="57"/>
        <v>227.00260118268974</v>
      </c>
      <c r="E196" s="23">
        <f t="shared" si="58"/>
        <v>310.21148504097857</v>
      </c>
      <c r="F196" s="24">
        <f t="shared" si="59"/>
        <v>271.875</v>
      </c>
      <c r="G196" s="23">
        <f t="shared" si="60"/>
        <v>0</v>
      </c>
      <c r="H196" s="24"/>
      <c r="I196" s="23">
        <f t="shared" si="50"/>
        <v>42.291666666666664</v>
      </c>
      <c r="J196" s="23">
        <f t="shared" si="61"/>
        <v>310.21148504097857</v>
      </c>
      <c r="K196" s="23">
        <f t="shared" si="62"/>
        <v>72330.62089341972</v>
      </c>
      <c r="L196" s="23">
        <f t="shared" si="51"/>
        <v>851.38075289033497</v>
      </c>
      <c r="M196" s="23">
        <f t="shared" si="52"/>
        <v>300</v>
      </c>
      <c r="N196" s="23">
        <f t="shared" si="63"/>
        <v>0</v>
      </c>
      <c r="O196" s="23">
        <f t="shared" si="53"/>
        <v>1151.3807528903349</v>
      </c>
      <c r="P196" s="23">
        <f t="shared" si="54"/>
        <v>1141.1692678493564</v>
      </c>
      <c r="Q196" s="23">
        <f t="shared" si="72"/>
        <v>225905.27540711081</v>
      </c>
      <c r="R196" s="25">
        <f t="shared" si="73"/>
        <v>1557.9674166007644</v>
      </c>
    </row>
    <row r="197" spans="2:18" x14ac:dyDescent="0.3">
      <c r="B197" s="22">
        <f t="shared" si="55"/>
        <v>186</v>
      </c>
      <c r="C197" s="23">
        <f t="shared" si="56"/>
        <v>72330.62089341972</v>
      </c>
      <c r="D197" s="23">
        <f t="shared" si="57"/>
        <v>226.03319029193662</v>
      </c>
      <c r="E197" s="23">
        <f t="shared" si="58"/>
        <v>311.18089593173158</v>
      </c>
      <c r="F197" s="24">
        <f t="shared" si="59"/>
        <v>271.875</v>
      </c>
      <c r="G197" s="23">
        <f t="shared" si="60"/>
        <v>0</v>
      </c>
      <c r="H197" s="24"/>
      <c r="I197" s="23">
        <f t="shared" si="50"/>
        <v>42.291666666666664</v>
      </c>
      <c r="J197" s="23">
        <f t="shared" si="61"/>
        <v>311.18089593173158</v>
      </c>
      <c r="K197" s="23">
        <f t="shared" si="62"/>
        <v>72019.439997487993</v>
      </c>
      <c r="L197" s="23">
        <f t="shared" si="51"/>
        <v>851.38075289033497</v>
      </c>
      <c r="M197" s="23">
        <f t="shared" si="52"/>
        <v>300</v>
      </c>
      <c r="N197" s="23">
        <f t="shared" si="63"/>
        <v>0</v>
      </c>
      <c r="O197" s="23">
        <f t="shared" si="53"/>
        <v>1151.3807528903349</v>
      </c>
      <c r="P197" s="23">
        <f t="shared" si="54"/>
        <v>1140.1998569586033</v>
      </c>
      <c r="Q197" s="23">
        <f t="shared" si="72"/>
        <v>225905.27540711081</v>
      </c>
      <c r="R197" s="25">
        <f t="shared" si="73"/>
        <v>1557.9674166007644</v>
      </c>
    </row>
    <row r="198" spans="2:18" x14ac:dyDescent="0.3">
      <c r="B198" s="22">
        <f t="shared" si="55"/>
        <v>187</v>
      </c>
      <c r="C198" s="23">
        <f t="shared" si="56"/>
        <v>72019.439997487993</v>
      </c>
      <c r="D198" s="23">
        <f t="shared" si="57"/>
        <v>225.06074999214997</v>
      </c>
      <c r="E198" s="23">
        <f t="shared" si="58"/>
        <v>312.15333623151827</v>
      </c>
      <c r="F198" s="24">
        <f t="shared" si="59"/>
        <v>271.875</v>
      </c>
      <c r="G198" s="23">
        <f t="shared" si="60"/>
        <v>0</v>
      </c>
      <c r="H198" s="24"/>
      <c r="I198" s="23">
        <f t="shared" si="50"/>
        <v>42.291666666666664</v>
      </c>
      <c r="J198" s="23">
        <f t="shared" si="61"/>
        <v>312.15333623151827</v>
      </c>
      <c r="K198" s="23">
        <f t="shared" si="62"/>
        <v>71707.286661256469</v>
      </c>
      <c r="L198" s="23">
        <f t="shared" si="51"/>
        <v>851.38075289033486</v>
      </c>
      <c r="M198" s="23">
        <f t="shared" si="52"/>
        <v>300</v>
      </c>
      <c r="N198" s="23">
        <f t="shared" si="63"/>
        <v>0</v>
      </c>
      <c r="O198" s="23">
        <f t="shared" si="53"/>
        <v>1151.3807528903349</v>
      </c>
      <c r="P198" s="23">
        <f t="shared" si="54"/>
        <v>1139.2274166588165</v>
      </c>
      <c r="Q198" s="23">
        <f t="shared" si="72"/>
        <v>225905.27540711081</v>
      </c>
      <c r="R198" s="25">
        <f t="shared" si="73"/>
        <v>1557.9674166007644</v>
      </c>
    </row>
    <row r="199" spans="2:18" x14ac:dyDescent="0.3">
      <c r="B199" s="22">
        <f t="shared" si="55"/>
        <v>188</v>
      </c>
      <c r="C199" s="23">
        <f t="shared" si="56"/>
        <v>71707.286661256469</v>
      </c>
      <c r="D199" s="23">
        <f t="shared" si="57"/>
        <v>224.08527081642646</v>
      </c>
      <c r="E199" s="23">
        <f t="shared" si="58"/>
        <v>313.12881540724175</v>
      </c>
      <c r="F199" s="24">
        <f t="shared" si="59"/>
        <v>271.875</v>
      </c>
      <c r="G199" s="23">
        <f t="shared" si="60"/>
        <v>0</v>
      </c>
      <c r="H199" s="24"/>
      <c r="I199" s="23">
        <f t="shared" si="50"/>
        <v>42.291666666666664</v>
      </c>
      <c r="J199" s="23">
        <f t="shared" si="61"/>
        <v>313.12881540724175</v>
      </c>
      <c r="K199" s="23">
        <f t="shared" si="62"/>
        <v>71394.157845849229</v>
      </c>
      <c r="L199" s="23">
        <f t="shared" si="51"/>
        <v>851.38075289033497</v>
      </c>
      <c r="M199" s="23">
        <f t="shared" si="52"/>
        <v>300</v>
      </c>
      <c r="N199" s="23">
        <f t="shared" si="63"/>
        <v>0</v>
      </c>
      <c r="O199" s="23">
        <f t="shared" si="53"/>
        <v>1151.3807528903349</v>
      </c>
      <c r="P199" s="23">
        <f t="shared" si="54"/>
        <v>1138.2519374830931</v>
      </c>
      <c r="Q199" s="23">
        <f t="shared" si="72"/>
        <v>225905.27540711081</v>
      </c>
      <c r="R199" s="25">
        <f t="shared" si="73"/>
        <v>1557.9674166007644</v>
      </c>
    </row>
    <row r="200" spans="2:18" x14ac:dyDescent="0.3">
      <c r="B200" s="22">
        <f t="shared" si="55"/>
        <v>189</v>
      </c>
      <c r="C200" s="23">
        <f t="shared" si="56"/>
        <v>71394.157845849229</v>
      </c>
      <c r="D200" s="23">
        <f t="shared" si="57"/>
        <v>223.10674326827882</v>
      </c>
      <c r="E200" s="23">
        <f t="shared" si="58"/>
        <v>314.10734295538941</v>
      </c>
      <c r="F200" s="24">
        <f t="shared" si="59"/>
        <v>271.875</v>
      </c>
      <c r="G200" s="23">
        <f t="shared" si="60"/>
        <v>0</v>
      </c>
      <c r="H200" s="24"/>
      <c r="I200" s="23">
        <f t="shared" si="50"/>
        <v>42.291666666666664</v>
      </c>
      <c r="J200" s="23">
        <f t="shared" si="61"/>
        <v>314.10734295538941</v>
      </c>
      <c r="K200" s="23">
        <f t="shared" si="62"/>
        <v>71080.050502893835</v>
      </c>
      <c r="L200" s="23">
        <f t="shared" si="51"/>
        <v>851.38075289033497</v>
      </c>
      <c r="M200" s="23">
        <f t="shared" si="52"/>
        <v>300</v>
      </c>
      <c r="N200" s="23">
        <f t="shared" si="63"/>
        <v>0</v>
      </c>
      <c r="O200" s="23">
        <f t="shared" si="53"/>
        <v>1151.3807528903349</v>
      </c>
      <c r="P200" s="23">
        <f t="shared" si="54"/>
        <v>1137.2734099349454</v>
      </c>
      <c r="Q200" s="23">
        <f t="shared" si="72"/>
        <v>225905.27540711081</v>
      </c>
      <c r="R200" s="25">
        <f t="shared" si="73"/>
        <v>1557.9674166007644</v>
      </c>
    </row>
    <row r="201" spans="2:18" x14ac:dyDescent="0.3">
      <c r="B201" s="22">
        <f t="shared" si="55"/>
        <v>190</v>
      </c>
      <c r="C201" s="23">
        <f t="shared" si="56"/>
        <v>71080.050502893835</v>
      </c>
      <c r="D201" s="23">
        <f t="shared" si="57"/>
        <v>222.12515782154327</v>
      </c>
      <c r="E201" s="23">
        <f t="shared" si="58"/>
        <v>315.08892840212502</v>
      </c>
      <c r="F201" s="24">
        <f t="shared" si="59"/>
        <v>271.875</v>
      </c>
      <c r="G201" s="23">
        <f t="shared" si="60"/>
        <v>0</v>
      </c>
      <c r="H201" s="24"/>
      <c r="I201" s="23">
        <f t="shared" si="50"/>
        <v>42.291666666666664</v>
      </c>
      <c r="J201" s="23">
        <f t="shared" si="61"/>
        <v>315.08892840212502</v>
      </c>
      <c r="K201" s="23">
        <f t="shared" si="62"/>
        <v>70764.96157449171</v>
      </c>
      <c r="L201" s="23">
        <f t="shared" si="51"/>
        <v>851.38075289033509</v>
      </c>
      <c r="M201" s="23">
        <f t="shared" si="52"/>
        <v>300</v>
      </c>
      <c r="N201" s="23">
        <f t="shared" si="63"/>
        <v>0</v>
      </c>
      <c r="O201" s="23">
        <f t="shared" si="53"/>
        <v>1151.3807528903351</v>
      </c>
      <c r="P201" s="23">
        <f t="shared" si="54"/>
        <v>1136.2918244882101</v>
      </c>
      <c r="Q201" s="23">
        <f t="shared" si="72"/>
        <v>225905.27540711081</v>
      </c>
      <c r="R201" s="25">
        <f t="shared" si="73"/>
        <v>1557.9674166007644</v>
      </c>
    </row>
    <row r="202" spans="2:18" x14ac:dyDescent="0.3">
      <c r="B202" s="22">
        <f t="shared" si="55"/>
        <v>191</v>
      </c>
      <c r="C202" s="23">
        <f t="shared" si="56"/>
        <v>70764.96157449171</v>
      </c>
      <c r="D202" s="23">
        <f t="shared" si="57"/>
        <v>221.14050492028662</v>
      </c>
      <c r="E202" s="23">
        <f t="shared" si="58"/>
        <v>316.07358130338162</v>
      </c>
      <c r="F202" s="24">
        <f t="shared" si="59"/>
        <v>271.875</v>
      </c>
      <c r="G202" s="23">
        <f t="shared" si="60"/>
        <v>0</v>
      </c>
      <c r="H202" s="24"/>
      <c r="I202" s="23">
        <f t="shared" si="50"/>
        <v>42.291666666666664</v>
      </c>
      <c r="J202" s="23">
        <f t="shared" si="61"/>
        <v>316.07358130338162</v>
      </c>
      <c r="K202" s="23">
        <f t="shared" si="62"/>
        <v>70448.887993188328</v>
      </c>
      <c r="L202" s="23">
        <f t="shared" si="51"/>
        <v>851.38075289033497</v>
      </c>
      <c r="M202" s="23">
        <f t="shared" si="52"/>
        <v>300</v>
      </c>
      <c r="N202" s="23">
        <f t="shared" si="63"/>
        <v>0</v>
      </c>
      <c r="O202" s="23">
        <f t="shared" si="53"/>
        <v>1151.3807528903349</v>
      </c>
      <c r="P202" s="23">
        <f t="shared" si="54"/>
        <v>1135.3071715869532</v>
      </c>
      <c r="Q202" s="23">
        <f t="shared" si="72"/>
        <v>225905.27540711081</v>
      </c>
      <c r="R202" s="25">
        <f t="shared" si="73"/>
        <v>1557.9674166007644</v>
      </c>
    </row>
    <row r="203" spans="2:18" x14ac:dyDescent="0.3">
      <c r="B203" s="22">
        <f t="shared" si="55"/>
        <v>192</v>
      </c>
      <c r="C203" s="23">
        <f t="shared" si="56"/>
        <v>70448.887993188328</v>
      </c>
      <c r="D203" s="23">
        <f t="shared" si="57"/>
        <v>220.15277497871355</v>
      </c>
      <c r="E203" s="23">
        <f t="shared" si="58"/>
        <v>317.06131124495465</v>
      </c>
      <c r="F203" s="24">
        <f t="shared" si="59"/>
        <v>271.875</v>
      </c>
      <c r="G203" s="23">
        <f t="shared" si="60"/>
        <v>0</v>
      </c>
      <c r="H203" s="24"/>
      <c r="I203" s="23">
        <f t="shared" si="50"/>
        <v>42.291666666666664</v>
      </c>
      <c r="J203" s="23">
        <f t="shared" si="61"/>
        <v>317.06131124495465</v>
      </c>
      <c r="K203" s="23">
        <f t="shared" si="62"/>
        <v>70131.826681943377</v>
      </c>
      <c r="L203" s="23">
        <f t="shared" si="51"/>
        <v>851.38075289033486</v>
      </c>
      <c r="M203" s="23">
        <f t="shared" si="52"/>
        <v>300</v>
      </c>
      <c r="N203" s="23">
        <f t="shared" si="63"/>
        <v>0</v>
      </c>
      <c r="O203" s="23">
        <f t="shared" si="53"/>
        <v>1151.3807528903349</v>
      </c>
      <c r="P203" s="23">
        <f t="shared" si="54"/>
        <v>1134.3194416453803</v>
      </c>
      <c r="Q203" s="23">
        <f t="shared" si="72"/>
        <v>225905.27540711081</v>
      </c>
      <c r="R203" s="25">
        <f t="shared" si="73"/>
        <v>1557.9674166007644</v>
      </c>
    </row>
    <row r="204" spans="2:18" x14ac:dyDescent="0.3">
      <c r="B204" s="22">
        <f t="shared" si="55"/>
        <v>193</v>
      </c>
      <c r="C204" s="23">
        <f t="shared" si="56"/>
        <v>70131.826681943377</v>
      </c>
      <c r="D204" s="23">
        <f t="shared" si="57"/>
        <v>219.16195838107308</v>
      </c>
      <c r="E204" s="23">
        <f t="shared" si="58"/>
        <v>318.05212784259516</v>
      </c>
      <c r="F204" s="24">
        <f t="shared" si="59"/>
        <v>271.875</v>
      </c>
      <c r="G204" s="23">
        <f t="shared" si="60"/>
        <v>0</v>
      </c>
      <c r="H204" s="24"/>
      <c r="I204" s="23">
        <f t="shared" ref="I204:I267" si="74">0.35/100*$C$4/12</f>
        <v>42.291666666666664</v>
      </c>
      <c r="J204" s="23">
        <f t="shared" si="61"/>
        <v>318.05212784259516</v>
      </c>
      <c r="K204" s="23">
        <f t="shared" si="62"/>
        <v>69813.774554100775</v>
      </c>
      <c r="L204" s="23">
        <f t="shared" ref="L204:L267" si="75">I204+H204+G204+F204+E204+D204</f>
        <v>851.38075289033497</v>
      </c>
      <c r="M204" s="23">
        <f t="shared" ref="M204:M267" si="76">+$L$4</f>
        <v>300</v>
      </c>
      <c r="N204" s="23">
        <f t="shared" si="63"/>
        <v>0</v>
      </c>
      <c r="O204" s="23">
        <f t="shared" ref="O204:O267" si="77">L204+M204-N204</f>
        <v>1151.3807528903349</v>
      </c>
      <c r="P204" s="23">
        <f t="shared" ref="P204:P267" si="78">O204-E204+M204</f>
        <v>1133.3286250477397</v>
      </c>
      <c r="Q204" s="23">
        <f>$Q$203+ $Q$203*$L$8</f>
        <v>232682.43366932412</v>
      </c>
      <c r="R204" s="25">
        <f>$R$203 + ($R$203 * $S$5)</f>
        <v>1604.7064390987873</v>
      </c>
    </row>
    <row r="205" spans="2:18" x14ac:dyDescent="0.3">
      <c r="B205" s="22">
        <f t="shared" ref="B205:B268" si="79">+IF(K204&gt;1,IF(B204="","",B204+1),"")</f>
        <v>194</v>
      </c>
      <c r="C205" s="23">
        <f t="shared" ref="C205:C268" si="80">+IF(B205="","",K204)</f>
        <v>69813.774554100775</v>
      </c>
      <c r="D205" s="23">
        <f t="shared" ref="D205:D268" si="81">+IF(B205="",0,-IPMT($C$5/12,B205,$C$6,$C$7))</f>
        <v>218.16804548156495</v>
      </c>
      <c r="E205" s="23">
        <f t="shared" ref="E205:E268" si="82">+IF(B205="",0,-PPMT($C$5/12,B205,$C$6,$C$7))</f>
        <v>319.04604074210329</v>
      </c>
      <c r="F205" s="24">
        <f t="shared" ref="F205:F268" si="83">+IF(B205="",0,$G$4)</f>
        <v>271.875</v>
      </c>
      <c r="G205" s="23">
        <f t="shared" ref="G205:G268" si="84">+IF(B205="",0,IF(C205&lt;$C$4*0.8,0,$G$5))</f>
        <v>0</v>
      </c>
      <c r="H205" s="24"/>
      <c r="I205" s="23">
        <f t="shared" si="74"/>
        <v>42.291666666666664</v>
      </c>
      <c r="J205" s="23">
        <f t="shared" ref="J205:J268" si="85">+IF(B205="",0,E205+H205)</f>
        <v>319.04604074210329</v>
      </c>
      <c r="K205" s="23">
        <f t="shared" ref="K205:K268" si="86">+IF(B205="","",C205-J205)</f>
        <v>69494.72851335867</v>
      </c>
      <c r="L205" s="23">
        <f t="shared" si="75"/>
        <v>851.38075289033497</v>
      </c>
      <c r="M205" s="23">
        <f t="shared" si="76"/>
        <v>300</v>
      </c>
      <c r="N205" s="23">
        <f t="shared" ref="N205:N268" si="87">(D205+F205)*0.3*0</f>
        <v>0</v>
      </c>
      <c r="O205" s="23">
        <f t="shared" si="77"/>
        <v>1151.3807528903349</v>
      </c>
      <c r="P205" s="23">
        <f t="shared" si="78"/>
        <v>1132.3347121482316</v>
      </c>
      <c r="Q205" s="23">
        <f t="shared" ref="Q205:Q215" si="88">$Q$203+ $Q$203*$L$8</f>
        <v>232682.43366932412</v>
      </c>
      <c r="R205" s="25">
        <f t="shared" ref="R205:R215" si="89">$R$203 + ($R$203 * $S$5)</f>
        <v>1604.7064390987873</v>
      </c>
    </row>
    <row r="206" spans="2:18" x14ac:dyDescent="0.3">
      <c r="B206" s="22">
        <f t="shared" si="79"/>
        <v>195</v>
      </c>
      <c r="C206" s="23">
        <f t="shared" si="80"/>
        <v>69494.72851335867</v>
      </c>
      <c r="D206" s="23">
        <f t="shared" si="81"/>
        <v>217.17102660424584</v>
      </c>
      <c r="E206" s="23">
        <f t="shared" si="82"/>
        <v>320.04305961942237</v>
      </c>
      <c r="F206" s="24">
        <f t="shared" si="83"/>
        <v>271.875</v>
      </c>
      <c r="G206" s="23">
        <f t="shared" si="84"/>
        <v>0</v>
      </c>
      <c r="H206" s="24"/>
      <c r="I206" s="23">
        <f t="shared" si="74"/>
        <v>42.291666666666664</v>
      </c>
      <c r="J206" s="23">
        <f t="shared" si="85"/>
        <v>320.04305961942237</v>
      </c>
      <c r="K206" s="23">
        <f t="shared" si="86"/>
        <v>69174.68545373925</v>
      </c>
      <c r="L206" s="23">
        <f t="shared" si="75"/>
        <v>851.38075289033497</v>
      </c>
      <c r="M206" s="23">
        <f t="shared" si="76"/>
        <v>300</v>
      </c>
      <c r="N206" s="23">
        <f t="shared" si="87"/>
        <v>0</v>
      </c>
      <c r="O206" s="23">
        <f t="shared" si="77"/>
        <v>1151.3807528903349</v>
      </c>
      <c r="P206" s="23">
        <f t="shared" si="78"/>
        <v>1131.3376932709125</v>
      </c>
      <c r="Q206" s="23">
        <f t="shared" si="88"/>
        <v>232682.43366932412</v>
      </c>
      <c r="R206" s="25">
        <f t="shared" si="89"/>
        <v>1604.7064390987873</v>
      </c>
    </row>
    <row r="207" spans="2:18" x14ac:dyDescent="0.3">
      <c r="B207" s="22">
        <f t="shared" si="79"/>
        <v>196</v>
      </c>
      <c r="C207" s="23">
        <f t="shared" si="80"/>
        <v>69174.68545373925</v>
      </c>
      <c r="D207" s="23">
        <f t="shared" si="81"/>
        <v>216.17089204293518</v>
      </c>
      <c r="E207" s="23">
        <f t="shared" si="82"/>
        <v>321.04319418073305</v>
      </c>
      <c r="F207" s="24">
        <f t="shared" si="83"/>
        <v>271.875</v>
      </c>
      <c r="G207" s="23">
        <f t="shared" si="84"/>
        <v>0</v>
      </c>
      <c r="H207" s="24"/>
      <c r="I207" s="23">
        <f t="shared" si="74"/>
        <v>42.291666666666664</v>
      </c>
      <c r="J207" s="23">
        <f t="shared" si="85"/>
        <v>321.04319418073305</v>
      </c>
      <c r="K207" s="23">
        <f t="shared" si="86"/>
        <v>68853.642259558517</v>
      </c>
      <c r="L207" s="23">
        <f t="shared" si="75"/>
        <v>851.38075289033497</v>
      </c>
      <c r="M207" s="23">
        <f t="shared" si="76"/>
        <v>300</v>
      </c>
      <c r="N207" s="23">
        <f t="shared" si="87"/>
        <v>0</v>
      </c>
      <c r="O207" s="23">
        <f t="shared" si="77"/>
        <v>1151.3807528903349</v>
      </c>
      <c r="P207" s="23">
        <f t="shared" si="78"/>
        <v>1130.3375587096018</v>
      </c>
      <c r="Q207" s="23">
        <f t="shared" si="88"/>
        <v>232682.43366932412</v>
      </c>
      <c r="R207" s="25">
        <f t="shared" si="89"/>
        <v>1604.7064390987873</v>
      </c>
    </row>
    <row r="208" spans="2:18" x14ac:dyDescent="0.3">
      <c r="B208" s="22">
        <f t="shared" si="79"/>
        <v>197</v>
      </c>
      <c r="C208" s="23">
        <f t="shared" si="80"/>
        <v>68853.642259558517</v>
      </c>
      <c r="D208" s="23">
        <f t="shared" si="81"/>
        <v>215.16763206112034</v>
      </c>
      <c r="E208" s="23">
        <f t="shared" si="82"/>
        <v>322.04645416254783</v>
      </c>
      <c r="F208" s="24">
        <f t="shared" si="83"/>
        <v>271.875</v>
      </c>
      <c r="G208" s="23">
        <f t="shared" si="84"/>
        <v>0</v>
      </c>
      <c r="H208" s="24"/>
      <c r="I208" s="23">
        <f t="shared" si="74"/>
        <v>42.291666666666664</v>
      </c>
      <c r="J208" s="23">
        <f t="shared" si="85"/>
        <v>322.04645416254783</v>
      </c>
      <c r="K208" s="23">
        <f t="shared" si="86"/>
        <v>68531.595805395977</v>
      </c>
      <c r="L208" s="23">
        <f t="shared" si="75"/>
        <v>851.38075289033486</v>
      </c>
      <c r="M208" s="23">
        <f t="shared" si="76"/>
        <v>300</v>
      </c>
      <c r="N208" s="23">
        <f t="shared" si="87"/>
        <v>0</v>
      </c>
      <c r="O208" s="23">
        <f t="shared" si="77"/>
        <v>1151.3807528903349</v>
      </c>
      <c r="P208" s="23">
        <f t="shared" si="78"/>
        <v>1129.334298727787</v>
      </c>
      <c r="Q208" s="23">
        <f t="shared" si="88"/>
        <v>232682.43366932412</v>
      </c>
      <c r="R208" s="25">
        <f t="shared" si="89"/>
        <v>1604.7064390987873</v>
      </c>
    </row>
    <row r="209" spans="2:18" x14ac:dyDescent="0.3">
      <c r="B209" s="22">
        <f t="shared" si="79"/>
        <v>198</v>
      </c>
      <c r="C209" s="23">
        <f t="shared" si="80"/>
        <v>68531.595805395977</v>
      </c>
      <c r="D209" s="23">
        <f t="shared" si="81"/>
        <v>214.16123689186242</v>
      </c>
      <c r="E209" s="23">
        <f t="shared" si="82"/>
        <v>323.05284933180582</v>
      </c>
      <c r="F209" s="24">
        <f t="shared" si="83"/>
        <v>271.875</v>
      </c>
      <c r="G209" s="23">
        <f t="shared" si="84"/>
        <v>0</v>
      </c>
      <c r="H209" s="24"/>
      <c r="I209" s="23">
        <f t="shared" si="74"/>
        <v>42.291666666666664</v>
      </c>
      <c r="J209" s="23">
        <f t="shared" si="85"/>
        <v>323.05284933180582</v>
      </c>
      <c r="K209" s="23">
        <f t="shared" si="86"/>
        <v>68208.542956064164</v>
      </c>
      <c r="L209" s="23">
        <f t="shared" si="75"/>
        <v>851.38075289033486</v>
      </c>
      <c r="M209" s="23">
        <f t="shared" si="76"/>
        <v>300</v>
      </c>
      <c r="N209" s="23">
        <f t="shared" si="87"/>
        <v>0</v>
      </c>
      <c r="O209" s="23">
        <f t="shared" si="77"/>
        <v>1151.3807528903349</v>
      </c>
      <c r="P209" s="23">
        <f t="shared" si="78"/>
        <v>1128.327903558529</v>
      </c>
      <c r="Q209" s="23">
        <f t="shared" si="88"/>
        <v>232682.43366932412</v>
      </c>
      <c r="R209" s="25">
        <f t="shared" si="89"/>
        <v>1604.7064390987873</v>
      </c>
    </row>
    <row r="210" spans="2:18" x14ac:dyDescent="0.3">
      <c r="B210" s="22">
        <f t="shared" si="79"/>
        <v>199</v>
      </c>
      <c r="C210" s="23">
        <f t="shared" si="80"/>
        <v>68208.542956064164</v>
      </c>
      <c r="D210" s="23">
        <f t="shared" si="81"/>
        <v>213.15169673770055</v>
      </c>
      <c r="E210" s="23">
        <f t="shared" si="82"/>
        <v>324.06238948596769</v>
      </c>
      <c r="F210" s="24">
        <f t="shared" si="83"/>
        <v>271.875</v>
      </c>
      <c r="G210" s="23">
        <f t="shared" si="84"/>
        <v>0</v>
      </c>
      <c r="H210" s="24"/>
      <c r="I210" s="23">
        <f t="shared" si="74"/>
        <v>42.291666666666664</v>
      </c>
      <c r="J210" s="23">
        <f t="shared" si="85"/>
        <v>324.06238948596769</v>
      </c>
      <c r="K210" s="23">
        <f t="shared" si="86"/>
        <v>67884.48056657819</v>
      </c>
      <c r="L210" s="23">
        <f t="shared" si="75"/>
        <v>851.38075289033486</v>
      </c>
      <c r="M210" s="23">
        <f t="shared" si="76"/>
        <v>300</v>
      </c>
      <c r="N210" s="23">
        <f t="shared" si="87"/>
        <v>0</v>
      </c>
      <c r="O210" s="23">
        <f t="shared" si="77"/>
        <v>1151.3807528903349</v>
      </c>
      <c r="P210" s="23">
        <f t="shared" si="78"/>
        <v>1127.3183634043671</v>
      </c>
      <c r="Q210" s="23">
        <f t="shared" si="88"/>
        <v>232682.43366932412</v>
      </c>
      <c r="R210" s="25">
        <f t="shared" si="89"/>
        <v>1604.7064390987873</v>
      </c>
    </row>
    <row r="211" spans="2:18" x14ac:dyDescent="0.3">
      <c r="B211" s="22">
        <f t="shared" si="79"/>
        <v>200</v>
      </c>
      <c r="C211" s="23">
        <f t="shared" si="80"/>
        <v>67884.48056657819</v>
      </c>
      <c r="D211" s="23">
        <f t="shared" si="81"/>
        <v>212.13900177055686</v>
      </c>
      <c r="E211" s="23">
        <f t="shared" si="82"/>
        <v>325.07508445311134</v>
      </c>
      <c r="F211" s="24">
        <f t="shared" si="83"/>
        <v>271.875</v>
      </c>
      <c r="G211" s="23">
        <f t="shared" si="84"/>
        <v>0</v>
      </c>
      <c r="H211" s="24"/>
      <c r="I211" s="23">
        <f t="shared" si="74"/>
        <v>42.291666666666664</v>
      </c>
      <c r="J211" s="23">
        <f t="shared" si="85"/>
        <v>325.07508445311134</v>
      </c>
      <c r="K211" s="23">
        <f t="shared" si="86"/>
        <v>67559.405482125076</v>
      </c>
      <c r="L211" s="23">
        <f t="shared" si="75"/>
        <v>851.38075289033486</v>
      </c>
      <c r="M211" s="23">
        <f t="shared" si="76"/>
        <v>300</v>
      </c>
      <c r="N211" s="23">
        <f t="shared" si="87"/>
        <v>0</v>
      </c>
      <c r="O211" s="23">
        <f t="shared" si="77"/>
        <v>1151.3807528903349</v>
      </c>
      <c r="P211" s="23">
        <f t="shared" si="78"/>
        <v>1126.3056684372236</v>
      </c>
      <c r="Q211" s="23">
        <f t="shared" si="88"/>
        <v>232682.43366932412</v>
      </c>
      <c r="R211" s="25">
        <f t="shared" si="89"/>
        <v>1604.7064390987873</v>
      </c>
    </row>
    <row r="212" spans="2:18" x14ac:dyDescent="0.3">
      <c r="B212" s="22">
        <f t="shared" si="79"/>
        <v>201</v>
      </c>
      <c r="C212" s="23">
        <f t="shared" si="80"/>
        <v>67559.405482125076</v>
      </c>
      <c r="D212" s="23">
        <f t="shared" si="81"/>
        <v>211.12314213164089</v>
      </c>
      <c r="E212" s="23">
        <f t="shared" si="82"/>
        <v>326.09094409202731</v>
      </c>
      <c r="F212" s="24">
        <f t="shared" si="83"/>
        <v>271.875</v>
      </c>
      <c r="G212" s="23">
        <f t="shared" si="84"/>
        <v>0</v>
      </c>
      <c r="H212" s="24"/>
      <c r="I212" s="23">
        <f t="shared" si="74"/>
        <v>42.291666666666664</v>
      </c>
      <c r="J212" s="23">
        <f t="shared" si="85"/>
        <v>326.09094409202731</v>
      </c>
      <c r="K212" s="23">
        <f t="shared" si="86"/>
        <v>67233.314538033053</v>
      </c>
      <c r="L212" s="23">
        <f t="shared" si="75"/>
        <v>851.38075289033486</v>
      </c>
      <c r="M212" s="23">
        <f t="shared" si="76"/>
        <v>300</v>
      </c>
      <c r="N212" s="23">
        <f t="shared" si="87"/>
        <v>0</v>
      </c>
      <c r="O212" s="23">
        <f t="shared" si="77"/>
        <v>1151.3807528903349</v>
      </c>
      <c r="P212" s="23">
        <f t="shared" si="78"/>
        <v>1125.2898087983076</v>
      </c>
      <c r="Q212" s="23">
        <f t="shared" si="88"/>
        <v>232682.43366932412</v>
      </c>
      <c r="R212" s="25">
        <f t="shared" si="89"/>
        <v>1604.7064390987873</v>
      </c>
    </row>
    <row r="213" spans="2:18" x14ac:dyDescent="0.3">
      <c r="B213" s="22">
        <f t="shared" si="79"/>
        <v>202</v>
      </c>
      <c r="C213" s="23">
        <f t="shared" si="80"/>
        <v>67233.314538033053</v>
      </c>
      <c r="D213" s="23">
        <f t="shared" si="81"/>
        <v>210.10410793135327</v>
      </c>
      <c r="E213" s="23">
        <f t="shared" si="82"/>
        <v>327.10997829231491</v>
      </c>
      <c r="F213" s="24">
        <f t="shared" si="83"/>
        <v>271.875</v>
      </c>
      <c r="G213" s="23">
        <f t="shared" si="84"/>
        <v>0</v>
      </c>
      <c r="H213" s="24"/>
      <c r="I213" s="23">
        <f t="shared" si="74"/>
        <v>42.291666666666664</v>
      </c>
      <c r="J213" s="23">
        <f t="shared" si="85"/>
        <v>327.10997829231491</v>
      </c>
      <c r="K213" s="23">
        <f t="shared" si="86"/>
        <v>66906.204559740741</v>
      </c>
      <c r="L213" s="23">
        <f t="shared" si="75"/>
        <v>851.38075289033486</v>
      </c>
      <c r="M213" s="23">
        <f t="shared" si="76"/>
        <v>300</v>
      </c>
      <c r="N213" s="23">
        <f t="shared" si="87"/>
        <v>0</v>
      </c>
      <c r="O213" s="23">
        <f t="shared" si="77"/>
        <v>1151.3807528903349</v>
      </c>
      <c r="P213" s="23">
        <f t="shared" si="78"/>
        <v>1124.2707745980199</v>
      </c>
      <c r="Q213" s="23">
        <f t="shared" si="88"/>
        <v>232682.43366932412</v>
      </c>
      <c r="R213" s="25">
        <f t="shared" si="89"/>
        <v>1604.7064390987873</v>
      </c>
    </row>
    <row r="214" spans="2:18" x14ac:dyDescent="0.3">
      <c r="B214" s="22">
        <f t="shared" si="79"/>
        <v>203</v>
      </c>
      <c r="C214" s="23">
        <f t="shared" si="80"/>
        <v>66906.204559740741</v>
      </c>
      <c r="D214" s="23">
        <f t="shared" si="81"/>
        <v>209.0818892491898</v>
      </c>
      <c r="E214" s="23">
        <f t="shared" si="82"/>
        <v>328.1321969744784</v>
      </c>
      <c r="F214" s="24">
        <f t="shared" si="83"/>
        <v>271.875</v>
      </c>
      <c r="G214" s="23">
        <f t="shared" si="84"/>
        <v>0</v>
      </c>
      <c r="H214" s="24"/>
      <c r="I214" s="23">
        <f t="shared" si="74"/>
        <v>42.291666666666664</v>
      </c>
      <c r="J214" s="23">
        <f t="shared" si="85"/>
        <v>328.1321969744784</v>
      </c>
      <c r="K214" s="23">
        <f t="shared" si="86"/>
        <v>66578.072362766266</v>
      </c>
      <c r="L214" s="23">
        <f t="shared" si="75"/>
        <v>851.38075289033486</v>
      </c>
      <c r="M214" s="23">
        <f t="shared" si="76"/>
        <v>300</v>
      </c>
      <c r="N214" s="23">
        <f t="shared" si="87"/>
        <v>0</v>
      </c>
      <c r="O214" s="23">
        <f t="shared" si="77"/>
        <v>1151.3807528903349</v>
      </c>
      <c r="P214" s="23">
        <f t="shared" si="78"/>
        <v>1123.2485559158565</v>
      </c>
      <c r="Q214" s="23">
        <f t="shared" si="88"/>
        <v>232682.43366932412</v>
      </c>
      <c r="R214" s="25">
        <f t="shared" si="89"/>
        <v>1604.7064390987873</v>
      </c>
    </row>
    <row r="215" spans="2:18" x14ac:dyDescent="0.3">
      <c r="B215" s="22">
        <f t="shared" si="79"/>
        <v>204</v>
      </c>
      <c r="C215" s="23">
        <f t="shared" si="80"/>
        <v>66578.072362766266</v>
      </c>
      <c r="D215" s="23">
        <f t="shared" si="81"/>
        <v>208.05647613364462</v>
      </c>
      <c r="E215" s="23">
        <f t="shared" si="82"/>
        <v>329.15761009002358</v>
      </c>
      <c r="F215" s="24">
        <f t="shared" si="83"/>
        <v>271.875</v>
      </c>
      <c r="G215" s="23">
        <f t="shared" si="84"/>
        <v>0</v>
      </c>
      <c r="H215" s="24"/>
      <c r="I215" s="23">
        <f t="shared" si="74"/>
        <v>42.291666666666664</v>
      </c>
      <c r="J215" s="23">
        <f t="shared" si="85"/>
        <v>329.15761009002358</v>
      </c>
      <c r="K215" s="23">
        <f t="shared" si="86"/>
        <v>66248.914752676239</v>
      </c>
      <c r="L215" s="23">
        <f t="shared" si="75"/>
        <v>851.38075289033497</v>
      </c>
      <c r="M215" s="23">
        <f t="shared" si="76"/>
        <v>300</v>
      </c>
      <c r="N215" s="23">
        <f t="shared" si="87"/>
        <v>0</v>
      </c>
      <c r="O215" s="23">
        <f t="shared" si="77"/>
        <v>1151.3807528903349</v>
      </c>
      <c r="P215" s="23">
        <f t="shared" si="78"/>
        <v>1122.2231428003113</v>
      </c>
      <c r="Q215" s="23">
        <f t="shared" si="88"/>
        <v>232682.43366932412</v>
      </c>
      <c r="R215" s="25">
        <f t="shared" si="89"/>
        <v>1604.7064390987873</v>
      </c>
    </row>
    <row r="216" spans="2:18" x14ac:dyDescent="0.3">
      <c r="B216" s="22">
        <f t="shared" si="79"/>
        <v>205</v>
      </c>
      <c r="C216" s="23">
        <f t="shared" si="80"/>
        <v>66248.914752676239</v>
      </c>
      <c r="D216" s="23">
        <f t="shared" si="81"/>
        <v>207.02785860211324</v>
      </c>
      <c r="E216" s="23">
        <f t="shared" si="82"/>
        <v>330.18622762155496</v>
      </c>
      <c r="F216" s="24">
        <f t="shared" si="83"/>
        <v>271.875</v>
      </c>
      <c r="G216" s="23">
        <f t="shared" si="84"/>
        <v>0</v>
      </c>
      <c r="H216" s="24"/>
      <c r="I216" s="23">
        <f t="shared" si="74"/>
        <v>42.291666666666664</v>
      </c>
      <c r="J216" s="23">
        <f t="shared" si="85"/>
        <v>330.18622762155496</v>
      </c>
      <c r="K216" s="23">
        <f t="shared" si="86"/>
        <v>65918.728525054685</v>
      </c>
      <c r="L216" s="23">
        <f t="shared" si="75"/>
        <v>851.38075289033497</v>
      </c>
      <c r="M216" s="23">
        <f t="shared" si="76"/>
        <v>300</v>
      </c>
      <c r="N216" s="23">
        <f t="shared" si="87"/>
        <v>0</v>
      </c>
      <c r="O216" s="23">
        <f t="shared" si="77"/>
        <v>1151.3807528903349</v>
      </c>
      <c r="P216" s="23">
        <f t="shared" si="78"/>
        <v>1121.1945252687799</v>
      </c>
      <c r="Q216" s="23">
        <f>$Q$215+ $Q$215*$L$8</f>
        <v>239662.90667940385</v>
      </c>
      <c r="R216" s="25">
        <f>$R$215 + ($R$215 * $S$5)</f>
        <v>1652.8476322717509</v>
      </c>
    </row>
    <row r="217" spans="2:18" x14ac:dyDescent="0.3">
      <c r="B217" s="22">
        <f t="shared" si="79"/>
        <v>206</v>
      </c>
      <c r="C217" s="23">
        <f t="shared" si="80"/>
        <v>65918.728525054685</v>
      </c>
      <c r="D217" s="23">
        <f t="shared" si="81"/>
        <v>205.99602664079592</v>
      </c>
      <c r="E217" s="23">
        <f t="shared" si="82"/>
        <v>331.21805958287234</v>
      </c>
      <c r="F217" s="24">
        <f t="shared" si="83"/>
        <v>271.875</v>
      </c>
      <c r="G217" s="23">
        <f t="shared" si="84"/>
        <v>0</v>
      </c>
      <c r="H217" s="24"/>
      <c r="I217" s="23">
        <f t="shared" si="74"/>
        <v>42.291666666666664</v>
      </c>
      <c r="J217" s="23">
        <f t="shared" si="85"/>
        <v>331.21805958287234</v>
      </c>
      <c r="K217" s="23">
        <f t="shared" si="86"/>
        <v>65587.510465471816</v>
      </c>
      <c r="L217" s="23">
        <f t="shared" si="75"/>
        <v>851.38075289033486</v>
      </c>
      <c r="M217" s="23">
        <f t="shared" si="76"/>
        <v>300</v>
      </c>
      <c r="N217" s="23">
        <f t="shared" si="87"/>
        <v>0</v>
      </c>
      <c r="O217" s="23">
        <f t="shared" si="77"/>
        <v>1151.3807528903349</v>
      </c>
      <c r="P217" s="23">
        <f t="shared" si="78"/>
        <v>1120.1626933074626</v>
      </c>
      <c r="Q217" s="23">
        <f t="shared" ref="Q217:Q227" si="90">$Q$215+ $Q$215*$L$8</f>
        <v>239662.90667940385</v>
      </c>
      <c r="R217" s="25">
        <f t="shared" ref="R217:R227" si="91">$R$215 + ($R$215 * $S$5)</f>
        <v>1652.8476322717509</v>
      </c>
    </row>
    <row r="218" spans="2:18" x14ac:dyDescent="0.3">
      <c r="B218" s="22">
        <f t="shared" si="79"/>
        <v>207</v>
      </c>
      <c r="C218" s="23">
        <f t="shared" si="80"/>
        <v>65587.510465471816</v>
      </c>
      <c r="D218" s="23">
        <f t="shared" si="81"/>
        <v>204.96097020459942</v>
      </c>
      <c r="E218" s="23">
        <f t="shared" si="82"/>
        <v>332.25311601906878</v>
      </c>
      <c r="F218" s="24">
        <f t="shared" si="83"/>
        <v>271.875</v>
      </c>
      <c r="G218" s="23">
        <f t="shared" si="84"/>
        <v>0</v>
      </c>
      <c r="H218" s="24"/>
      <c r="I218" s="23">
        <f t="shared" si="74"/>
        <v>42.291666666666664</v>
      </c>
      <c r="J218" s="23">
        <f t="shared" si="85"/>
        <v>332.25311601906878</v>
      </c>
      <c r="K218" s="23">
        <f t="shared" si="86"/>
        <v>65255.257349452746</v>
      </c>
      <c r="L218" s="23">
        <f t="shared" si="75"/>
        <v>851.38075289033497</v>
      </c>
      <c r="M218" s="23">
        <f t="shared" si="76"/>
        <v>300</v>
      </c>
      <c r="N218" s="23">
        <f t="shared" si="87"/>
        <v>0</v>
      </c>
      <c r="O218" s="23">
        <f t="shared" si="77"/>
        <v>1151.3807528903349</v>
      </c>
      <c r="P218" s="23">
        <f t="shared" si="78"/>
        <v>1119.1276368712661</v>
      </c>
      <c r="Q218" s="23">
        <f t="shared" si="90"/>
        <v>239662.90667940385</v>
      </c>
      <c r="R218" s="25">
        <f t="shared" si="91"/>
        <v>1652.8476322717509</v>
      </c>
    </row>
    <row r="219" spans="2:18" x14ac:dyDescent="0.3">
      <c r="B219" s="22">
        <f t="shared" si="79"/>
        <v>208</v>
      </c>
      <c r="C219" s="23">
        <f t="shared" si="80"/>
        <v>65255.257349452746</v>
      </c>
      <c r="D219" s="23">
        <f t="shared" si="81"/>
        <v>203.92267921703987</v>
      </c>
      <c r="E219" s="23">
        <f t="shared" si="82"/>
        <v>333.29140700662839</v>
      </c>
      <c r="F219" s="24">
        <f t="shared" si="83"/>
        <v>271.875</v>
      </c>
      <c r="G219" s="23">
        <f t="shared" si="84"/>
        <v>0</v>
      </c>
      <c r="H219" s="24"/>
      <c r="I219" s="23">
        <f t="shared" si="74"/>
        <v>42.291666666666664</v>
      </c>
      <c r="J219" s="23">
        <f t="shared" si="85"/>
        <v>333.29140700662839</v>
      </c>
      <c r="K219" s="23">
        <f t="shared" si="86"/>
        <v>64921.965942446121</v>
      </c>
      <c r="L219" s="23">
        <f t="shared" si="75"/>
        <v>851.38075289033497</v>
      </c>
      <c r="M219" s="23">
        <f t="shared" si="76"/>
        <v>300</v>
      </c>
      <c r="N219" s="23">
        <f t="shared" si="87"/>
        <v>0</v>
      </c>
      <c r="O219" s="23">
        <f t="shared" si="77"/>
        <v>1151.3807528903349</v>
      </c>
      <c r="P219" s="23">
        <f t="shared" si="78"/>
        <v>1118.0893458837065</v>
      </c>
      <c r="Q219" s="23">
        <f t="shared" si="90"/>
        <v>239662.90667940385</v>
      </c>
      <c r="R219" s="25">
        <f t="shared" si="91"/>
        <v>1652.8476322717509</v>
      </c>
    </row>
    <row r="220" spans="2:18" x14ac:dyDescent="0.3">
      <c r="B220" s="22">
        <f t="shared" si="79"/>
        <v>209</v>
      </c>
      <c r="C220" s="23">
        <f t="shared" si="80"/>
        <v>64921.965942446121</v>
      </c>
      <c r="D220" s="23">
        <f t="shared" si="81"/>
        <v>202.88114357014413</v>
      </c>
      <c r="E220" s="23">
        <f t="shared" si="82"/>
        <v>334.33294265352413</v>
      </c>
      <c r="F220" s="24">
        <f t="shared" si="83"/>
        <v>271.875</v>
      </c>
      <c r="G220" s="23">
        <f t="shared" si="84"/>
        <v>0</v>
      </c>
      <c r="H220" s="24"/>
      <c r="I220" s="23">
        <f t="shared" si="74"/>
        <v>42.291666666666664</v>
      </c>
      <c r="J220" s="23">
        <f t="shared" si="85"/>
        <v>334.33294265352413</v>
      </c>
      <c r="K220" s="23">
        <f t="shared" si="86"/>
        <v>64587.632999792593</v>
      </c>
      <c r="L220" s="23">
        <f t="shared" si="75"/>
        <v>851.38075289033486</v>
      </c>
      <c r="M220" s="23">
        <f t="shared" si="76"/>
        <v>300</v>
      </c>
      <c r="N220" s="23">
        <f t="shared" si="87"/>
        <v>0</v>
      </c>
      <c r="O220" s="23">
        <f t="shared" si="77"/>
        <v>1151.3807528903349</v>
      </c>
      <c r="P220" s="23">
        <f t="shared" si="78"/>
        <v>1117.0478102368106</v>
      </c>
      <c r="Q220" s="23">
        <f t="shared" si="90"/>
        <v>239662.90667940385</v>
      </c>
      <c r="R220" s="25">
        <f t="shared" si="91"/>
        <v>1652.8476322717509</v>
      </c>
    </row>
    <row r="221" spans="2:18" x14ac:dyDescent="0.3">
      <c r="B221" s="22">
        <f t="shared" si="79"/>
        <v>210</v>
      </c>
      <c r="C221" s="23">
        <f t="shared" si="80"/>
        <v>64587.632999792593</v>
      </c>
      <c r="D221" s="23">
        <f t="shared" si="81"/>
        <v>201.83635312435183</v>
      </c>
      <c r="E221" s="23">
        <f t="shared" si="82"/>
        <v>335.37773309931634</v>
      </c>
      <c r="F221" s="24">
        <f t="shared" si="83"/>
        <v>271.875</v>
      </c>
      <c r="G221" s="23">
        <f t="shared" si="84"/>
        <v>0</v>
      </c>
      <c r="H221" s="24"/>
      <c r="I221" s="23">
        <f t="shared" si="74"/>
        <v>42.291666666666664</v>
      </c>
      <c r="J221" s="23">
        <f t="shared" si="85"/>
        <v>335.37773309931634</v>
      </c>
      <c r="K221" s="23">
        <f t="shared" si="86"/>
        <v>64252.255266693275</v>
      </c>
      <c r="L221" s="23">
        <f t="shared" si="75"/>
        <v>851.38075289033486</v>
      </c>
      <c r="M221" s="23">
        <f t="shared" si="76"/>
        <v>300</v>
      </c>
      <c r="N221" s="23">
        <f t="shared" si="87"/>
        <v>0</v>
      </c>
      <c r="O221" s="23">
        <f t="shared" si="77"/>
        <v>1151.3807528903349</v>
      </c>
      <c r="P221" s="23">
        <f t="shared" si="78"/>
        <v>1116.0030197910185</v>
      </c>
      <c r="Q221" s="23">
        <f t="shared" si="90"/>
        <v>239662.90667940385</v>
      </c>
      <c r="R221" s="25">
        <f t="shared" si="91"/>
        <v>1652.8476322717509</v>
      </c>
    </row>
    <row r="222" spans="2:18" x14ac:dyDescent="0.3">
      <c r="B222" s="22">
        <f t="shared" si="79"/>
        <v>211</v>
      </c>
      <c r="C222" s="23">
        <f t="shared" si="80"/>
        <v>64252.255266693275</v>
      </c>
      <c r="D222" s="23">
        <f t="shared" si="81"/>
        <v>200.78829770841651</v>
      </c>
      <c r="E222" s="23">
        <f t="shared" si="82"/>
        <v>336.42578851525172</v>
      </c>
      <c r="F222" s="24">
        <f t="shared" si="83"/>
        <v>271.875</v>
      </c>
      <c r="G222" s="23">
        <f t="shared" si="84"/>
        <v>0</v>
      </c>
      <c r="H222" s="24"/>
      <c r="I222" s="23">
        <f t="shared" si="74"/>
        <v>42.291666666666664</v>
      </c>
      <c r="J222" s="23">
        <f t="shared" si="85"/>
        <v>336.42578851525172</v>
      </c>
      <c r="K222" s="23">
        <f t="shared" si="86"/>
        <v>63915.829478178021</v>
      </c>
      <c r="L222" s="23">
        <f t="shared" si="75"/>
        <v>851.38075289033497</v>
      </c>
      <c r="M222" s="23">
        <f t="shared" si="76"/>
        <v>300</v>
      </c>
      <c r="N222" s="23">
        <f t="shared" si="87"/>
        <v>0</v>
      </c>
      <c r="O222" s="23">
        <f t="shared" si="77"/>
        <v>1151.3807528903349</v>
      </c>
      <c r="P222" s="23">
        <f t="shared" si="78"/>
        <v>1114.9549643750831</v>
      </c>
      <c r="Q222" s="23">
        <f t="shared" si="90"/>
        <v>239662.90667940385</v>
      </c>
      <c r="R222" s="25">
        <f t="shared" si="91"/>
        <v>1652.8476322717509</v>
      </c>
    </row>
    <row r="223" spans="2:18" x14ac:dyDescent="0.3">
      <c r="B223" s="22">
        <f t="shared" si="79"/>
        <v>212</v>
      </c>
      <c r="C223" s="23">
        <f t="shared" si="80"/>
        <v>63915.829478178021</v>
      </c>
      <c r="D223" s="23">
        <f t="shared" si="81"/>
        <v>199.73696711930631</v>
      </c>
      <c r="E223" s="23">
        <f t="shared" si="82"/>
        <v>337.47711910436192</v>
      </c>
      <c r="F223" s="24">
        <f t="shared" si="83"/>
        <v>271.875</v>
      </c>
      <c r="G223" s="23">
        <f t="shared" si="84"/>
        <v>0</v>
      </c>
      <c r="H223" s="24"/>
      <c r="I223" s="23">
        <f t="shared" si="74"/>
        <v>42.291666666666664</v>
      </c>
      <c r="J223" s="23">
        <f t="shared" si="85"/>
        <v>337.47711910436192</v>
      </c>
      <c r="K223" s="23">
        <f t="shared" si="86"/>
        <v>63578.352359073659</v>
      </c>
      <c r="L223" s="23">
        <f t="shared" si="75"/>
        <v>851.38075289033497</v>
      </c>
      <c r="M223" s="23">
        <f t="shared" si="76"/>
        <v>300</v>
      </c>
      <c r="N223" s="23">
        <f t="shared" si="87"/>
        <v>0</v>
      </c>
      <c r="O223" s="23">
        <f t="shared" si="77"/>
        <v>1151.3807528903349</v>
      </c>
      <c r="P223" s="23">
        <f t="shared" si="78"/>
        <v>1113.9036337859729</v>
      </c>
      <c r="Q223" s="23">
        <f t="shared" si="90"/>
        <v>239662.90667940385</v>
      </c>
      <c r="R223" s="25">
        <f t="shared" si="91"/>
        <v>1652.8476322717509</v>
      </c>
    </row>
    <row r="224" spans="2:18" x14ac:dyDescent="0.3">
      <c r="B224" s="22">
        <f t="shared" si="79"/>
        <v>213</v>
      </c>
      <c r="C224" s="23">
        <f t="shared" si="80"/>
        <v>63578.352359073659</v>
      </c>
      <c r="D224" s="23">
        <f t="shared" si="81"/>
        <v>198.68235112210522</v>
      </c>
      <c r="E224" s="23">
        <f t="shared" si="82"/>
        <v>338.53173510156307</v>
      </c>
      <c r="F224" s="24">
        <f t="shared" si="83"/>
        <v>271.875</v>
      </c>
      <c r="G224" s="23">
        <f t="shared" si="84"/>
        <v>0</v>
      </c>
      <c r="H224" s="24"/>
      <c r="I224" s="23">
        <f t="shared" si="74"/>
        <v>42.291666666666664</v>
      </c>
      <c r="J224" s="23">
        <f t="shared" si="85"/>
        <v>338.53173510156307</v>
      </c>
      <c r="K224" s="23">
        <f t="shared" si="86"/>
        <v>63239.820623972097</v>
      </c>
      <c r="L224" s="23">
        <f t="shared" si="75"/>
        <v>851.38075289033509</v>
      </c>
      <c r="M224" s="23">
        <f t="shared" si="76"/>
        <v>300</v>
      </c>
      <c r="N224" s="23">
        <f t="shared" si="87"/>
        <v>0</v>
      </c>
      <c r="O224" s="23">
        <f t="shared" si="77"/>
        <v>1151.3807528903351</v>
      </c>
      <c r="P224" s="23">
        <f t="shared" si="78"/>
        <v>1112.849017788772</v>
      </c>
      <c r="Q224" s="23">
        <f t="shared" si="90"/>
        <v>239662.90667940385</v>
      </c>
      <c r="R224" s="25">
        <f t="shared" si="91"/>
        <v>1652.8476322717509</v>
      </c>
    </row>
    <row r="225" spans="2:18" x14ac:dyDescent="0.3">
      <c r="B225" s="22">
        <f t="shared" si="79"/>
        <v>214</v>
      </c>
      <c r="C225" s="23">
        <f t="shared" si="80"/>
        <v>63239.820623972097</v>
      </c>
      <c r="D225" s="23">
        <f t="shared" si="81"/>
        <v>197.62443944991284</v>
      </c>
      <c r="E225" s="23">
        <f t="shared" si="82"/>
        <v>339.58964677375536</v>
      </c>
      <c r="F225" s="24">
        <f t="shared" si="83"/>
        <v>271.875</v>
      </c>
      <c r="G225" s="23">
        <f t="shared" si="84"/>
        <v>0</v>
      </c>
      <c r="H225" s="24"/>
      <c r="I225" s="23">
        <f t="shared" si="74"/>
        <v>42.291666666666664</v>
      </c>
      <c r="J225" s="23">
        <f t="shared" si="85"/>
        <v>339.58964677375536</v>
      </c>
      <c r="K225" s="23">
        <f t="shared" si="86"/>
        <v>62900.230977198342</v>
      </c>
      <c r="L225" s="23">
        <f t="shared" si="75"/>
        <v>851.38075289033486</v>
      </c>
      <c r="M225" s="23">
        <f t="shared" si="76"/>
        <v>300</v>
      </c>
      <c r="N225" s="23">
        <f t="shared" si="87"/>
        <v>0</v>
      </c>
      <c r="O225" s="23">
        <f t="shared" si="77"/>
        <v>1151.3807528903349</v>
      </c>
      <c r="P225" s="23">
        <f t="shared" si="78"/>
        <v>1111.7911061165796</v>
      </c>
      <c r="Q225" s="23">
        <f t="shared" si="90"/>
        <v>239662.90667940385</v>
      </c>
      <c r="R225" s="25">
        <f t="shared" si="91"/>
        <v>1652.8476322717509</v>
      </c>
    </row>
    <row r="226" spans="2:18" x14ac:dyDescent="0.3">
      <c r="B226" s="22">
        <f t="shared" si="79"/>
        <v>215</v>
      </c>
      <c r="C226" s="23">
        <f t="shared" si="80"/>
        <v>62900.230977198342</v>
      </c>
      <c r="D226" s="23">
        <f t="shared" si="81"/>
        <v>196.5632218037448</v>
      </c>
      <c r="E226" s="23">
        <f t="shared" si="82"/>
        <v>340.65086441992344</v>
      </c>
      <c r="F226" s="24">
        <f t="shared" si="83"/>
        <v>271.875</v>
      </c>
      <c r="G226" s="23">
        <f t="shared" si="84"/>
        <v>0</v>
      </c>
      <c r="H226" s="24"/>
      <c r="I226" s="23">
        <f t="shared" si="74"/>
        <v>42.291666666666664</v>
      </c>
      <c r="J226" s="23">
        <f t="shared" si="85"/>
        <v>340.65086441992344</v>
      </c>
      <c r="K226" s="23">
        <f t="shared" si="86"/>
        <v>62559.580112778422</v>
      </c>
      <c r="L226" s="23">
        <f t="shared" si="75"/>
        <v>851.38075289033497</v>
      </c>
      <c r="M226" s="23">
        <f t="shared" si="76"/>
        <v>300</v>
      </c>
      <c r="N226" s="23">
        <f t="shared" si="87"/>
        <v>0</v>
      </c>
      <c r="O226" s="23">
        <f t="shared" si="77"/>
        <v>1151.3807528903349</v>
      </c>
      <c r="P226" s="23">
        <f t="shared" si="78"/>
        <v>1110.7298884704114</v>
      </c>
      <c r="Q226" s="23">
        <f t="shared" si="90"/>
        <v>239662.90667940385</v>
      </c>
      <c r="R226" s="25">
        <f t="shared" si="91"/>
        <v>1652.8476322717509</v>
      </c>
    </row>
    <row r="227" spans="2:18" x14ac:dyDescent="0.3">
      <c r="B227" s="22">
        <f t="shared" si="79"/>
        <v>216</v>
      </c>
      <c r="C227" s="23">
        <f t="shared" si="80"/>
        <v>62559.580112778422</v>
      </c>
      <c r="D227" s="23">
        <f t="shared" si="81"/>
        <v>195.49868785243257</v>
      </c>
      <c r="E227" s="23">
        <f t="shared" si="82"/>
        <v>341.71539837123561</v>
      </c>
      <c r="F227" s="24">
        <f t="shared" si="83"/>
        <v>271.875</v>
      </c>
      <c r="G227" s="23">
        <f t="shared" si="84"/>
        <v>0</v>
      </c>
      <c r="H227" s="24"/>
      <c r="I227" s="23">
        <f t="shared" si="74"/>
        <v>42.291666666666664</v>
      </c>
      <c r="J227" s="23">
        <f t="shared" si="85"/>
        <v>341.71539837123561</v>
      </c>
      <c r="K227" s="23">
        <f t="shared" si="86"/>
        <v>62217.864714407187</v>
      </c>
      <c r="L227" s="23">
        <f t="shared" si="75"/>
        <v>851.38075289033486</v>
      </c>
      <c r="M227" s="23">
        <f t="shared" si="76"/>
        <v>300</v>
      </c>
      <c r="N227" s="23">
        <f t="shared" si="87"/>
        <v>0</v>
      </c>
      <c r="O227" s="23">
        <f t="shared" si="77"/>
        <v>1151.3807528903349</v>
      </c>
      <c r="P227" s="23">
        <f t="shared" si="78"/>
        <v>1109.6653545190993</v>
      </c>
      <c r="Q227" s="23">
        <f t="shared" si="90"/>
        <v>239662.90667940385</v>
      </c>
      <c r="R227" s="25">
        <f t="shared" si="91"/>
        <v>1652.8476322717509</v>
      </c>
    </row>
    <row r="228" spans="2:18" x14ac:dyDescent="0.3">
      <c r="B228" s="22">
        <f t="shared" si="79"/>
        <v>217</v>
      </c>
      <c r="C228" s="23">
        <f t="shared" si="80"/>
        <v>62217.864714407187</v>
      </c>
      <c r="D228" s="23">
        <f t="shared" si="81"/>
        <v>194.43082723252246</v>
      </c>
      <c r="E228" s="23">
        <f t="shared" si="82"/>
        <v>342.78325899114577</v>
      </c>
      <c r="F228" s="24">
        <f t="shared" si="83"/>
        <v>271.875</v>
      </c>
      <c r="G228" s="23">
        <f t="shared" si="84"/>
        <v>0</v>
      </c>
      <c r="H228" s="24"/>
      <c r="I228" s="23">
        <f t="shared" si="74"/>
        <v>42.291666666666664</v>
      </c>
      <c r="J228" s="23">
        <f t="shared" si="85"/>
        <v>342.78325899114577</v>
      </c>
      <c r="K228" s="23">
        <f t="shared" si="86"/>
        <v>61875.081455416039</v>
      </c>
      <c r="L228" s="23">
        <f t="shared" si="75"/>
        <v>851.38075289033486</v>
      </c>
      <c r="M228" s="23">
        <f t="shared" si="76"/>
        <v>300</v>
      </c>
      <c r="N228" s="23">
        <f t="shared" si="87"/>
        <v>0</v>
      </c>
      <c r="O228" s="23">
        <f t="shared" si="77"/>
        <v>1151.3807528903349</v>
      </c>
      <c r="P228" s="23">
        <f t="shared" si="78"/>
        <v>1108.597493899189</v>
      </c>
      <c r="Q228" s="23">
        <f>$Q$227+ $Q$227*$L$8</f>
        <v>246852.79387978595</v>
      </c>
      <c r="R228" s="25">
        <f>$R$227 + ($R$227 * $S$5)</f>
        <v>1702.4330612399033</v>
      </c>
    </row>
    <row r="229" spans="2:18" x14ac:dyDescent="0.3">
      <c r="B229" s="22">
        <f t="shared" si="79"/>
        <v>218</v>
      </c>
      <c r="C229" s="23">
        <f t="shared" si="80"/>
        <v>61875.081455416039</v>
      </c>
      <c r="D229" s="23">
        <f t="shared" si="81"/>
        <v>193.35962954817515</v>
      </c>
      <c r="E229" s="23">
        <f t="shared" si="82"/>
        <v>343.85445667549305</v>
      </c>
      <c r="F229" s="24">
        <f t="shared" si="83"/>
        <v>271.875</v>
      </c>
      <c r="G229" s="23">
        <f t="shared" si="84"/>
        <v>0</v>
      </c>
      <c r="H229" s="24"/>
      <c r="I229" s="23">
        <f t="shared" si="74"/>
        <v>42.291666666666664</v>
      </c>
      <c r="J229" s="23">
        <f t="shared" si="85"/>
        <v>343.85445667549305</v>
      </c>
      <c r="K229" s="23">
        <f t="shared" si="86"/>
        <v>61531.226998740545</v>
      </c>
      <c r="L229" s="23">
        <f t="shared" si="75"/>
        <v>851.38075289033486</v>
      </c>
      <c r="M229" s="23">
        <f t="shared" si="76"/>
        <v>300</v>
      </c>
      <c r="N229" s="23">
        <f t="shared" si="87"/>
        <v>0</v>
      </c>
      <c r="O229" s="23">
        <f t="shared" si="77"/>
        <v>1151.3807528903349</v>
      </c>
      <c r="P229" s="23">
        <f t="shared" si="78"/>
        <v>1107.5262962148418</v>
      </c>
      <c r="Q229" s="23">
        <f t="shared" ref="Q229:Q239" si="92">$Q$227+ $Q$227*$L$8</f>
        <v>246852.79387978595</v>
      </c>
      <c r="R229" s="25">
        <f t="shared" ref="R229:R239" si="93">$R$227 + ($R$227 * $S$5)</f>
        <v>1702.4330612399033</v>
      </c>
    </row>
    <row r="230" spans="2:18" x14ac:dyDescent="0.3">
      <c r="B230" s="22">
        <f t="shared" si="79"/>
        <v>219</v>
      </c>
      <c r="C230" s="23">
        <f t="shared" si="80"/>
        <v>61531.226998740545</v>
      </c>
      <c r="D230" s="23">
        <f t="shared" si="81"/>
        <v>192.28508437106422</v>
      </c>
      <c r="E230" s="23">
        <f t="shared" si="82"/>
        <v>344.92900185260402</v>
      </c>
      <c r="F230" s="24">
        <f t="shared" si="83"/>
        <v>271.875</v>
      </c>
      <c r="G230" s="23">
        <f t="shared" si="84"/>
        <v>0</v>
      </c>
      <c r="H230" s="24"/>
      <c r="I230" s="23">
        <f t="shared" si="74"/>
        <v>42.291666666666664</v>
      </c>
      <c r="J230" s="23">
        <f t="shared" si="85"/>
        <v>344.92900185260402</v>
      </c>
      <c r="K230" s="23">
        <f t="shared" si="86"/>
        <v>61186.297996887944</v>
      </c>
      <c r="L230" s="23">
        <f t="shared" si="75"/>
        <v>851.38075289033486</v>
      </c>
      <c r="M230" s="23">
        <f t="shared" si="76"/>
        <v>300</v>
      </c>
      <c r="N230" s="23">
        <f t="shared" si="87"/>
        <v>0</v>
      </c>
      <c r="O230" s="23">
        <f t="shared" si="77"/>
        <v>1151.3807528903349</v>
      </c>
      <c r="P230" s="23">
        <f t="shared" si="78"/>
        <v>1106.4517510377309</v>
      </c>
      <c r="Q230" s="23">
        <f t="shared" si="92"/>
        <v>246852.79387978595</v>
      </c>
      <c r="R230" s="25">
        <f t="shared" si="93"/>
        <v>1702.4330612399033</v>
      </c>
    </row>
    <row r="231" spans="2:18" x14ac:dyDescent="0.3">
      <c r="B231" s="22">
        <f t="shared" si="79"/>
        <v>220</v>
      </c>
      <c r="C231" s="23">
        <f t="shared" si="80"/>
        <v>61186.297996887944</v>
      </c>
      <c r="D231" s="23">
        <f t="shared" si="81"/>
        <v>191.20718124027482</v>
      </c>
      <c r="E231" s="23">
        <f t="shared" si="82"/>
        <v>346.00690498339338</v>
      </c>
      <c r="F231" s="24">
        <f t="shared" si="83"/>
        <v>271.875</v>
      </c>
      <c r="G231" s="23">
        <f t="shared" si="84"/>
        <v>0</v>
      </c>
      <c r="H231" s="24"/>
      <c r="I231" s="23">
        <f t="shared" si="74"/>
        <v>42.291666666666664</v>
      </c>
      <c r="J231" s="23">
        <f t="shared" si="85"/>
        <v>346.00690498339338</v>
      </c>
      <c r="K231" s="23">
        <f t="shared" si="86"/>
        <v>60840.291091904553</v>
      </c>
      <c r="L231" s="23">
        <f t="shared" si="75"/>
        <v>851.38075289033486</v>
      </c>
      <c r="M231" s="23">
        <f t="shared" si="76"/>
        <v>300</v>
      </c>
      <c r="N231" s="23">
        <f t="shared" si="87"/>
        <v>0</v>
      </c>
      <c r="O231" s="23">
        <f t="shared" si="77"/>
        <v>1151.3807528903349</v>
      </c>
      <c r="P231" s="23">
        <f t="shared" si="78"/>
        <v>1105.3738479069416</v>
      </c>
      <c r="Q231" s="23">
        <f t="shared" si="92"/>
        <v>246852.79387978595</v>
      </c>
      <c r="R231" s="25">
        <f t="shared" si="93"/>
        <v>1702.4330612399033</v>
      </c>
    </row>
    <row r="232" spans="2:18" x14ac:dyDescent="0.3">
      <c r="B232" s="22">
        <f t="shared" si="79"/>
        <v>221</v>
      </c>
      <c r="C232" s="23">
        <f t="shared" si="80"/>
        <v>60840.291091904553</v>
      </c>
      <c r="D232" s="23">
        <f t="shared" si="81"/>
        <v>190.12590966220168</v>
      </c>
      <c r="E232" s="23">
        <f t="shared" si="82"/>
        <v>347.08817656146647</v>
      </c>
      <c r="F232" s="24">
        <f t="shared" si="83"/>
        <v>271.875</v>
      </c>
      <c r="G232" s="23">
        <f t="shared" si="84"/>
        <v>0</v>
      </c>
      <c r="H232" s="24"/>
      <c r="I232" s="23">
        <f t="shared" si="74"/>
        <v>42.291666666666664</v>
      </c>
      <c r="J232" s="23">
        <f t="shared" si="85"/>
        <v>347.08817656146647</v>
      </c>
      <c r="K232" s="23">
        <f t="shared" si="86"/>
        <v>60493.202915343085</v>
      </c>
      <c r="L232" s="23">
        <f t="shared" si="75"/>
        <v>851.38075289033486</v>
      </c>
      <c r="M232" s="23">
        <f t="shared" si="76"/>
        <v>300</v>
      </c>
      <c r="N232" s="23">
        <f t="shared" si="87"/>
        <v>0</v>
      </c>
      <c r="O232" s="23">
        <f t="shared" si="77"/>
        <v>1151.3807528903349</v>
      </c>
      <c r="P232" s="23">
        <f t="shared" si="78"/>
        <v>1104.2925763288683</v>
      </c>
      <c r="Q232" s="23">
        <f t="shared" si="92"/>
        <v>246852.79387978595</v>
      </c>
      <c r="R232" s="25">
        <f t="shared" si="93"/>
        <v>1702.4330612399033</v>
      </c>
    </row>
    <row r="233" spans="2:18" x14ac:dyDescent="0.3">
      <c r="B233" s="22">
        <f t="shared" si="79"/>
        <v>222</v>
      </c>
      <c r="C233" s="23">
        <f t="shared" si="80"/>
        <v>60493.202915343085</v>
      </c>
      <c r="D233" s="23">
        <f t="shared" si="81"/>
        <v>189.0412591104471</v>
      </c>
      <c r="E233" s="23">
        <f t="shared" si="82"/>
        <v>348.17282711322105</v>
      </c>
      <c r="F233" s="24">
        <f t="shared" si="83"/>
        <v>271.875</v>
      </c>
      <c r="G233" s="23">
        <f t="shared" si="84"/>
        <v>0</v>
      </c>
      <c r="H233" s="24"/>
      <c r="I233" s="23">
        <f t="shared" si="74"/>
        <v>42.291666666666664</v>
      </c>
      <c r="J233" s="23">
        <f t="shared" si="85"/>
        <v>348.17282711322105</v>
      </c>
      <c r="K233" s="23">
        <f t="shared" si="86"/>
        <v>60145.030088229862</v>
      </c>
      <c r="L233" s="23">
        <f t="shared" si="75"/>
        <v>851.38075289033486</v>
      </c>
      <c r="M233" s="23">
        <f t="shared" si="76"/>
        <v>300</v>
      </c>
      <c r="N233" s="23">
        <f t="shared" si="87"/>
        <v>0</v>
      </c>
      <c r="O233" s="23">
        <f t="shared" si="77"/>
        <v>1151.3807528903349</v>
      </c>
      <c r="P233" s="23">
        <f t="shared" si="78"/>
        <v>1103.2079257771138</v>
      </c>
      <c r="Q233" s="23">
        <f t="shared" si="92"/>
        <v>246852.79387978595</v>
      </c>
      <c r="R233" s="25">
        <f t="shared" si="93"/>
        <v>1702.4330612399033</v>
      </c>
    </row>
    <row r="234" spans="2:18" x14ac:dyDescent="0.3">
      <c r="B234" s="22">
        <f t="shared" si="79"/>
        <v>223</v>
      </c>
      <c r="C234" s="23">
        <f t="shared" si="80"/>
        <v>60145.030088229862</v>
      </c>
      <c r="D234" s="23">
        <f t="shared" si="81"/>
        <v>187.95321902571831</v>
      </c>
      <c r="E234" s="23">
        <f t="shared" si="82"/>
        <v>349.26086719794989</v>
      </c>
      <c r="F234" s="24">
        <f t="shared" si="83"/>
        <v>271.875</v>
      </c>
      <c r="G234" s="23">
        <f t="shared" si="84"/>
        <v>0</v>
      </c>
      <c r="H234" s="24"/>
      <c r="I234" s="23">
        <f t="shared" si="74"/>
        <v>42.291666666666664</v>
      </c>
      <c r="J234" s="23">
        <f t="shared" si="85"/>
        <v>349.26086719794989</v>
      </c>
      <c r="K234" s="23">
        <f t="shared" si="86"/>
        <v>59795.769221031915</v>
      </c>
      <c r="L234" s="23">
        <f t="shared" si="75"/>
        <v>851.38075289033497</v>
      </c>
      <c r="M234" s="23">
        <f t="shared" si="76"/>
        <v>300</v>
      </c>
      <c r="N234" s="23">
        <f t="shared" si="87"/>
        <v>0</v>
      </c>
      <c r="O234" s="23">
        <f t="shared" si="77"/>
        <v>1151.3807528903349</v>
      </c>
      <c r="P234" s="23">
        <f t="shared" si="78"/>
        <v>1102.119885692385</v>
      </c>
      <c r="Q234" s="23">
        <f t="shared" si="92"/>
        <v>246852.79387978595</v>
      </c>
      <c r="R234" s="25">
        <f t="shared" si="93"/>
        <v>1702.4330612399033</v>
      </c>
    </row>
    <row r="235" spans="2:18" x14ac:dyDescent="0.3">
      <c r="B235" s="22">
        <f t="shared" si="79"/>
        <v>224</v>
      </c>
      <c r="C235" s="23">
        <f t="shared" si="80"/>
        <v>59795.769221031915</v>
      </c>
      <c r="D235" s="23">
        <f t="shared" si="81"/>
        <v>186.8617788157247</v>
      </c>
      <c r="E235" s="23">
        <f t="shared" si="82"/>
        <v>350.35230740794344</v>
      </c>
      <c r="F235" s="24">
        <f t="shared" si="83"/>
        <v>271.875</v>
      </c>
      <c r="G235" s="23">
        <f t="shared" si="84"/>
        <v>0</v>
      </c>
      <c r="H235" s="24"/>
      <c r="I235" s="23">
        <f t="shared" si="74"/>
        <v>42.291666666666664</v>
      </c>
      <c r="J235" s="23">
        <f t="shared" si="85"/>
        <v>350.35230740794344</v>
      </c>
      <c r="K235" s="23">
        <f t="shared" si="86"/>
        <v>59445.416913623973</v>
      </c>
      <c r="L235" s="23">
        <f t="shared" si="75"/>
        <v>851.38075289033486</v>
      </c>
      <c r="M235" s="23">
        <f t="shared" si="76"/>
        <v>300</v>
      </c>
      <c r="N235" s="23">
        <f t="shared" si="87"/>
        <v>0</v>
      </c>
      <c r="O235" s="23">
        <f t="shared" si="77"/>
        <v>1151.3807528903349</v>
      </c>
      <c r="P235" s="23">
        <f t="shared" si="78"/>
        <v>1101.0284454823914</v>
      </c>
      <c r="Q235" s="23">
        <f t="shared" si="92"/>
        <v>246852.79387978595</v>
      </c>
      <c r="R235" s="25">
        <f t="shared" si="93"/>
        <v>1702.4330612399033</v>
      </c>
    </row>
    <row r="236" spans="2:18" x14ac:dyDescent="0.3">
      <c r="B236" s="22">
        <f t="shared" si="79"/>
        <v>225</v>
      </c>
      <c r="C236" s="23">
        <f t="shared" si="80"/>
        <v>59445.416913623973</v>
      </c>
      <c r="D236" s="23">
        <f t="shared" si="81"/>
        <v>185.7669278550749</v>
      </c>
      <c r="E236" s="23">
        <f t="shared" si="82"/>
        <v>351.44715836859331</v>
      </c>
      <c r="F236" s="24">
        <f t="shared" si="83"/>
        <v>271.875</v>
      </c>
      <c r="G236" s="23">
        <f t="shared" si="84"/>
        <v>0</v>
      </c>
      <c r="H236" s="24"/>
      <c r="I236" s="23">
        <f t="shared" si="74"/>
        <v>42.291666666666664</v>
      </c>
      <c r="J236" s="23">
        <f t="shared" si="85"/>
        <v>351.44715836859331</v>
      </c>
      <c r="K236" s="23">
        <f t="shared" si="86"/>
        <v>59093.969755255377</v>
      </c>
      <c r="L236" s="23">
        <f t="shared" si="75"/>
        <v>851.38075289033486</v>
      </c>
      <c r="M236" s="23">
        <f t="shared" si="76"/>
        <v>300</v>
      </c>
      <c r="N236" s="23">
        <f t="shared" si="87"/>
        <v>0</v>
      </c>
      <c r="O236" s="23">
        <f t="shared" si="77"/>
        <v>1151.3807528903349</v>
      </c>
      <c r="P236" s="23">
        <f t="shared" si="78"/>
        <v>1099.9335945217415</v>
      </c>
      <c r="Q236" s="23">
        <f t="shared" si="92"/>
        <v>246852.79387978595</v>
      </c>
      <c r="R236" s="25">
        <f t="shared" si="93"/>
        <v>1702.4330612399033</v>
      </c>
    </row>
    <row r="237" spans="2:18" x14ac:dyDescent="0.3">
      <c r="B237" s="22">
        <f t="shared" si="79"/>
        <v>226</v>
      </c>
      <c r="C237" s="23">
        <f t="shared" si="80"/>
        <v>59093.969755255377</v>
      </c>
      <c r="D237" s="23">
        <f t="shared" si="81"/>
        <v>184.66865548517305</v>
      </c>
      <c r="E237" s="23">
        <f t="shared" si="82"/>
        <v>352.54543073849516</v>
      </c>
      <c r="F237" s="24">
        <f t="shared" si="83"/>
        <v>271.875</v>
      </c>
      <c r="G237" s="23">
        <f t="shared" si="84"/>
        <v>0</v>
      </c>
      <c r="H237" s="24"/>
      <c r="I237" s="23">
        <f t="shared" si="74"/>
        <v>42.291666666666664</v>
      </c>
      <c r="J237" s="23">
        <f t="shared" si="85"/>
        <v>352.54543073849516</v>
      </c>
      <c r="K237" s="23">
        <f t="shared" si="86"/>
        <v>58741.424324516884</v>
      </c>
      <c r="L237" s="23">
        <f t="shared" si="75"/>
        <v>851.38075289033486</v>
      </c>
      <c r="M237" s="23">
        <f t="shared" si="76"/>
        <v>300</v>
      </c>
      <c r="N237" s="23">
        <f t="shared" si="87"/>
        <v>0</v>
      </c>
      <c r="O237" s="23">
        <f t="shared" si="77"/>
        <v>1151.3807528903349</v>
      </c>
      <c r="P237" s="23">
        <f t="shared" si="78"/>
        <v>1098.8353221518396</v>
      </c>
      <c r="Q237" s="23">
        <f t="shared" si="92"/>
        <v>246852.79387978595</v>
      </c>
      <c r="R237" s="25">
        <f t="shared" si="93"/>
        <v>1702.4330612399033</v>
      </c>
    </row>
    <row r="238" spans="2:18" x14ac:dyDescent="0.3">
      <c r="B238" s="22">
        <f t="shared" si="79"/>
        <v>227</v>
      </c>
      <c r="C238" s="23">
        <f t="shared" si="80"/>
        <v>58741.424324516884</v>
      </c>
      <c r="D238" s="23">
        <f t="shared" si="81"/>
        <v>183.56695101411523</v>
      </c>
      <c r="E238" s="23">
        <f t="shared" si="82"/>
        <v>353.64713520955297</v>
      </c>
      <c r="F238" s="24">
        <f t="shared" si="83"/>
        <v>271.875</v>
      </c>
      <c r="G238" s="23">
        <f t="shared" si="84"/>
        <v>0</v>
      </c>
      <c r="H238" s="24"/>
      <c r="I238" s="23">
        <f t="shared" si="74"/>
        <v>42.291666666666664</v>
      </c>
      <c r="J238" s="23">
        <f t="shared" si="85"/>
        <v>353.64713520955297</v>
      </c>
      <c r="K238" s="23">
        <f t="shared" si="86"/>
        <v>58387.77718930733</v>
      </c>
      <c r="L238" s="23">
        <f t="shared" si="75"/>
        <v>851.38075289033497</v>
      </c>
      <c r="M238" s="23">
        <f t="shared" si="76"/>
        <v>300</v>
      </c>
      <c r="N238" s="23">
        <f t="shared" si="87"/>
        <v>0</v>
      </c>
      <c r="O238" s="23">
        <f t="shared" si="77"/>
        <v>1151.3807528903349</v>
      </c>
      <c r="P238" s="23">
        <f t="shared" si="78"/>
        <v>1097.7336176807819</v>
      </c>
      <c r="Q238" s="23">
        <f t="shared" si="92"/>
        <v>246852.79387978595</v>
      </c>
      <c r="R238" s="25">
        <f t="shared" si="93"/>
        <v>1702.4330612399033</v>
      </c>
    </row>
    <row r="239" spans="2:18" x14ac:dyDescent="0.3">
      <c r="B239" s="22">
        <f t="shared" si="79"/>
        <v>228</v>
      </c>
      <c r="C239" s="23">
        <f t="shared" si="80"/>
        <v>58387.77718930733</v>
      </c>
      <c r="D239" s="23">
        <f t="shared" si="81"/>
        <v>182.46180371658542</v>
      </c>
      <c r="E239" s="23">
        <f t="shared" si="82"/>
        <v>354.75228250708278</v>
      </c>
      <c r="F239" s="24">
        <f t="shared" si="83"/>
        <v>271.875</v>
      </c>
      <c r="G239" s="23">
        <f t="shared" si="84"/>
        <v>0</v>
      </c>
      <c r="H239" s="24"/>
      <c r="I239" s="23">
        <f t="shared" si="74"/>
        <v>42.291666666666664</v>
      </c>
      <c r="J239" s="23">
        <f t="shared" si="85"/>
        <v>354.75228250708278</v>
      </c>
      <c r="K239" s="23">
        <f t="shared" si="86"/>
        <v>58033.024906800245</v>
      </c>
      <c r="L239" s="23">
        <f t="shared" si="75"/>
        <v>851.38075289033497</v>
      </c>
      <c r="M239" s="23">
        <f t="shared" si="76"/>
        <v>300</v>
      </c>
      <c r="N239" s="23">
        <f t="shared" si="87"/>
        <v>0</v>
      </c>
      <c r="O239" s="23">
        <f t="shared" si="77"/>
        <v>1151.3807528903349</v>
      </c>
      <c r="P239" s="23">
        <f t="shared" si="78"/>
        <v>1096.6284703832521</v>
      </c>
      <c r="Q239" s="23">
        <f t="shared" si="92"/>
        <v>246852.79387978595</v>
      </c>
      <c r="R239" s="25">
        <f t="shared" si="93"/>
        <v>1702.4330612399033</v>
      </c>
    </row>
    <row r="240" spans="2:18" x14ac:dyDescent="0.3">
      <c r="B240" s="22">
        <f t="shared" si="79"/>
        <v>229</v>
      </c>
      <c r="C240" s="23">
        <f t="shared" si="80"/>
        <v>58033.024906800245</v>
      </c>
      <c r="D240" s="23">
        <f t="shared" si="81"/>
        <v>181.35320283375074</v>
      </c>
      <c r="E240" s="23">
        <f t="shared" si="82"/>
        <v>355.86088338991743</v>
      </c>
      <c r="F240" s="24">
        <f t="shared" si="83"/>
        <v>271.875</v>
      </c>
      <c r="G240" s="23">
        <f t="shared" si="84"/>
        <v>0</v>
      </c>
      <c r="H240" s="24"/>
      <c r="I240" s="23">
        <f t="shared" si="74"/>
        <v>42.291666666666664</v>
      </c>
      <c r="J240" s="23">
        <f t="shared" si="85"/>
        <v>355.86088338991743</v>
      </c>
      <c r="K240" s="23">
        <f t="shared" si="86"/>
        <v>57677.164023410325</v>
      </c>
      <c r="L240" s="23">
        <f t="shared" si="75"/>
        <v>851.38075289033486</v>
      </c>
      <c r="M240" s="23">
        <f t="shared" si="76"/>
        <v>300</v>
      </c>
      <c r="N240" s="23">
        <f t="shared" si="87"/>
        <v>0</v>
      </c>
      <c r="O240" s="23">
        <f t="shared" si="77"/>
        <v>1151.3807528903349</v>
      </c>
      <c r="P240" s="23">
        <f t="shared" si="78"/>
        <v>1095.5198695004174</v>
      </c>
      <c r="Q240" s="23">
        <f>$Q$239+ $Q$239*$L$8</f>
        <v>254258.37769617952</v>
      </c>
      <c r="R240" s="25">
        <f>$R$239 + ($R$239 * $S$5)</f>
        <v>1753.5060530771004</v>
      </c>
    </row>
    <row r="241" spans="2:18" x14ac:dyDescent="0.3">
      <c r="B241" s="22">
        <f t="shared" si="79"/>
        <v>230</v>
      </c>
      <c r="C241" s="23">
        <f t="shared" si="80"/>
        <v>57677.164023410325</v>
      </c>
      <c r="D241" s="23">
        <f t="shared" si="81"/>
        <v>180.24113757315729</v>
      </c>
      <c r="E241" s="23">
        <f t="shared" si="82"/>
        <v>356.97294865051094</v>
      </c>
      <c r="F241" s="24">
        <f t="shared" si="83"/>
        <v>271.875</v>
      </c>
      <c r="G241" s="23">
        <f t="shared" si="84"/>
        <v>0</v>
      </c>
      <c r="H241" s="24"/>
      <c r="I241" s="23">
        <f t="shared" si="74"/>
        <v>42.291666666666664</v>
      </c>
      <c r="J241" s="23">
        <f t="shared" si="85"/>
        <v>356.97294865051094</v>
      </c>
      <c r="K241" s="23">
        <f t="shared" si="86"/>
        <v>57320.191074759816</v>
      </c>
      <c r="L241" s="23">
        <f t="shared" si="75"/>
        <v>851.38075289033497</v>
      </c>
      <c r="M241" s="23">
        <f t="shared" si="76"/>
        <v>300</v>
      </c>
      <c r="N241" s="23">
        <f t="shared" si="87"/>
        <v>0</v>
      </c>
      <c r="O241" s="23">
        <f t="shared" si="77"/>
        <v>1151.3807528903349</v>
      </c>
      <c r="P241" s="23">
        <f t="shared" si="78"/>
        <v>1094.4078042398239</v>
      </c>
      <c r="Q241" s="23">
        <f t="shared" ref="Q241:Q251" si="94">$Q$239+ $Q$239*$L$8</f>
        <v>254258.37769617952</v>
      </c>
      <c r="R241" s="25">
        <f t="shared" ref="R241:R251" si="95">$R$239 + ($R$239 * $S$5)</f>
        <v>1753.5060530771004</v>
      </c>
    </row>
    <row r="242" spans="2:18" x14ac:dyDescent="0.3">
      <c r="B242" s="22">
        <f t="shared" si="79"/>
        <v>231</v>
      </c>
      <c r="C242" s="23">
        <f t="shared" si="80"/>
        <v>57320.191074759816</v>
      </c>
      <c r="D242" s="23">
        <f t="shared" si="81"/>
        <v>179.12559710862448</v>
      </c>
      <c r="E242" s="23">
        <f t="shared" si="82"/>
        <v>358.08848911504373</v>
      </c>
      <c r="F242" s="24">
        <f t="shared" si="83"/>
        <v>271.875</v>
      </c>
      <c r="G242" s="23">
        <f t="shared" si="84"/>
        <v>0</v>
      </c>
      <c r="H242" s="24"/>
      <c r="I242" s="23">
        <f t="shared" si="74"/>
        <v>42.291666666666664</v>
      </c>
      <c r="J242" s="23">
        <f t="shared" si="85"/>
        <v>358.08848911504373</v>
      </c>
      <c r="K242" s="23">
        <f t="shared" si="86"/>
        <v>56962.102585644774</v>
      </c>
      <c r="L242" s="23">
        <f t="shared" si="75"/>
        <v>851.38075289033486</v>
      </c>
      <c r="M242" s="23">
        <f t="shared" si="76"/>
        <v>300</v>
      </c>
      <c r="N242" s="23">
        <f t="shared" si="87"/>
        <v>0</v>
      </c>
      <c r="O242" s="23">
        <f t="shared" si="77"/>
        <v>1151.3807528903349</v>
      </c>
      <c r="P242" s="23">
        <f t="shared" si="78"/>
        <v>1093.2922637752911</v>
      </c>
      <c r="Q242" s="23">
        <f t="shared" si="94"/>
        <v>254258.37769617952</v>
      </c>
      <c r="R242" s="25">
        <f t="shared" si="95"/>
        <v>1753.5060530771004</v>
      </c>
    </row>
    <row r="243" spans="2:18" x14ac:dyDescent="0.3">
      <c r="B243" s="22">
        <f t="shared" si="79"/>
        <v>232</v>
      </c>
      <c r="C243" s="23">
        <f t="shared" si="80"/>
        <v>56962.102585644774</v>
      </c>
      <c r="D243" s="23">
        <f t="shared" si="81"/>
        <v>178.00657058013994</v>
      </c>
      <c r="E243" s="23">
        <f t="shared" si="82"/>
        <v>359.20751564352832</v>
      </c>
      <c r="F243" s="24">
        <f t="shared" si="83"/>
        <v>271.875</v>
      </c>
      <c r="G243" s="23">
        <f t="shared" si="84"/>
        <v>0</v>
      </c>
      <c r="H243" s="24"/>
      <c r="I243" s="23">
        <f t="shared" si="74"/>
        <v>42.291666666666664</v>
      </c>
      <c r="J243" s="23">
        <f t="shared" si="85"/>
        <v>359.20751564352832</v>
      </c>
      <c r="K243" s="23">
        <f t="shared" si="86"/>
        <v>56602.895070001243</v>
      </c>
      <c r="L243" s="23">
        <f t="shared" si="75"/>
        <v>851.38075289033497</v>
      </c>
      <c r="M243" s="23">
        <f t="shared" si="76"/>
        <v>300</v>
      </c>
      <c r="N243" s="23">
        <f t="shared" si="87"/>
        <v>0</v>
      </c>
      <c r="O243" s="23">
        <f t="shared" si="77"/>
        <v>1151.3807528903349</v>
      </c>
      <c r="P243" s="23">
        <f t="shared" si="78"/>
        <v>1092.1732372468066</v>
      </c>
      <c r="Q243" s="23">
        <f t="shared" si="94"/>
        <v>254258.37769617952</v>
      </c>
      <c r="R243" s="25">
        <f t="shared" si="95"/>
        <v>1753.5060530771004</v>
      </c>
    </row>
    <row r="244" spans="2:18" x14ac:dyDescent="0.3">
      <c r="B244" s="22">
        <f t="shared" si="79"/>
        <v>233</v>
      </c>
      <c r="C244" s="23">
        <f t="shared" si="80"/>
        <v>56602.895070001243</v>
      </c>
      <c r="D244" s="23">
        <f t="shared" si="81"/>
        <v>176.88404709375388</v>
      </c>
      <c r="E244" s="23">
        <f t="shared" si="82"/>
        <v>360.33003912991433</v>
      </c>
      <c r="F244" s="24">
        <f t="shared" si="83"/>
        <v>271.875</v>
      </c>
      <c r="G244" s="23">
        <f t="shared" si="84"/>
        <v>0</v>
      </c>
      <c r="H244" s="24"/>
      <c r="I244" s="23">
        <f t="shared" si="74"/>
        <v>42.291666666666664</v>
      </c>
      <c r="J244" s="23">
        <f t="shared" si="85"/>
        <v>360.33003912991433</v>
      </c>
      <c r="K244" s="23">
        <f t="shared" si="86"/>
        <v>56242.56503087133</v>
      </c>
      <c r="L244" s="23">
        <f t="shared" si="75"/>
        <v>851.38075289033486</v>
      </c>
      <c r="M244" s="23">
        <f t="shared" si="76"/>
        <v>300</v>
      </c>
      <c r="N244" s="23">
        <f t="shared" si="87"/>
        <v>0</v>
      </c>
      <c r="O244" s="23">
        <f t="shared" si="77"/>
        <v>1151.3807528903349</v>
      </c>
      <c r="P244" s="23">
        <f t="shared" si="78"/>
        <v>1091.0507137604204</v>
      </c>
      <c r="Q244" s="23">
        <f t="shared" si="94"/>
        <v>254258.37769617952</v>
      </c>
      <c r="R244" s="25">
        <f t="shared" si="95"/>
        <v>1753.5060530771004</v>
      </c>
    </row>
    <row r="245" spans="2:18" x14ac:dyDescent="0.3">
      <c r="B245" s="22">
        <f t="shared" si="79"/>
        <v>234</v>
      </c>
      <c r="C245" s="23">
        <f t="shared" si="80"/>
        <v>56242.56503087133</v>
      </c>
      <c r="D245" s="23">
        <f t="shared" si="81"/>
        <v>175.75801572147293</v>
      </c>
      <c r="E245" s="23">
        <f t="shared" si="82"/>
        <v>361.4560705021953</v>
      </c>
      <c r="F245" s="24">
        <f t="shared" si="83"/>
        <v>271.875</v>
      </c>
      <c r="G245" s="23">
        <f t="shared" si="84"/>
        <v>0</v>
      </c>
      <c r="H245" s="24"/>
      <c r="I245" s="23">
        <f t="shared" si="74"/>
        <v>42.291666666666664</v>
      </c>
      <c r="J245" s="23">
        <f t="shared" si="85"/>
        <v>361.4560705021953</v>
      </c>
      <c r="K245" s="23">
        <f t="shared" si="86"/>
        <v>55881.108960369136</v>
      </c>
      <c r="L245" s="23">
        <f t="shared" si="75"/>
        <v>851.38075289033486</v>
      </c>
      <c r="M245" s="23">
        <f t="shared" si="76"/>
        <v>300</v>
      </c>
      <c r="N245" s="23">
        <f t="shared" si="87"/>
        <v>0</v>
      </c>
      <c r="O245" s="23">
        <f t="shared" si="77"/>
        <v>1151.3807528903349</v>
      </c>
      <c r="P245" s="23">
        <f t="shared" si="78"/>
        <v>1089.9246823881394</v>
      </c>
      <c r="Q245" s="23">
        <f t="shared" si="94"/>
        <v>254258.37769617952</v>
      </c>
      <c r="R245" s="25">
        <f t="shared" si="95"/>
        <v>1753.5060530771004</v>
      </c>
    </row>
    <row r="246" spans="2:18" x14ac:dyDescent="0.3">
      <c r="B246" s="22">
        <f t="shared" si="79"/>
        <v>235</v>
      </c>
      <c r="C246" s="23">
        <f t="shared" si="80"/>
        <v>55881.108960369136</v>
      </c>
      <c r="D246" s="23">
        <f t="shared" si="81"/>
        <v>174.62846550115353</v>
      </c>
      <c r="E246" s="23">
        <f t="shared" si="82"/>
        <v>362.58562072251465</v>
      </c>
      <c r="F246" s="24">
        <f t="shared" si="83"/>
        <v>271.875</v>
      </c>
      <c r="G246" s="23">
        <f t="shared" si="84"/>
        <v>0</v>
      </c>
      <c r="H246" s="24"/>
      <c r="I246" s="23">
        <f t="shared" si="74"/>
        <v>42.291666666666664</v>
      </c>
      <c r="J246" s="23">
        <f t="shared" si="85"/>
        <v>362.58562072251465</v>
      </c>
      <c r="K246" s="23">
        <f t="shared" si="86"/>
        <v>55518.523339646621</v>
      </c>
      <c r="L246" s="23">
        <f t="shared" si="75"/>
        <v>851.38075289033486</v>
      </c>
      <c r="M246" s="23">
        <f t="shared" si="76"/>
        <v>300</v>
      </c>
      <c r="N246" s="23">
        <f t="shared" si="87"/>
        <v>0</v>
      </c>
      <c r="O246" s="23">
        <f t="shared" si="77"/>
        <v>1151.3807528903349</v>
      </c>
      <c r="P246" s="23">
        <f t="shared" si="78"/>
        <v>1088.7951321678202</v>
      </c>
      <c r="Q246" s="23">
        <f t="shared" si="94"/>
        <v>254258.37769617952</v>
      </c>
      <c r="R246" s="25">
        <f t="shared" si="95"/>
        <v>1753.5060530771004</v>
      </c>
    </row>
    <row r="247" spans="2:18" x14ac:dyDescent="0.3">
      <c r="B247" s="22">
        <f t="shared" si="79"/>
        <v>236</v>
      </c>
      <c r="C247" s="23">
        <f t="shared" si="80"/>
        <v>55518.523339646621</v>
      </c>
      <c r="D247" s="23">
        <f t="shared" si="81"/>
        <v>173.49538543639571</v>
      </c>
      <c r="E247" s="23">
        <f t="shared" si="82"/>
        <v>363.71870078727255</v>
      </c>
      <c r="F247" s="24">
        <f t="shared" si="83"/>
        <v>271.875</v>
      </c>
      <c r="G247" s="23">
        <f t="shared" si="84"/>
        <v>0</v>
      </c>
      <c r="H247" s="24"/>
      <c r="I247" s="23">
        <f t="shared" si="74"/>
        <v>42.291666666666664</v>
      </c>
      <c r="J247" s="23">
        <f t="shared" si="85"/>
        <v>363.71870078727255</v>
      </c>
      <c r="K247" s="23">
        <f t="shared" si="86"/>
        <v>55154.80463885935</v>
      </c>
      <c r="L247" s="23">
        <f t="shared" si="75"/>
        <v>851.38075289033497</v>
      </c>
      <c r="M247" s="23">
        <f t="shared" si="76"/>
        <v>300</v>
      </c>
      <c r="N247" s="23">
        <f t="shared" si="87"/>
        <v>0</v>
      </c>
      <c r="O247" s="23">
        <f t="shared" si="77"/>
        <v>1151.3807528903349</v>
      </c>
      <c r="P247" s="23">
        <f t="shared" si="78"/>
        <v>1087.6620521030623</v>
      </c>
      <c r="Q247" s="23">
        <f t="shared" si="94"/>
        <v>254258.37769617952</v>
      </c>
      <c r="R247" s="25">
        <f t="shared" si="95"/>
        <v>1753.5060530771004</v>
      </c>
    </row>
    <row r="248" spans="2:18" x14ac:dyDescent="0.3">
      <c r="B248" s="22">
        <f t="shared" si="79"/>
        <v>237</v>
      </c>
      <c r="C248" s="23">
        <f t="shared" si="80"/>
        <v>55154.80463885935</v>
      </c>
      <c r="D248" s="23">
        <f t="shared" si="81"/>
        <v>172.35876449643547</v>
      </c>
      <c r="E248" s="23">
        <f t="shared" si="82"/>
        <v>364.85532172723276</v>
      </c>
      <c r="F248" s="24">
        <f t="shared" si="83"/>
        <v>271.875</v>
      </c>
      <c r="G248" s="23">
        <f t="shared" si="84"/>
        <v>0</v>
      </c>
      <c r="H248" s="24"/>
      <c r="I248" s="23">
        <f t="shared" si="74"/>
        <v>42.291666666666664</v>
      </c>
      <c r="J248" s="23">
        <f t="shared" si="85"/>
        <v>364.85532172723276</v>
      </c>
      <c r="K248" s="23">
        <f t="shared" si="86"/>
        <v>54789.949317132116</v>
      </c>
      <c r="L248" s="23">
        <f t="shared" si="75"/>
        <v>851.38075289033486</v>
      </c>
      <c r="M248" s="23">
        <f t="shared" si="76"/>
        <v>300</v>
      </c>
      <c r="N248" s="23">
        <f t="shared" si="87"/>
        <v>0</v>
      </c>
      <c r="O248" s="23">
        <f t="shared" si="77"/>
        <v>1151.3807528903349</v>
      </c>
      <c r="P248" s="23">
        <f t="shared" si="78"/>
        <v>1086.525431163102</v>
      </c>
      <c r="Q248" s="23">
        <f t="shared" si="94"/>
        <v>254258.37769617952</v>
      </c>
      <c r="R248" s="25">
        <f t="shared" si="95"/>
        <v>1753.5060530771004</v>
      </c>
    </row>
    <row r="249" spans="2:18" x14ac:dyDescent="0.3">
      <c r="B249" s="22">
        <f t="shared" si="79"/>
        <v>238</v>
      </c>
      <c r="C249" s="23">
        <f t="shared" si="80"/>
        <v>54789.949317132116</v>
      </c>
      <c r="D249" s="23">
        <f t="shared" si="81"/>
        <v>171.21859161603786</v>
      </c>
      <c r="E249" s="23">
        <f t="shared" si="82"/>
        <v>365.99549460763041</v>
      </c>
      <c r="F249" s="24">
        <f t="shared" si="83"/>
        <v>271.875</v>
      </c>
      <c r="G249" s="23">
        <f t="shared" si="84"/>
        <v>0</v>
      </c>
      <c r="H249" s="24"/>
      <c r="I249" s="23">
        <f t="shared" si="74"/>
        <v>42.291666666666664</v>
      </c>
      <c r="J249" s="23">
        <f t="shared" si="85"/>
        <v>365.99549460763041</v>
      </c>
      <c r="K249" s="23">
        <f t="shared" si="86"/>
        <v>54423.953822524483</v>
      </c>
      <c r="L249" s="23">
        <f t="shared" si="75"/>
        <v>851.38075289033497</v>
      </c>
      <c r="M249" s="23">
        <f t="shared" si="76"/>
        <v>300</v>
      </c>
      <c r="N249" s="23">
        <f t="shared" si="87"/>
        <v>0</v>
      </c>
      <c r="O249" s="23">
        <f t="shared" si="77"/>
        <v>1151.3807528903349</v>
      </c>
      <c r="P249" s="23">
        <f t="shared" si="78"/>
        <v>1085.3852582827044</v>
      </c>
      <c r="Q249" s="23">
        <f t="shared" si="94"/>
        <v>254258.37769617952</v>
      </c>
      <c r="R249" s="25">
        <f t="shared" si="95"/>
        <v>1753.5060530771004</v>
      </c>
    </row>
    <row r="250" spans="2:18" x14ac:dyDescent="0.3">
      <c r="B250" s="22">
        <f t="shared" si="79"/>
        <v>239</v>
      </c>
      <c r="C250" s="23">
        <f t="shared" si="80"/>
        <v>54423.953822524483</v>
      </c>
      <c r="D250" s="23">
        <f t="shared" si="81"/>
        <v>170.07485569538903</v>
      </c>
      <c r="E250" s="23">
        <f t="shared" si="82"/>
        <v>367.1392305282792</v>
      </c>
      <c r="F250" s="24">
        <f t="shared" si="83"/>
        <v>271.875</v>
      </c>
      <c r="G250" s="23">
        <f t="shared" si="84"/>
        <v>0</v>
      </c>
      <c r="H250" s="24"/>
      <c r="I250" s="23">
        <f t="shared" si="74"/>
        <v>42.291666666666664</v>
      </c>
      <c r="J250" s="23">
        <f t="shared" si="85"/>
        <v>367.1392305282792</v>
      </c>
      <c r="K250" s="23">
        <f t="shared" si="86"/>
        <v>54056.814591996204</v>
      </c>
      <c r="L250" s="23">
        <f t="shared" si="75"/>
        <v>851.38075289033486</v>
      </c>
      <c r="M250" s="23">
        <f t="shared" si="76"/>
        <v>300</v>
      </c>
      <c r="N250" s="23">
        <f t="shared" si="87"/>
        <v>0</v>
      </c>
      <c r="O250" s="23">
        <f t="shared" si="77"/>
        <v>1151.3807528903349</v>
      </c>
      <c r="P250" s="23">
        <f t="shared" si="78"/>
        <v>1084.2415223620555</v>
      </c>
      <c r="Q250" s="23">
        <f t="shared" si="94"/>
        <v>254258.37769617952</v>
      </c>
      <c r="R250" s="25">
        <f t="shared" si="95"/>
        <v>1753.5060530771004</v>
      </c>
    </row>
    <row r="251" spans="2:18" x14ac:dyDescent="0.3">
      <c r="B251" s="22">
        <f t="shared" si="79"/>
        <v>240</v>
      </c>
      <c r="C251" s="23">
        <f t="shared" si="80"/>
        <v>54056.814591996204</v>
      </c>
      <c r="D251" s="23">
        <f t="shared" si="81"/>
        <v>168.92754559998815</v>
      </c>
      <c r="E251" s="23">
        <f t="shared" si="82"/>
        <v>368.28654062368008</v>
      </c>
      <c r="F251" s="24">
        <f t="shared" si="83"/>
        <v>271.875</v>
      </c>
      <c r="G251" s="23">
        <f t="shared" si="84"/>
        <v>0</v>
      </c>
      <c r="H251" s="24"/>
      <c r="I251" s="23">
        <f t="shared" si="74"/>
        <v>42.291666666666664</v>
      </c>
      <c r="J251" s="23">
        <f t="shared" si="85"/>
        <v>368.28654062368008</v>
      </c>
      <c r="K251" s="23">
        <f t="shared" si="86"/>
        <v>53688.528051372523</v>
      </c>
      <c r="L251" s="23">
        <f t="shared" si="75"/>
        <v>851.38075289033486</v>
      </c>
      <c r="M251" s="23">
        <f t="shared" si="76"/>
        <v>300</v>
      </c>
      <c r="N251" s="23">
        <f t="shared" si="87"/>
        <v>0</v>
      </c>
      <c r="O251" s="23">
        <f t="shared" si="77"/>
        <v>1151.3807528903349</v>
      </c>
      <c r="P251" s="23">
        <f t="shared" si="78"/>
        <v>1083.0942122666547</v>
      </c>
      <c r="Q251" s="23">
        <f t="shared" si="94"/>
        <v>254258.37769617952</v>
      </c>
      <c r="R251" s="25">
        <f t="shared" si="95"/>
        <v>1753.5060530771004</v>
      </c>
    </row>
    <row r="252" spans="2:18" x14ac:dyDescent="0.3">
      <c r="B252" s="22">
        <f t="shared" si="79"/>
        <v>241</v>
      </c>
      <c r="C252" s="23">
        <f t="shared" si="80"/>
        <v>53688.528051372523</v>
      </c>
      <c r="D252" s="23">
        <f t="shared" si="81"/>
        <v>167.77665016053916</v>
      </c>
      <c r="E252" s="23">
        <f t="shared" si="82"/>
        <v>369.43743606312904</v>
      </c>
      <c r="F252" s="24">
        <f t="shared" si="83"/>
        <v>271.875</v>
      </c>
      <c r="G252" s="23">
        <f t="shared" si="84"/>
        <v>0</v>
      </c>
      <c r="H252" s="24"/>
      <c r="I252" s="23">
        <f t="shared" si="74"/>
        <v>42.291666666666664</v>
      </c>
      <c r="J252" s="23">
        <f t="shared" si="85"/>
        <v>369.43743606312904</v>
      </c>
      <c r="K252" s="23">
        <f t="shared" si="86"/>
        <v>53319.090615309397</v>
      </c>
      <c r="L252" s="23">
        <f t="shared" si="75"/>
        <v>851.38075289033486</v>
      </c>
      <c r="M252" s="23">
        <f t="shared" si="76"/>
        <v>300</v>
      </c>
      <c r="N252" s="23">
        <f t="shared" si="87"/>
        <v>0</v>
      </c>
      <c r="O252" s="23">
        <f t="shared" si="77"/>
        <v>1151.3807528903349</v>
      </c>
      <c r="P252" s="23">
        <f t="shared" si="78"/>
        <v>1081.9433168272058</v>
      </c>
      <c r="Q252" s="23">
        <f>$Q$251+ $Q$251*$L$8</f>
        <v>261886.12902706492</v>
      </c>
      <c r="R252" s="25">
        <f>$R$251 + ($R$251 * $S$5)</f>
        <v>1806.1112346694135</v>
      </c>
    </row>
    <row r="253" spans="2:18" x14ac:dyDescent="0.3">
      <c r="B253" s="22">
        <f t="shared" si="79"/>
        <v>242</v>
      </c>
      <c r="C253" s="23">
        <f t="shared" si="80"/>
        <v>53319.090615309397</v>
      </c>
      <c r="D253" s="23">
        <f t="shared" si="81"/>
        <v>166.62215817284186</v>
      </c>
      <c r="E253" s="23">
        <f t="shared" si="82"/>
        <v>370.59192805082631</v>
      </c>
      <c r="F253" s="24">
        <f t="shared" si="83"/>
        <v>271.875</v>
      </c>
      <c r="G253" s="23">
        <f t="shared" si="84"/>
        <v>0</v>
      </c>
      <c r="H253" s="24"/>
      <c r="I253" s="23">
        <f t="shared" si="74"/>
        <v>42.291666666666664</v>
      </c>
      <c r="J253" s="23">
        <f t="shared" si="85"/>
        <v>370.59192805082631</v>
      </c>
      <c r="K253" s="23">
        <f t="shared" si="86"/>
        <v>52948.498687258572</v>
      </c>
      <c r="L253" s="23">
        <f t="shared" si="75"/>
        <v>851.38075289033486</v>
      </c>
      <c r="M253" s="23">
        <f t="shared" si="76"/>
        <v>300</v>
      </c>
      <c r="N253" s="23">
        <f t="shared" si="87"/>
        <v>0</v>
      </c>
      <c r="O253" s="23">
        <f t="shared" si="77"/>
        <v>1151.3807528903349</v>
      </c>
      <c r="P253" s="23">
        <f t="shared" si="78"/>
        <v>1080.7888248395086</v>
      </c>
      <c r="Q253" s="23">
        <f t="shared" ref="Q253:Q263" si="96">$Q$251+ $Q$251*$L$8</f>
        <v>261886.12902706492</v>
      </c>
      <c r="R253" s="25">
        <f t="shared" ref="R253:R263" si="97">$R$251 + ($R$251 * $S$5)</f>
        <v>1806.1112346694135</v>
      </c>
    </row>
    <row r="254" spans="2:18" x14ac:dyDescent="0.3">
      <c r="B254" s="22">
        <f t="shared" si="79"/>
        <v>243</v>
      </c>
      <c r="C254" s="23">
        <f t="shared" si="80"/>
        <v>52948.498687258572</v>
      </c>
      <c r="D254" s="23">
        <f t="shared" si="81"/>
        <v>165.46405839768306</v>
      </c>
      <c r="E254" s="23">
        <f t="shared" si="82"/>
        <v>371.75002782598517</v>
      </c>
      <c r="F254" s="24">
        <f t="shared" si="83"/>
        <v>271.875</v>
      </c>
      <c r="G254" s="23">
        <f t="shared" si="84"/>
        <v>0</v>
      </c>
      <c r="H254" s="24"/>
      <c r="I254" s="23">
        <f t="shared" si="74"/>
        <v>42.291666666666664</v>
      </c>
      <c r="J254" s="23">
        <f t="shared" si="85"/>
        <v>371.75002782598517</v>
      </c>
      <c r="K254" s="23">
        <f t="shared" si="86"/>
        <v>52576.748659432589</v>
      </c>
      <c r="L254" s="23">
        <f t="shared" si="75"/>
        <v>851.38075289033497</v>
      </c>
      <c r="M254" s="23">
        <f t="shared" si="76"/>
        <v>300</v>
      </c>
      <c r="N254" s="23">
        <f t="shared" si="87"/>
        <v>0</v>
      </c>
      <c r="O254" s="23">
        <f t="shared" si="77"/>
        <v>1151.3807528903349</v>
      </c>
      <c r="P254" s="23">
        <f t="shared" si="78"/>
        <v>1079.6307250643497</v>
      </c>
      <c r="Q254" s="23">
        <f t="shared" si="96"/>
        <v>261886.12902706492</v>
      </c>
      <c r="R254" s="25">
        <f t="shared" si="97"/>
        <v>1806.1112346694135</v>
      </c>
    </row>
    <row r="255" spans="2:18" x14ac:dyDescent="0.3">
      <c r="B255" s="22">
        <f t="shared" si="79"/>
        <v>244</v>
      </c>
      <c r="C255" s="23">
        <f t="shared" si="80"/>
        <v>52576.748659432589</v>
      </c>
      <c r="D255" s="23">
        <f t="shared" si="81"/>
        <v>164.30233956072684</v>
      </c>
      <c r="E255" s="23">
        <f t="shared" si="82"/>
        <v>372.91174666294137</v>
      </c>
      <c r="F255" s="24">
        <f t="shared" si="83"/>
        <v>271.875</v>
      </c>
      <c r="G255" s="23">
        <f t="shared" si="84"/>
        <v>0</v>
      </c>
      <c r="H255" s="24"/>
      <c r="I255" s="23">
        <f t="shared" si="74"/>
        <v>42.291666666666664</v>
      </c>
      <c r="J255" s="23">
        <f t="shared" si="85"/>
        <v>372.91174666294137</v>
      </c>
      <c r="K255" s="23">
        <f t="shared" si="86"/>
        <v>52203.83691276965</v>
      </c>
      <c r="L255" s="23">
        <f t="shared" si="75"/>
        <v>851.38075289033497</v>
      </c>
      <c r="M255" s="23">
        <f t="shared" si="76"/>
        <v>300</v>
      </c>
      <c r="N255" s="23">
        <f t="shared" si="87"/>
        <v>0</v>
      </c>
      <c r="O255" s="23">
        <f t="shared" si="77"/>
        <v>1151.3807528903349</v>
      </c>
      <c r="P255" s="23">
        <f t="shared" si="78"/>
        <v>1078.4690062273935</v>
      </c>
      <c r="Q255" s="23">
        <f t="shared" si="96"/>
        <v>261886.12902706492</v>
      </c>
      <c r="R255" s="25">
        <f t="shared" si="97"/>
        <v>1806.1112346694135</v>
      </c>
    </row>
    <row r="256" spans="2:18" x14ac:dyDescent="0.3">
      <c r="B256" s="22">
        <f t="shared" si="79"/>
        <v>245</v>
      </c>
      <c r="C256" s="23">
        <f t="shared" si="80"/>
        <v>52203.83691276965</v>
      </c>
      <c r="D256" s="23">
        <f t="shared" si="81"/>
        <v>163.13699035240515</v>
      </c>
      <c r="E256" s="23">
        <f t="shared" si="82"/>
        <v>374.07709587126305</v>
      </c>
      <c r="F256" s="24">
        <f t="shared" si="83"/>
        <v>271.875</v>
      </c>
      <c r="G256" s="23">
        <f t="shared" si="84"/>
        <v>0</v>
      </c>
      <c r="H256" s="24"/>
      <c r="I256" s="23">
        <f t="shared" si="74"/>
        <v>42.291666666666664</v>
      </c>
      <c r="J256" s="23">
        <f t="shared" si="85"/>
        <v>374.07709587126305</v>
      </c>
      <c r="K256" s="23">
        <f t="shared" si="86"/>
        <v>51829.75981689839</v>
      </c>
      <c r="L256" s="23">
        <f t="shared" si="75"/>
        <v>851.38075289033497</v>
      </c>
      <c r="M256" s="23">
        <f t="shared" si="76"/>
        <v>300</v>
      </c>
      <c r="N256" s="23">
        <f t="shared" si="87"/>
        <v>0</v>
      </c>
      <c r="O256" s="23">
        <f t="shared" si="77"/>
        <v>1151.3807528903349</v>
      </c>
      <c r="P256" s="23">
        <f t="shared" si="78"/>
        <v>1077.3036570190718</v>
      </c>
      <c r="Q256" s="23">
        <f t="shared" si="96"/>
        <v>261886.12902706492</v>
      </c>
      <c r="R256" s="25">
        <f t="shared" si="97"/>
        <v>1806.1112346694135</v>
      </c>
    </row>
    <row r="257" spans="2:18" x14ac:dyDescent="0.3">
      <c r="B257" s="22">
        <f t="shared" si="79"/>
        <v>246</v>
      </c>
      <c r="C257" s="23">
        <f t="shared" si="80"/>
        <v>51829.75981689839</v>
      </c>
      <c r="D257" s="23">
        <f t="shared" si="81"/>
        <v>161.96799942780743</v>
      </c>
      <c r="E257" s="23">
        <f t="shared" si="82"/>
        <v>375.24608679586072</v>
      </c>
      <c r="F257" s="24">
        <f t="shared" si="83"/>
        <v>271.875</v>
      </c>
      <c r="G257" s="23">
        <f t="shared" si="84"/>
        <v>0</v>
      </c>
      <c r="H257" s="24"/>
      <c r="I257" s="23">
        <f t="shared" si="74"/>
        <v>42.291666666666664</v>
      </c>
      <c r="J257" s="23">
        <f t="shared" si="85"/>
        <v>375.24608679586072</v>
      </c>
      <c r="K257" s="23">
        <f t="shared" si="86"/>
        <v>51454.513730102532</v>
      </c>
      <c r="L257" s="23">
        <f t="shared" si="75"/>
        <v>851.38075289033486</v>
      </c>
      <c r="M257" s="23">
        <f t="shared" si="76"/>
        <v>300</v>
      </c>
      <c r="N257" s="23">
        <f t="shared" si="87"/>
        <v>0</v>
      </c>
      <c r="O257" s="23">
        <f t="shared" si="77"/>
        <v>1151.3807528903349</v>
      </c>
      <c r="P257" s="23">
        <f t="shared" si="78"/>
        <v>1076.1346660944741</v>
      </c>
      <c r="Q257" s="23">
        <f t="shared" si="96"/>
        <v>261886.12902706492</v>
      </c>
      <c r="R257" s="25">
        <f t="shared" si="97"/>
        <v>1806.1112346694135</v>
      </c>
    </row>
    <row r="258" spans="2:18" x14ac:dyDescent="0.3">
      <c r="B258" s="22">
        <f t="shared" si="79"/>
        <v>247</v>
      </c>
      <c r="C258" s="23">
        <f t="shared" si="80"/>
        <v>51454.513730102532</v>
      </c>
      <c r="D258" s="23">
        <f t="shared" si="81"/>
        <v>160.79535540657037</v>
      </c>
      <c r="E258" s="23">
        <f t="shared" si="82"/>
        <v>376.41873081709781</v>
      </c>
      <c r="F258" s="24">
        <f t="shared" si="83"/>
        <v>271.875</v>
      </c>
      <c r="G258" s="23">
        <f t="shared" si="84"/>
        <v>0</v>
      </c>
      <c r="H258" s="24"/>
      <c r="I258" s="23">
        <f t="shared" si="74"/>
        <v>42.291666666666664</v>
      </c>
      <c r="J258" s="23">
        <f t="shared" si="85"/>
        <v>376.41873081709781</v>
      </c>
      <c r="K258" s="23">
        <f t="shared" si="86"/>
        <v>51078.094999285437</v>
      </c>
      <c r="L258" s="23">
        <f t="shared" si="75"/>
        <v>851.38075289033486</v>
      </c>
      <c r="M258" s="23">
        <f t="shared" si="76"/>
        <v>300</v>
      </c>
      <c r="N258" s="23">
        <f t="shared" si="87"/>
        <v>0</v>
      </c>
      <c r="O258" s="23">
        <f t="shared" si="77"/>
        <v>1151.3807528903349</v>
      </c>
      <c r="P258" s="23">
        <f t="shared" si="78"/>
        <v>1074.962022073237</v>
      </c>
      <c r="Q258" s="23">
        <f t="shared" si="96"/>
        <v>261886.12902706492</v>
      </c>
      <c r="R258" s="25">
        <f t="shared" si="97"/>
        <v>1806.1112346694135</v>
      </c>
    </row>
    <row r="259" spans="2:18" x14ac:dyDescent="0.3">
      <c r="B259" s="22">
        <f t="shared" si="79"/>
        <v>248</v>
      </c>
      <c r="C259" s="23">
        <f t="shared" si="80"/>
        <v>51078.094999285437</v>
      </c>
      <c r="D259" s="23">
        <f t="shared" si="81"/>
        <v>159.61904687276694</v>
      </c>
      <c r="E259" s="23">
        <f t="shared" si="82"/>
        <v>377.59503935090129</v>
      </c>
      <c r="F259" s="24">
        <f t="shared" si="83"/>
        <v>271.875</v>
      </c>
      <c r="G259" s="23">
        <f t="shared" si="84"/>
        <v>0</v>
      </c>
      <c r="H259" s="24"/>
      <c r="I259" s="23">
        <f t="shared" si="74"/>
        <v>42.291666666666664</v>
      </c>
      <c r="J259" s="23">
        <f t="shared" si="85"/>
        <v>377.59503935090129</v>
      </c>
      <c r="K259" s="23">
        <f t="shared" si="86"/>
        <v>50700.499959934532</v>
      </c>
      <c r="L259" s="23">
        <f t="shared" si="75"/>
        <v>851.38075289033497</v>
      </c>
      <c r="M259" s="23">
        <f t="shared" si="76"/>
        <v>300</v>
      </c>
      <c r="N259" s="23">
        <f t="shared" si="87"/>
        <v>0</v>
      </c>
      <c r="O259" s="23">
        <f t="shared" si="77"/>
        <v>1151.3807528903349</v>
      </c>
      <c r="P259" s="23">
        <f t="shared" si="78"/>
        <v>1073.7857135394336</v>
      </c>
      <c r="Q259" s="23">
        <f t="shared" si="96"/>
        <v>261886.12902706492</v>
      </c>
      <c r="R259" s="25">
        <f t="shared" si="97"/>
        <v>1806.1112346694135</v>
      </c>
    </row>
    <row r="260" spans="2:18" x14ac:dyDescent="0.3">
      <c r="B260" s="22">
        <f t="shared" si="79"/>
        <v>249</v>
      </c>
      <c r="C260" s="23">
        <f t="shared" si="80"/>
        <v>50700.499959934532</v>
      </c>
      <c r="D260" s="23">
        <f t="shared" si="81"/>
        <v>158.43906237479536</v>
      </c>
      <c r="E260" s="23">
        <f t="shared" si="82"/>
        <v>378.77502384887282</v>
      </c>
      <c r="F260" s="24">
        <f t="shared" si="83"/>
        <v>271.875</v>
      </c>
      <c r="G260" s="23">
        <f t="shared" si="84"/>
        <v>0</v>
      </c>
      <c r="H260" s="24"/>
      <c r="I260" s="23">
        <f t="shared" si="74"/>
        <v>42.291666666666664</v>
      </c>
      <c r="J260" s="23">
        <f t="shared" si="85"/>
        <v>378.77502384887282</v>
      </c>
      <c r="K260" s="23">
        <f t="shared" si="86"/>
        <v>50321.724936085659</v>
      </c>
      <c r="L260" s="23">
        <f t="shared" si="75"/>
        <v>851.38075289033486</v>
      </c>
      <c r="M260" s="23">
        <f t="shared" si="76"/>
        <v>300</v>
      </c>
      <c r="N260" s="23">
        <f t="shared" si="87"/>
        <v>0</v>
      </c>
      <c r="O260" s="23">
        <f t="shared" si="77"/>
        <v>1151.3807528903349</v>
      </c>
      <c r="P260" s="23">
        <f t="shared" si="78"/>
        <v>1072.6057290414619</v>
      </c>
      <c r="Q260" s="23">
        <f t="shared" si="96"/>
        <v>261886.12902706492</v>
      </c>
      <c r="R260" s="25">
        <f t="shared" si="97"/>
        <v>1806.1112346694135</v>
      </c>
    </row>
    <row r="261" spans="2:18" x14ac:dyDescent="0.3">
      <c r="B261" s="22">
        <f t="shared" si="79"/>
        <v>250</v>
      </c>
      <c r="C261" s="23">
        <f t="shared" si="80"/>
        <v>50321.724936085659</v>
      </c>
      <c r="D261" s="23">
        <f t="shared" si="81"/>
        <v>157.25539042526768</v>
      </c>
      <c r="E261" s="23">
        <f t="shared" si="82"/>
        <v>379.95869579840058</v>
      </c>
      <c r="F261" s="24">
        <f t="shared" si="83"/>
        <v>271.875</v>
      </c>
      <c r="G261" s="23">
        <f t="shared" si="84"/>
        <v>0</v>
      </c>
      <c r="H261" s="24"/>
      <c r="I261" s="23">
        <f t="shared" si="74"/>
        <v>42.291666666666664</v>
      </c>
      <c r="J261" s="23">
        <f t="shared" si="85"/>
        <v>379.95869579840058</v>
      </c>
      <c r="K261" s="23">
        <f t="shared" si="86"/>
        <v>49941.766240287259</v>
      </c>
      <c r="L261" s="23">
        <f t="shared" si="75"/>
        <v>851.38075289033497</v>
      </c>
      <c r="M261" s="23">
        <f t="shared" si="76"/>
        <v>300</v>
      </c>
      <c r="N261" s="23">
        <f t="shared" si="87"/>
        <v>0</v>
      </c>
      <c r="O261" s="23">
        <f t="shared" si="77"/>
        <v>1151.3807528903349</v>
      </c>
      <c r="P261" s="23">
        <f t="shared" si="78"/>
        <v>1071.4220570919342</v>
      </c>
      <c r="Q261" s="23">
        <f t="shared" si="96"/>
        <v>261886.12902706492</v>
      </c>
      <c r="R261" s="25">
        <f t="shared" si="97"/>
        <v>1806.1112346694135</v>
      </c>
    </row>
    <row r="262" spans="2:18" x14ac:dyDescent="0.3">
      <c r="B262" s="22">
        <f t="shared" si="79"/>
        <v>251</v>
      </c>
      <c r="C262" s="23">
        <f t="shared" si="80"/>
        <v>49941.766240287259</v>
      </c>
      <c r="D262" s="23">
        <f t="shared" si="81"/>
        <v>156.06801950089766</v>
      </c>
      <c r="E262" s="23">
        <f t="shared" si="82"/>
        <v>381.14606672277051</v>
      </c>
      <c r="F262" s="24">
        <f t="shared" si="83"/>
        <v>271.875</v>
      </c>
      <c r="G262" s="23">
        <f t="shared" si="84"/>
        <v>0</v>
      </c>
      <c r="H262" s="24"/>
      <c r="I262" s="23">
        <f t="shared" si="74"/>
        <v>42.291666666666664</v>
      </c>
      <c r="J262" s="23">
        <f t="shared" si="85"/>
        <v>381.14606672277051</v>
      </c>
      <c r="K262" s="23">
        <f t="shared" si="86"/>
        <v>49560.620173564486</v>
      </c>
      <c r="L262" s="23">
        <f t="shared" si="75"/>
        <v>851.38075289033486</v>
      </c>
      <c r="M262" s="23">
        <f t="shared" si="76"/>
        <v>300</v>
      </c>
      <c r="N262" s="23">
        <f t="shared" si="87"/>
        <v>0</v>
      </c>
      <c r="O262" s="23">
        <f t="shared" si="77"/>
        <v>1151.3807528903349</v>
      </c>
      <c r="P262" s="23">
        <f t="shared" si="78"/>
        <v>1070.2346861675644</v>
      </c>
      <c r="Q262" s="23">
        <f t="shared" si="96"/>
        <v>261886.12902706492</v>
      </c>
      <c r="R262" s="25">
        <f t="shared" si="97"/>
        <v>1806.1112346694135</v>
      </c>
    </row>
    <row r="263" spans="2:18" x14ac:dyDescent="0.3">
      <c r="B263" s="22">
        <f t="shared" si="79"/>
        <v>252</v>
      </c>
      <c r="C263" s="23">
        <f t="shared" si="80"/>
        <v>49560.620173564486</v>
      </c>
      <c r="D263" s="23">
        <f t="shared" si="81"/>
        <v>154.87693804238901</v>
      </c>
      <c r="E263" s="23">
        <f t="shared" si="82"/>
        <v>382.33714818127925</v>
      </c>
      <c r="F263" s="24">
        <f t="shared" si="83"/>
        <v>271.875</v>
      </c>
      <c r="G263" s="23">
        <f t="shared" si="84"/>
        <v>0</v>
      </c>
      <c r="H263" s="24"/>
      <c r="I263" s="23">
        <f t="shared" si="74"/>
        <v>42.291666666666664</v>
      </c>
      <c r="J263" s="23">
        <f t="shared" si="85"/>
        <v>382.33714818127925</v>
      </c>
      <c r="K263" s="23">
        <f t="shared" si="86"/>
        <v>49178.283025383207</v>
      </c>
      <c r="L263" s="23">
        <f t="shared" si="75"/>
        <v>851.38075289033497</v>
      </c>
      <c r="M263" s="23">
        <f t="shared" si="76"/>
        <v>300</v>
      </c>
      <c r="N263" s="23">
        <f t="shared" si="87"/>
        <v>0</v>
      </c>
      <c r="O263" s="23">
        <f t="shared" si="77"/>
        <v>1151.3807528903349</v>
      </c>
      <c r="P263" s="23">
        <f t="shared" si="78"/>
        <v>1069.0436047090557</v>
      </c>
      <c r="Q263" s="23">
        <f t="shared" si="96"/>
        <v>261886.12902706492</v>
      </c>
      <c r="R263" s="25">
        <f t="shared" si="97"/>
        <v>1806.1112346694135</v>
      </c>
    </row>
    <row r="264" spans="2:18" x14ac:dyDescent="0.3">
      <c r="B264" s="22">
        <f t="shared" si="79"/>
        <v>253</v>
      </c>
      <c r="C264" s="23">
        <f t="shared" si="80"/>
        <v>49178.283025383207</v>
      </c>
      <c r="D264" s="23">
        <f t="shared" si="81"/>
        <v>153.68213445432249</v>
      </c>
      <c r="E264" s="23">
        <f t="shared" si="82"/>
        <v>383.53195176934571</v>
      </c>
      <c r="F264" s="24">
        <f t="shared" si="83"/>
        <v>271.875</v>
      </c>
      <c r="G264" s="23">
        <f t="shared" si="84"/>
        <v>0</v>
      </c>
      <c r="H264" s="24"/>
      <c r="I264" s="23">
        <f t="shared" si="74"/>
        <v>42.291666666666664</v>
      </c>
      <c r="J264" s="23">
        <f t="shared" si="85"/>
        <v>383.53195176934571</v>
      </c>
      <c r="K264" s="23">
        <f t="shared" si="86"/>
        <v>48794.751073613865</v>
      </c>
      <c r="L264" s="23">
        <f t="shared" si="75"/>
        <v>851.38075289033486</v>
      </c>
      <c r="M264" s="23">
        <f t="shared" si="76"/>
        <v>300</v>
      </c>
      <c r="N264" s="23">
        <f t="shared" si="87"/>
        <v>0</v>
      </c>
      <c r="O264" s="23">
        <f t="shared" si="77"/>
        <v>1151.3807528903349</v>
      </c>
      <c r="P264" s="23">
        <f t="shared" si="78"/>
        <v>1067.8488011209893</v>
      </c>
      <c r="Q264" s="23">
        <f>$Q$263+ $Q$263*$L$8</f>
        <v>269742.71289787686</v>
      </c>
      <c r="R264" s="25">
        <f>$R$263 + ($R$263 * $S$5)</f>
        <v>1860.294571709496</v>
      </c>
    </row>
    <row r="265" spans="2:18" x14ac:dyDescent="0.3">
      <c r="B265" s="22">
        <f t="shared" si="79"/>
        <v>254</v>
      </c>
      <c r="C265" s="23">
        <f t="shared" si="80"/>
        <v>48794.751073613865</v>
      </c>
      <c r="D265" s="23">
        <f t="shared" si="81"/>
        <v>152.48359710504332</v>
      </c>
      <c r="E265" s="23">
        <f t="shared" si="82"/>
        <v>384.73048911862492</v>
      </c>
      <c r="F265" s="24">
        <f t="shared" si="83"/>
        <v>271.875</v>
      </c>
      <c r="G265" s="23">
        <f t="shared" si="84"/>
        <v>0</v>
      </c>
      <c r="H265" s="24"/>
      <c r="I265" s="23">
        <f t="shared" si="74"/>
        <v>42.291666666666664</v>
      </c>
      <c r="J265" s="23">
        <f t="shared" si="85"/>
        <v>384.73048911862492</v>
      </c>
      <c r="K265" s="23">
        <f t="shared" si="86"/>
        <v>48410.020584495243</v>
      </c>
      <c r="L265" s="23">
        <f t="shared" si="75"/>
        <v>851.38075289033486</v>
      </c>
      <c r="M265" s="23">
        <f t="shared" si="76"/>
        <v>300</v>
      </c>
      <c r="N265" s="23">
        <f t="shared" si="87"/>
        <v>0</v>
      </c>
      <c r="O265" s="23">
        <f t="shared" si="77"/>
        <v>1151.3807528903349</v>
      </c>
      <c r="P265" s="23">
        <f t="shared" si="78"/>
        <v>1066.6502637717099</v>
      </c>
      <c r="Q265" s="23">
        <f t="shared" ref="Q265:Q275" si="98">$Q$263+ $Q$263*$L$8</f>
        <v>269742.71289787686</v>
      </c>
      <c r="R265" s="25">
        <f t="shared" ref="R265:R275" si="99">$R$263 + ($R$263 * $S$5)</f>
        <v>1860.294571709496</v>
      </c>
    </row>
    <row r="266" spans="2:18" x14ac:dyDescent="0.3">
      <c r="B266" s="22">
        <f t="shared" si="79"/>
        <v>255</v>
      </c>
      <c r="C266" s="23">
        <f t="shared" si="80"/>
        <v>48410.020584495243</v>
      </c>
      <c r="D266" s="23">
        <f t="shared" si="81"/>
        <v>151.28131432654757</v>
      </c>
      <c r="E266" s="23">
        <f t="shared" si="82"/>
        <v>385.93277189712063</v>
      </c>
      <c r="F266" s="24">
        <f t="shared" si="83"/>
        <v>271.875</v>
      </c>
      <c r="G266" s="23">
        <f t="shared" si="84"/>
        <v>0</v>
      </c>
      <c r="H266" s="24"/>
      <c r="I266" s="23">
        <f t="shared" si="74"/>
        <v>42.291666666666664</v>
      </c>
      <c r="J266" s="23">
        <f t="shared" si="85"/>
        <v>385.93277189712063</v>
      </c>
      <c r="K266" s="23">
        <f t="shared" si="86"/>
        <v>48024.087812598125</v>
      </c>
      <c r="L266" s="23">
        <f t="shared" si="75"/>
        <v>851.38075289033486</v>
      </c>
      <c r="M266" s="23">
        <f t="shared" si="76"/>
        <v>300</v>
      </c>
      <c r="N266" s="23">
        <f t="shared" si="87"/>
        <v>0</v>
      </c>
      <c r="O266" s="23">
        <f t="shared" si="77"/>
        <v>1151.3807528903349</v>
      </c>
      <c r="P266" s="23">
        <f t="shared" si="78"/>
        <v>1065.4479809932143</v>
      </c>
      <c r="Q266" s="23">
        <f t="shared" si="98"/>
        <v>269742.71289787686</v>
      </c>
      <c r="R266" s="25">
        <f t="shared" si="99"/>
        <v>1860.294571709496</v>
      </c>
    </row>
    <row r="267" spans="2:18" x14ac:dyDescent="0.3">
      <c r="B267" s="22">
        <f t="shared" si="79"/>
        <v>256</v>
      </c>
      <c r="C267" s="23">
        <f t="shared" si="80"/>
        <v>48024.087812598125</v>
      </c>
      <c r="D267" s="23">
        <f t="shared" si="81"/>
        <v>150.07527441436909</v>
      </c>
      <c r="E267" s="23">
        <f t="shared" si="82"/>
        <v>387.13881180929911</v>
      </c>
      <c r="F267" s="24">
        <f t="shared" si="83"/>
        <v>271.875</v>
      </c>
      <c r="G267" s="23">
        <f t="shared" si="84"/>
        <v>0</v>
      </c>
      <c r="H267" s="24"/>
      <c r="I267" s="23">
        <f t="shared" si="74"/>
        <v>42.291666666666664</v>
      </c>
      <c r="J267" s="23">
        <f t="shared" si="85"/>
        <v>387.13881180929911</v>
      </c>
      <c r="K267" s="23">
        <f t="shared" si="86"/>
        <v>47636.949000788823</v>
      </c>
      <c r="L267" s="23">
        <f t="shared" si="75"/>
        <v>851.38075289033497</v>
      </c>
      <c r="M267" s="23">
        <f t="shared" si="76"/>
        <v>300</v>
      </c>
      <c r="N267" s="23">
        <f t="shared" si="87"/>
        <v>0</v>
      </c>
      <c r="O267" s="23">
        <f t="shared" si="77"/>
        <v>1151.3807528903349</v>
      </c>
      <c r="P267" s="23">
        <f t="shared" si="78"/>
        <v>1064.2419410810357</v>
      </c>
      <c r="Q267" s="23">
        <f t="shared" si="98"/>
        <v>269742.71289787686</v>
      </c>
      <c r="R267" s="25">
        <f t="shared" si="99"/>
        <v>1860.294571709496</v>
      </c>
    </row>
    <row r="268" spans="2:18" x14ac:dyDescent="0.3">
      <c r="B268" s="22">
        <f t="shared" si="79"/>
        <v>257</v>
      </c>
      <c r="C268" s="23">
        <f t="shared" si="80"/>
        <v>47636.949000788823</v>
      </c>
      <c r="D268" s="23">
        <f t="shared" si="81"/>
        <v>148.86546562746503</v>
      </c>
      <c r="E268" s="23">
        <f t="shared" si="82"/>
        <v>388.34862059620315</v>
      </c>
      <c r="F268" s="24">
        <f t="shared" si="83"/>
        <v>271.875</v>
      </c>
      <c r="G268" s="23">
        <f t="shared" si="84"/>
        <v>0</v>
      </c>
      <c r="H268" s="24"/>
      <c r="I268" s="23">
        <f t="shared" ref="I268:I331" si="100">0.35/100*$C$4/12</f>
        <v>42.291666666666664</v>
      </c>
      <c r="J268" s="23">
        <f t="shared" si="85"/>
        <v>388.34862059620315</v>
      </c>
      <c r="K268" s="23">
        <f t="shared" si="86"/>
        <v>47248.60038019262</v>
      </c>
      <c r="L268" s="23">
        <f t="shared" ref="L268:L331" si="101">I268+H268+G268+F268+E268+D268</f>
        <v>851.38075289033486</v>
      </c>
      <c r="M268" s="23">
        <f t="shared" ref="M268:M331" si="102">+$L$4</f>
        <v>300</v>
      </c>
      <c r="N268" s="23">
        <f t="shared" si="87"/>
        <v>0</v>
      </c>
      <c r="O268" s="23">
        <f t="shared" ref="O268:O331" si="103">L268+M268-N268</f>
        <v>1151.3807528903349</v>
      </c>
      <c r="P268" s="23">
        <f t="shared" ref="P268:P331" si="104">O268-E268+M268</f>
        <v>1063.0321322941318</v>
      </c>
      <c r="Q268" s="23">
        <f t="shared" si="98"/>
        <v>269742.71289787686</v>
      </c>
      <c r="R268" s="25">
        <f t="shared" si="99"/>
        <v>1860.294571709496</v>
      </c>
    </row>
    <row r="269" spans="2:18" x14ac:dyDescent="0.3">
      <c r="B269" s="22">
        <f t="shared" ref="B269:B332" si="105">+IF(K268&gt;1,IF(B268="","",B268+1),"")</f>
        <v>258</v>
      </c>
      <c r="C269" s="23">
        <f t="shared" ref="C269:C332" si="106">+IF(B269="","",K268)</f>
        <v>47248.60038019262</v>
      </c>
      <c r="D269" s="23">
        <f t="shared" ref="D269:D332" si="107">+IF(B269="",0,-IPMT($C$5/12,B269,$C$6,$C$7))</f>
        <v>147.65187618810191</v>
      </c>
      <c r="E269" s="23">
        <f t="shared" ref="E269:E332" si="108">+IF(B269="",0,-PPMT($C$5/12,B269,$C$6,$C$7))</f>
        <v>389.5622100355663</v>
      </c>
      <c r="F269" s="24">
        <f t="shared" ref="F269:F332" si="109">+IF(B269="",0,$G$4)</f>
        <v>271.875</v>
      </c>
      <c r="G269" s="23">
        <f t="shared" ref="G269:G332" si="110">+IF(B269="",0,IF(C269&lt;$C$4*0.8,0,$G$5))</f>
        <v>0</v>
      </c>
      <c r="H269" s="24"/>
      <c r="I269" s="23">
        <f t="shared" si="100"/>
        <v>42.291666666666664</v>
      </c>
      <c r="J269" s="23">
        <f t="shared" ref="J269:J332" si="111">+IF(B269="",0,E269+H269)</f>
        <v>389.5622100355663</v>
      </c>
      <c r="K269" s="23">
        <f t="shared" ref="K269:K332" si="112">+IF(B269="","",C269-J269)</f>
        <v>46859.038170157051</v>
      </c>
      <c r="L269" s="23">
        <f t="shared" si="101"/>
        <v>851.38075289033497</v>
      </c>
      <c r="M269" s="23">
        <f t="shared" si="102"/>
        <v>300</v>
      </c>
      <c r="N269" s="23">
        <f t="shared" ref="N269:N332" si="113">(D269+F269)*0.3*0</f>
        <v>0</v>
      </c>
      <c r="O269" s="23">
        <f t="shared" si="103"/>
        <v>1151.3807528903349</v>
      </c>
      <c r="P269" s="23">
        <f t="shared" si="104"/>
        <v>1061.8185428547686</v>
      </c>
      <c r="Q269" s="23">
        <f t="shared" si="98"/>
        <v>269742.71289787686</v>
      </c>
      <c r="R269" s="25">
        <f t="shared" si="99"/>
        <v>1860.294571709496</v>
      </c>
    </row>
    <row r="270" spans="2:18" x14ac:dyDescent="0.3">
      <c r="B270" s="22">
        <f t="shared" si="105"/>
        <v>259</v>
      </c>
      <c r="C270" s="23">
        <f t="shared" si="106"/>
        <v>46859.038170157051</v>
      </c>
      <c r="D270" s="23">
        <f t="shared" si="107"/>
        <v>146.43449428174074</v>
      </c>
      <c r="E270" s="23">
        <f t="shared" si="108"/>
        <v>390.77959194192749</v>
      </c>
      <c r="F270" s="24">
        <f t="shared" si="109"/>
        <v>271.875</v>
      </c>
      <c r="G270" s="23">
        <f t="shared" si="110"/>
        <v>0</v>
      </c>
      <c r="H270" s="24"/>
      <c r="I270" s="23">
        <f t="shared" si="100"/>
        <v>42.291666666666664</v>
      </c>
      <c r="J270" s="23">
        <f t="shared" si="111"/>
        <v>390.77959194192749</v>
      </c>
      <c r="K270" s="23">
        <f t="shared" si="112"/>
        <v>46468.258578215122</v>
      </c>
      <c r="L270" s="23">
        <f t="shared" si="101"/>
        <v>851.38075289033497</v>
      </c>
      <c r="M270" s="23">
        <f t="shared" si="102"/>
        <v>300</v>
      </c>
      <c r="N270" s="23">
        <f t="shared" si="113"/>
        <v>0</v>
      </c>
      <c r="O270" s="23">
        <f t="shared" si="103"/>
        <v>1151.3807528903349</v>
      </c>
      <c r="P270" s="23">
        <f t="shared" si="104"/>
        <v>1060.6011609484074</v>
      </c>
      <c r="Q270" s="23">
        <f t="shared" si="98"/>
        <v>269742.71289787686</v>
      </c>
      <c r="R270" s="25">
        <f t="shared" si="99"/>
        <v>1860.294571709496</v>
      </c>
    </row>
    <row r="271" spans="2:18" x14ac:dyDescent="0.3">
      <c r="B271" s="22">
        <f t="shared" si="105"/>
        <v>260</v>
      </c>
      <c r="C271" s="23">
        <f t="shared" si="106"/>
        <v>46468.258578215122</v>
      </c>
      <c r="D271" s="23">
        <f t="shared" si="107"/>
        <v>145.21330805692222</v>
      </c>
      <c r="E271" s="23">
        <f t="shared" si="108"/>
        <v>392.00077816674599</v>
      </c>
      <c r="F271" s="24">
        <f t="shared" si="109"/>
        <v>271.875</v>
      </c>
      <c r="G271" s="23">
        <f t="shared" si="110"/>
        <v>0</v>
      </c>
      <c r="H271" s="24"/>
      <c r="I271" s="23">
        <f t="shared" si="100"/>
        <v>42.291666666666664</v>
      </c>
      <c r="J271" s="23">
        <f t="shared" si="111"/>
        <v>392.00077816674599</v>
      </c>
      <c r="K271" s="23">
        <f t="shared" si="112"/>
        <v>46076.257800048377</v>
      </c>
      <c r="L271" s="23">
        <f t="shared" si="101"/>
        <v>851.38075289033486</v>
      </c>
      <c r="M271" s="23">
        <f t="shared" si="102"/>
        <v>300</v>
      </c>
      <c r="N271" s="23">
        <f t="shared" si="113"/>
        <v>0</v>
      </c>
      <c r="O271" s="23">
        <f t="shared" si="103"/>
        <v>1151.3807528903349</v>
      </c>
      <c r="P271" s="23">
        <f t="shared" si="104"/>
        <v>1059.3799747235889</v>
      </c>
      <c r="Q271" s="23">
        <f t="shared" si="98"/>
        <v>269742.71289787686</v>
      </c>
      <c r="R271" s="25">
        <f t="shared" si="99"/>
        <v>1860.294571709496</v>
      </c>
    </row>
    <row r="272" spans="2:18" x14ac:dyDescent="0.3">
      <c r="B272" s="22">
        <f t="shared" si="105"/>
        <v>261</v>
      </c>
      <c r="C272" s="23">
        <f t="shared" si="106"/>
        <v>46076.257800048377</v>
      </c>
      <c r="D272" s="23">
        <f t="shared" si="107"/>
        <v>143.98830562515116</v>
      </c>
      <c r="E272" s="23">
        <f t="shared" si="108"/>
        <v>393.22578059851708</v>
      </c>
      <c r="F272" s="24">
        <f t="shared" si="109"/>
        <v>271.875</v>
      </c>
      <c r="G272" s="23">
        <f t="shared" si="110"/>
        <v>0</v>
      </c>
      <c r="H272" s="24"/>
      <c r="I272" s="23">
        <f t="shared" si="100"/>
        <v>42.291666666666664</v>
      </c>
      <c r="J272" s="23">
        <f t="shared" si="111"/>
        <v>393.22578059851708</v>
      </c>
      <c r="K272" s="23">
        <f t="shared" si="112"/>
        <v>45683.032019449864</v>
      </c>
      <c r="L272" s="23">
        <f t="shared" si="101"/>
        <v>851.38075289033497</v>
      </c>
      <c r="M272" s="23">
        <f t="shared" si="102"/>
        <v>300</v>
      </c>
      <c r="N272" s="23">
        <f t="shared" si="113"/>
        <v>0</v>
      </c>
      <c r="O272" s="23">
        <f t="shared" si="103"/>
        <v>1151.3807528903349</v>
      </c>
      <c r="P272" s="23">
        <f t="shared" si="104"/>
        <v>1058.1549722918178</v>
      </c>
      <c r="Q272" s="23">
        <f t="shared" si="98"/>
        <v>269742.71289787686</v>
      </c>
      <c r="R272" s="25">
        <f t="shared" si="99"/>
        <v>1860.294571709496</v>
      </c>
    </row>
    <row r="273" spans="2:18" x14ac:dyDescent="0.3">
      <c r="B273" s="22">
        <f t="shared" si="105"/>
        <v>262</v>
      </c>
      <c r="C273" s="23">
        <f t="shared" si="106"/>
        <v>45683.032019449864</v>
      </c>
      <c r="D273" s="23">
        <f t="shared" si="107"/>
        <v>142.75947506078077</v>
      </c>
      <c r="E273" s="23">
        <f t="shared" si="108"/>
        <v>394.45461116288743</v>
      </c>
      <c r="F273" s="24">
        <f t="shared" si="109"/>
        <v>271.875</v>
      </c>
      <c r="G273" s="23">
        <f t="shared" si="110"/>
        <v>0</v>
      </c>
      <c r="H273" s="24"/>
      <c r="I273" s="23">
        <f t="shared" si="100"/>
        <v>42.291666666666664</v>
      </c>
      <c r="J273" s="23">
        <f t="shared" si="111"/>
        <v>394.45461116288743</v>
      </c>
      <c r="K273" s="23">
        <f t="shared" si="112"/>
        <v>45288.577408286976</v>
      </c>
      <c r="L273" s="23">
        <f t="shared" si="101"/>
        <v>851.38075289033497</v>
      </c>
      <c r="M273" s="23">
        <f t="shared" si="102"/>
        <v>300</v>
      </c>
      <c r="N273" s="23">
        <f t="shared" si="113"/>
        <v>0</v>
      </c>
      <c r="O273" s="23">
        <f t="shared" si="103"/>
        <v>1151.3807528903349</v>
      </c>
      <c r="P273" s="23">
        <f t="shared" si="104"/>
        <v>1056.9261417274474</v>
      </c>
      <c r="Q273" s="23">
        <f t="shared" si="98"/>
        <v>269742.71289787686</v>
      </c>
      <c r="R273" s="25">
        <f t="shared" si="99"/>
        <v>1860.294571709496</v>
      </c>
    </row>
    <row r="274" spans="2:18" x14ac:dyDescent="0.3">
      <c r="B274" s="22">
        <f t="shared" si="105"/>
        <v>263</v>
      </c>
      <c r="C274" s="23">
        <f t="shared" si="106"/>
        <v>45288.577408286976</v>
      </c>
      <c r="D274" s="23">
        <f t="shared" si="107"/>
        <v>141.52680440089674</v>
      </c>
      <c r="E274" s="23">
        <f t="shared" si="108"/>
        <v>395.68728182277141</v>
      </c>
      <c r="F274" s="24">
        <f t="shared" si="109"/>
        <v>271.875</v>
      </c>
      <c r="G274" s="23">
        <f t="shared" si="110"/>
        <v>0</v>
      </c>
      <c r="H274" s="24"/>
      <c r="I274" s="23">
        <f t="shared" si="100"/>
        <v>42.291666666666664</v>
      </c>
      <c r="J274" s="23">
        <f t="shared" si="111"/>
        <v>395.68728182277141</v>
      </c>
      <c r="K274" s="23">
        <f t="shared" si="112"/>
        <v>44892.890126464205</v>
      </c>
      <c r="L274" s="23">
        <f t="shared" si="101"/>
        <v>851.38075289033486</v>
      </c>
      <c r="M274" s="23">
        <f t="shared" si="102"/>
        <v>300</v>
      </c>
      <c r="N274" s="23">
        <f t="shared" si="113"/>
        <v>0</v>
      </c>
      <c r="O274" s="23">
        <f t="shared" si="103"/>
        <v>1151.3807528903349</v>
      </c>
      <c r="P274" s="23">
        <f t="shared" si="104"/>
        <v>1055.6934710675635</v>
      </c>
      <c r="Q274" s="23">
        <f t="shared" si="98"/>
        <v>269742.71289787686</v>
      </c>
      <c r="R274" s="25">
        <f t="shared" si="99"/>
        <v>1860.294571709496</v>
      </c>
    </row>
    <row r="275" spans="2:18" x14ac:dyDescent="0.3">
      <c r="B275" s="22">
        <f t="shared" si="105"/>
        <v>264</v>
      </c>
      <c r="C275" s="23">
        <f t="shared" si="106"/>
        <v>44892.890126464205</v>
      </c>
      <c r="D275" s="23">
        <f t="shared" si="107"/>
        <v>140.29028164520059</v>
      </c>
      <c r="E275" s="23">
        <f t="shared" si="108"/>
        <v>396.92380457846764</v>
      </c>
      <c r="F275" s="24">
        <f t="shared" si="109"/>
        <v>271.875</v>
      </c>
      <c r="G275" s="23">
        <f t="shared" si="110"/>
        <v>0</v>
      </c>
      <c r="H275" s="24"/>
      <c r="I275" s="23">
        <f t="shared" si="100"/>
        <v>42.291666666666664</v>
      </c>
      <c r="J275" s="23">
        <f t="shared" si="111"/>
        <v>396.92380457846764</v>
      </c>
      <c r="K275" s="23">
        <f t="shared" si="112"/>
        <v>44495.966321885739</v>
      </c>
      <c r="L275" s="23">
        <f t="shared" si="101"/>
        <v>851.38075289033486</v>
      </c>
      <c r="M275" s="23">
        <f t="shared" si="102"/>
        <v>300</v>
      </c>
      <c r="N275" s="23">
        <f t="shared" si="113"/>
        <v>0</v>
      </c>
      <c r="O275" s="23">
        <f t="shared" si="103"/>
        <v>1151.3807528903349</v>
      </c>
      <c r="P275" s="23">
        <f t="shared" si="104"/>
        <v>1054.4569483118671</v>
      </c>
      <c r="Q275" s="23">
        <f t="shared" si="98"/>
        <v>269742.71289787686</v>
      </c>
      <c r="R275" s="25">
        <f t="shared" si="99"/>
        <v>1860.294571709496</v>
      </c>
    </row>
    <row r="276" spans="2:18" x14ac:dyDescent="0.3">
      <c r="B276" s="22">
        <f t="shared" si="105"/>
        <v>265</v>
      </c>
      <c r="C276" s="23">
        <f t="shared" si="106"/>
        <v>44495.966321885739</v>
      </c>
      <c r="D276" s="23">
        <f t="shared" si="107"/>
        <v>139.04989475589286</v>
      </c>
      <c r="E276" s="23">
        <f t="shared" si="108"/>
        <v>398.16419146777531</v>
      </c>
      <c r="F276" s="24">
        <f t="shared" si="109"/>
        <v>271.875</v>
      </c>
      <c r="G276" s="23">
        <f t="shared" si="110"/>
        <v>0</v>
      </c>
      <c r="H276" s="24"/>
      <c r="I276" s="23">
        <f t="shared" si="100"/>
        <v>42.291666666666664</v>
      </c>
      <c r="J276" s="23">
        <f t="shared" si="111"/>
        <v>398.16419146777531</v>
      </c>
      <c r="K276" s="23">
        <f t="shared" si="112"/>
        <v>44097.802130417964</v>
      </c>
      <c r="L276" s="23">
        <f t="shared" si="101"/>
        <v>851.38075289033486</v>
      </c>
      <c r="M276" s="23">
        <f t="shared" si="102"/>
        <v>300</v>
      </c>
      <c r="N276" s="23">
        <f t="shared" si="113"/>
        <v>0</v>
      </c>
      <c r="O276" s="23">
        <f t="shared" si="103"/>
        <v>1151.3807528903349</v>
      </c>
      <c r="P276" s="23">
        <f t="shared" si="104"/>
        <v>1053.2165614225596</v>
      </c>
      <c r="Q276" s="23">
        <f>$Q$275+ $Q$275*$L$8</f>
        <v>277834.99428481318</v>
      </c>
      <c r="R276" s="25">
        <f>$R$275 + ($R$275 * $S$5)</f>
        <v>1916.103408860781</v>
      </c>
    </row>
    <row r="277" spans="2:18" x14ac:dyDescent="0.3">
      <c r="B277" s="22">
        <f t="shared" si="105"/>
        <v>266</v>
      </c>
      <c r="C277" s="23">
        <f t="shared" si="106"/>
        <v>44097.802130417964</v>
      </c>
      <c r="D277" s="23">
        <f t="shared" si="107"/>
        <v>137.80563165755609</v>
      </c>
      <c r="E277" s="23">
        <f t="shared" si="108"/>
        <v>399.40845456611208</v>
      </c>
      <c r="F277" s="24">
        <f t="shared" si="109"/>
        <v>271.875</v>
      </c>
      <c r="G277" s="23">
        <f t="shared" si="110"/>
        <v>0</v>
      </c>
      <c r="H277" s="24"/>
      <c r="I277" s="23">
        <f t="shared" si="100"/>
        <v>42.291666666666664</v>
      </c>
      <c r="J277" s="23">
        <f t="shared" si="111"/>
        <v>399.40845456611208</v>
      </c>
      <c r="K277" s="23">
        <f t="shared" si="112"/>
        <v>43698.393675851854</v>
      </c>
      <c r="L277" s="23">
        <f t="shared" si="101"/>
        <v>851.38075289033486</v>
      </c>
      <c r="M277" s="23">
        <f t="shared" si="102"/>
        <v>300</v>
      </c>
      <c r="N277" s="23">
        <f t="shared" si="113"/>
        <v>0</v>
      </c>
      <c r="O277" s="23">
        <f t="shared" si="103"/>
        <v>1151.3807528903349</v>
      </c>
      <c r="P277" s="23">
        <f t="shared" si="104"/>
        <v>1051.9722983242227</v>
      </c>
      <c r="Q277" s="23">
        <f t="shared" ref="Q277:Q287" si="114">$Q$275+ $Q$275*$L$8</f>
        <v>277834.99428481318</v>
      </c>
      <c r="R277" s="25">
        <f t="shared" ref="R277:R287" si="115">$R$275 + ($R$275 * $S$5)</f>
        <v>1916.103408860781</v>
      </c>
    </row>
    <row r="278" spans="2:18" x14ac:dyDescent="0.3">
      <c r="B278" s="22">
        <f t="shared" si="105"/>
        <v>267</v>
      </c>
      <c r="C278" s="23">
        <f t="shared" si="106"/>
        <v>43698.393675851854</v>
      </c>
      <c r="D278" s="23">
        <f t="shared" si="107"/>
        <v>136.557480237037</v>
      </c>
      <c r="E278" s="23">
        <f t="shared" si="108"/>
        <v>400.65660598663129</v>
      </c>
      <c r="F278" s="24">
        <f t="shared" si="109"/>
        <v>271.875</v>
      </c>
      <c r="G278" s="23">
        <f t="shared" si="110"/>
        <v>0</v>
      </c>
      <c r="H278" s="24"/>
      <c r="I278" s="23">
        <f t="shared" si="100"/>
        <v>42.291666666666664</v>
      </c>
      <c r="J278" s="23">
        <f t="shared" si="111"/>
        <v>400.65660598663129</v>
      </c>
      <c r="K278" s="23">
        <f t="shared" si="112"/>
        <v>43297.737069865223</v>
      </c>
      <c r="L278" s="23">
        <f t="shared" si="101"/>
        <v>851.38075289033497</v>
      </c>
      <c r="M278" s="23">
        <f t="shared" si="102"/>
        <v>300</v>
      </c>
      <c r="N278" s="23">
        <f t="shared" si="113"/>
        <v>0</v>
      </c>
      <c r="O278" s="23">
        <f t="shared" si="103"/>
        <v>1151.3807528903349</v>
      </c>
      <c r="P278" s="23">
        <f t="shared" si="104"/>
        <v>1050.7241469037035</v>
      </c>
      <c r="Q278" s="23">
        <f t="shared" si="114"/>
        <v>277834.99428481318</v>
      </c>
      <c r="R278" s="25">
        <f t="shared" si="115"/>
        <v>1916.103408860781</v>
      </c>
    </row>
    <row r="279" spans="2:18" x14ac:dyDescent="0.3">
      <c r="B279" s="22">
        <f t="shared" si="105"/>
        <v>268</v>
      </c>
      <c r="C279" s="23">
        <f t="shared" si="106"/>
        <v>43297.737069865223</v>
      </c>
      <c r="D279" s="23">
        <f t="shared" si="107"/>
        <v>135.30542834332877</v>
      </c>
      <c r="E279" s="23">
        <f t="shared" si="108"/>
        <v>401.90865788033943</v>
      </c>
      <c r="F279" s="24">
        <f t="shared" si="109"/>
        <v>271.875</v>
      </c>
      <c r="G279" s="23">
        <f t="shared" si="110"/>
        <v>0</v>
      </c>
      <c r="H279" s="24"/>
      <c r="I279" s="23">
        <f t="shared" si="100"/>
        <v>42.291666666666664</v>
      </c>
      <c r="J279" s="23">
        <f t="shared" si="111"/>
        <v>401.90865788033943</v>
      </c>
      <c r="K279" s="23">
        <f t="shared" si="112"/>
        <v>42895.828411984883</v>
      </c>
      <c r="L279" s="23">
        <f t="shared" si="101"/>
        <v>851.38075289033497</v>
      </c>
      <c r="M279" s="23">
        <f t="shared" si="102"/>
        <v>300</v>
      </c>
      <c r="N279" s="23">
        <f t="shared" si="113"/>
        <v>0</v>
      </c>
      <c r="O279" s="23">
        <f t="shared" si="103"/>
        <v>1151.3807528903349</v>
      </c>
      <c r="P279" s="23">
        <f t="shared" si="104"/>
        <v>1049.4720950099954</v>
      </c>
      <c r="Q279" s="23">
        <f t="shared" si="114"/>
        <v>277834.99428481318</v>
      </c>
      <c r="R279" s="25">
        <f t="shared" si="115"/>
        <v>1916.103408860781</v>
      </c>
    </row>
    <row r="280" spans="2:18" x14ac:dyDescent="0.3">
      <c r="B280" s="22">
        <f t="shared" si="105"/>
        <v>269</v>
      </c>
      <c r="C280" s="23">
        <f t="shared" si="106"/>
        <v>42895.828411984883</v>
      </c>
      <c r="D280" s="23">
        <f t="shared" si="107"/>
        <v>134.04946378745271</v>
      </c>
      <c r="E280" s="23">
        <f t="shared" si="108"/>
        <v>403.1646224362155</v>
      </c>
      <c r="F280" s="24">
        <f t="shared" si="109"/>
        <v>271.875</v>
      </c>
      <c r="G280" s="23">
        <f t="shared" si="110"/>
        <v>0</v>
      </c>
      <c r="H280" s="24"/>
      <c r="I280" s="23">
        <f t="shared" si="100"/>
        <v>42.291666666666664</v>
      </c>
      <c r="J280" s="23">
        <f t="shared" si="111"/>
        <v>403.1646224362155</v>
      </c>
      <c r="K280" s="23">
        <f t="shared" si="112"/>
        <v>42492.663789548671</v>
      </c>
      <c r="L280" s="23">
        <f t="shared" si="101"/>
        <v>851.38075289033497</v>
      </c>
      <c r="M280" s="23">
        <f t="shared" si="102"/>
        <v>300</v>
      </c>
      <c r="N280" s="23">
        <f t="shared" si="113"/>
        <v>0</v>
      </c>
      <c r="O280" s="23">
        <f t="shared" si="103"/>
        <v>1151.3807528903349</v>
      </c>
      <c r="P280" s="23">
        <f t="shared" si="104"/>
        <v>1048.2161304541194</v>
      </c>
      <c r="Q280" s="23">
        <f t="shared" si="114"/>
        <v>277834.99428481318</v>
      </c>
      <c r="R280" s="25">
        <f t="shared" si="115"/>
        <v>1916.103408860781</v>
      </c>
    </row>
    <row r="281" spans="2:18" x14ac:dyDescent="0.3">
      <c r="B281" s="22">
        <f t="shared" si="105"/>
        <v>270</v>
      </c>
      <c r="C281" s="23">
        <f t="shared" si="106"/>
        <v>42492.663789548671</v>
      </c>
      <c r="D281" s="23">
        <f t="shared" si="107"/>
        <v>132.78957434233951</v>
      </c>
      <c r="E281" s="23">
        <f t="shared" si="108"/>
        <v>404.42451188132867</v>
      </c>
      <c r="F281" s="24">
        <f t="shared" si="109"/>
        <v>271.875</v>
      </c>
      <c r="G281" s="23">
        <f t="shared" si="110"/>
        <v>0</v>
      </c>
      <c r="H281" s="24"/>
      <c r="I281" s="23">
        <f t="shared" si="100"/>
        <v>42.291666666666664</v>
      </c>
      <c r="J281" s="23">
        <f t="shared" si="111"/>
        <v>404.42451188132867</v>
      </c>
      <c r="K281" s="23">
        <f t="shared" si="112"/>
        <v>42088.239277667344</v>
      </c>
      <c r="L281" s="23">
        <f t="shared" si="101"/>
        <v>851.38075289033486</v>
      </c>
      <c r="M281" s="23">
        <f t="shared" si="102"/>
        <v>300</v>
      </c>
      <c r="N281" s="23">
        <f t="shared" si="113"/>
        <v>0</v>
      </c>
      <c r="O281" s="23">
        <f t="shared" si="103"/>
        <v>1151.3807528903349</v>
      </c>
      <c r="P281" s="23">
        <f t="shared" si="104"/>
        <v>1046.9562410090061</v>
      </c>
      <c r="Q281" s="23">
        <f t="shared" si="114"/>
        <v>277834.99428481318</v>
      </c>
      <c r="R281" s="25">
        <f t="shared" si="115"/>
        <v>1916.103408860781</v>
      </c>
    </row>
    <row r="282" spans="2:18" x14ac:dyDescent="0.3">
      <c r="B282" s="22">
        <f t="shared" si="105"/>
        <v>271</v>
      </c>
      <c r="C282" s="23">
        <f t="shared" si="106"/>
        <v>42088.239277667344</v>
      </c>
      <c r="D282" s="23">
        <f t="shared" si="107"/>
        <v>131.52574774271037</v>
      </c>
      <c r="E282" s="23">
        <f t="shared" si="108"/>
        <v>405.68833848095784</v>
      </c>
      <c r="F282" s="24">
        <f t="shared" si="109"/>
        <v>271.875</v>
      </c>
      <c r="G282" s="23">
        <f t="shared" si="110"/>
        <v>0</v>
      </c>
      <c r="H282" s="24"/>
      <c r="I282" s="23">
        <f t="shared" si="100"/>
        <v>42.291666666666664</v>
      </c>
      <c r="J282" s="23">
        <f t="shared" si="111"/>
        <v>405.68833848095784</v>
      </c>
      <c r="K282" s="23">
        <f t="shared" si="112"/>
        <v>41682.550939186389</v>
      </c>
      <c r="L282" s="23">
        <f t="shared" si="101"/>
        <v>851.38075289033486</v>
      </c>
      <c r="M282" s="23">
        <f t="shared" si="102"/>
        <v>300</v>
      </c>
      <c r="N282" s="23">
        <f t="shared" si="113"/>
        <v>0</v>
      </c>
      <c r="O282" s="23">
        <f t="shared" si="103"/>
        <v>1151.3807528903349</v>
      </c>
      <c r="P282" s="23">
        <f t="shared" si="104"/>
        <v>1045.6924144093771</v>
      </c>
      <c r="Q282" s="23">
        <f t="shared" si="114"/>
        <v>277834.99428481318</v>
      </c>
      <c r="R282" s="25">
        <f t="shared" si="115"/>
        <v>1916.103408860781</v>
      </c>
    </row>
    <row r="283" spans="2:18" x14ac:dyDescent="0.3">
      <c r="B283" s="22">
        <f t="shared" si="105"/>
        <v>272</v>
      </c>
      <c r="C283" s="23">
        <f t="shared" si="106"/>
        <v>41682.550939186389</v>
      </c>
      <c r="D283" s="23">
        <f t="shared" si="107"/>
        <v>130.25797168495737</v>
      </c>
      <c r="E283" s="23">
        <f t="shared" si="108"/>
        <v>406.95611453871084</v>
      </c>
      <c r="F283" s="24">
        <f t="shared" si="109"/>
        <v>271.875</v>
      </c>
      <c r="G283" s="23">
        <f t="shared" si="110"/>
        <v>0</v>
      </c>
      <c r="H283" s="24"/>
      <c r="I283" s="23">
        <f t="shared" si="100"/>
        <v>42.291666666666664</v>
      </c>
      <c r="J283" s="23">
        <f t="shared" si="111"/>
        <v>406.95611453871084</v>
      </c>
      <c r="K283" s="23">
        <f t="shared" si="112"/>
        <v>41275.594824647676</v>
      </c>
      <c r="L283" s="23">
        <f t="shared" si="101"/>
        <v>851.38075289033497</v>
      </c>
      <c r="M283" s="23">
        <f t="shared" si="102"/>
        <v>300</v>
      </c>
      <c r="N283" s="23">
        <f t="shared" si="113"/>
        <v>0</v>
      </c>
      <c r="O283" s="23">
        <f t="shared" si="103"/>
        <v>1151.3807528903349</v>
      </c>
      <c r="P283" s="23">
        <f t="shared" si="104"/>
        <v>1044.424638351624</v>
      </c>
      <c r="Q283" s="23">
        <f t="shared" si="114"/>
        <v>277834.99428481318</v>
      </c>
      <c r="R283" s="25">
        <f t="shared" si="115"/>
        <v>1916.103408860781</v>
      </c>
    </row>
    <row r="284" spans="2:18" x14ac:dyDescent="0.3">
      <c r="B284" s="22">
        <f t="shared" si="105"/>
        <v>273</v>
      </c>
      <c r="C284" s="23">
        <f t="shared" si="106"/>
        <v>41275.594824647676</v>
      </c>
      <c r="D284" s="23">
        <f t="shared" si="107"/>
        <v>128.98623382702391</v>
      </c>
      <c r="E284" s="23">
        <f t="shared" si="108"/>
        <v>408.22785239664427</v>
      </c>
      <c r="F284" s="24">
        <f t="shared" si="109"/>
        <v>271.875</v>
      </c>
      <c r="G284" s="23">
        <f t="shared" si="110"/>
        <v>0</v>
      </c>
      <c r="H284" s="24"/>
      <c r="I284" s="23">
        <f t="shared" si="100"/>
        <v>42.291666666666664</v>
      </c>
      <c r="J284" s="23">
        <f t="shared" si="111"/>
        <v>408.22785239664427</v>
      </c>
      <c r="K284" s="23">
        <f t="shared" si="112"/>
        <v>40867.366972251031</v>
      </c>
      <c r="L284" s="23">
        <f t="shared" si="101"/>
        <v>851.38075289033486</v>
      </c>
      <c r="M284" s="23">
        <f t="shared" si="102"/>
        <v>300</v>
      </c>
      <c r="N284" s="23">
        <f t="shared" si="113"/>
        <v>0</v>
      </c>
      <c r="O284" s="23">
        <f t="shared" si="103"/>
        <v>1151.3807528903349</v>
      </c>
      <c r="P284" s="23">
        <f t="shared" si="104"/>
        <v>1043.1529004936906</v>
      </c>
      <c r="Q284" s="23">
        <f t="shared" si="114"/>
        <v>277834.99428481318</v>
      </c>
      <c r="R284" s="25">
        <f t="shared" si="115"/>
        <v>1916.103408860781</v>
      </c>
    </row>
    <row r="285" spans="2:18" x14ac:dyDescent="0.3">
      <c r="B285" s="22">
        <f t="shared" si="105"/>
        <v>274</v>
      </c>
      <c r="C285" s="23">
        <f t="shared" si="106"/>
        <v>40867.366972251031</v>
      </c>
      <c r="D285" s="23">
        <f t="shared" si="107"/>
        <v>127.71052178828441</v>
      </c>
      <c r="E285" s="23">
        <f t="shared" si="108"/>
        <v>409.50356443538379</v>
      </c>
      <c r="F285" s="24">
        <f t="shared" si="109"/>
        <v>271.875</v>
      </c>
      <c r="G285" s="23">
        <f t="shared" si="110"/>
        <v>0</v>
      </c>
      <c r="H285" s="24"/>
      <c r="I285" s="23">
        <f t="shared" si="100"/>
        <v>42.291666666666664</v>
      </c>
      <c r="J285" s="23">
        <f t="shared" si="111"/>
        <v>409.50356443538379</v>
      </c>
      <c r="K285" s="23">
        <f t="shared" si="112"/>
        <v>40457.863407815646</v>
      </c>
      <c r="L285" s="23">
        <f t="shared" si="101"/>
        <v>851.38075289033486</v>
      </c>
      <c r="M285" s="23">
        <f t="shared" si="102"/>
        <v>300</v>
      </c>
      <c r="N285" s="23">
        <f t="shared" si="113"/>
        <v>0</v>
      </c>
      <c r="O285" s="23">
        <f t="shared" si="103"/>
        <v>1151.3807528903349</v>
      </c>
      <c r="P285" s="23">
        <f t="shared" si="104"/>
        <v>1041.877188454951</v>
      </c>
      <c r="Q285" s="23">
        <f t="shared" si="114"/>
        <v>277834.99428481318</v>
      </c>
      <c r="R285" s="25">
        <f t="shared" si="115"/>
        <v>1916.103408860781</v>
      </c>
    </row>
    <row r="286" spans="2:18" x14ac:dyDescent="0.3">
      <c r="B286" s="22">
        <f t="shared" si="105"/>
        <v>275</v>
      </c>
      <c r="C286" s="23">
        <f t="shared" si="106"/>
        <v>40457.863407815646</v>
      </c>
      <c r="D286" s="23">
        <f t="shared" si="107"/>
        <v>126.43082314942379</v>
      </c>
      <c r="E286" s="23">
        <f t="shared" si="108"/>
        <v>410.78326307424436</v>
      </c>
      <c r="F286" s="24">
        <f t="shared" si="109"/>
        <v>271.875</v>
      </c>
      <c r="G286" s="23">
        <f t="shared" si="110"/>
        <v>0</v>
      </c>
      <c r="H286" s="24"/>
      <c r="I286" s="23">
        <f t="shared" si="100"/>
        <v>42.291666666666664</v>
      </c>
      <c r="J286" s="23">
        <f t="shared" si="111"/>
        <v>410.78326307424436</v>
      </c>
      <c r="K286" s="23">
        <f t="shared" si="112"/>
        <v>40047.080144741405</v>
      </c>
      <c r="L286" s="23">
        <f t="shared" si="101"/>
        <v>851.38075289033486</v>
      </c>
      <c r="M286" s="23">
        <f t="shared" si="102"/>
        <v>300</v>
      </c>
      <c r="N286" s="23">
        <f t="shared" si="113"/>
        <v>0</v>
      </c>
      <c r="O286" s="23">
        <f t="shared" si="103"/>
        <v>1151.3807528903349</v>
      </c>
      <c r="P286" s="23">
        <f t="shared" si="104"/>
        <v>1040.5974898160905</v>
      </c>
      <c r="Q286" s="23">
        <f t="shared" si="114"/>
        <v>277834.99428481318</v>
      </c>
      <c r="R286" s="25">
        <f t="shared" si="115"/>
        <v>1916.103408860781</v>
      </c>
    </row>
    <row r="287" spans="2:18" x14ac:dyDescent="0.3">
      <c r="B287" s="22">
        <f t="shared" si="105"/>
        <v>276</v>
      </c>
      <c r="C287" s="23">
        <f t="shared" si="106"/>
        <v>40047.080144741405</v>
      </c>
      <c r="D287" s="23">
        <f t="shared" si="107"/>
        <v>125.14712545231681</v>
      </c>
      <c r="E287" s="23">
        <f t="shared" si="108"/>
        <v>412.06696077135143</v>
      </c>
      <c r="F287" s="24">
        <f t="shared" si="109"/>
        <v>271.875</v>
      </c>
      <c r="G287" s="23">
        <f t="shared" si="110"/>
        <v>0</v>
      </c>
      <c r="H287" s="24"/>
      <c r="I287" s="23">
        <f t="shared" si="100"/>
        <v>42.291666666666664</v>
      </c>
      <c r="J287" s="23">
        <f t="shared" si="111"/>
        <v>412.06696077135143</v>
      </c>
      <c r="K287" s="23">
        <f t="shared" si="112"/>
        <v>39635.013183970055</v>
      </c>
      <c r="L287" s="23">
        <f t="shared" si="101"/>
        <v>851.38075289033497</v>
      </c>
      <c r="M287" s="23">
        <f t="shared" si="102"/>
        <v>300</v>
      </c>
      <c r="N287" s="23">
        <f t="shared" si="113"/>
        <v>0</v>
      </c>
      <c r="O287" s="23">
        <f t="shared" si="103"/>
        <v>1151.3807528903349</v>
      </c>
      <c r="P287" s="23">
        <f t="shared" si="104"/>
        <v>1039.3137921189834</v>
      </c>
      <c r="Q287" s="23">
        <f t="shared" si="114"/>
        <v>277834.99428481318</v>
      </c>
      <c r="R287" s="25">
        <f t="shared" si="115"/>
        <v>1916.103408860781</v>
      </c>
    </row>
    <row r="288" spans="2:18" x14ac:dyDescent="0.3">
      <c r="B288" s="22">
        <f t="shared" si="105"/>
        <v>277</v>
      </c>
      <c r="C288" s="23">
        <f t="shared" si="106"/>
        <v>39635.013183970055</v>
      </c>
      <c r="D288" s="23">
        <f t="shared" si="107"/>
        <v>123.85941619990635</v>
      </c>
      <c r="E288" s="23">
        <f t="shared" si="108"/>
        <v>413.35467002376186</v>
      </c>
      <c r="F288" s="24">
        <f t="shared" si="109"/>
        <v>271.875</v>
      </c>
      <c r="G288" s="23">
        <f t="shared" si="110"/>
        <v>0</v>
      </c>
      <c r="H288" s="24"/>
      <c r="I288" s="23">
        <f t="shared" si="100"/>
        <v>42.291666666666664</v>
      </c>
      <c r="J288" s="23">
        <f t="shared" si="111"/>
        <v>413.35467002376186</v>
      </c>
      <c r="K288" s="23">
        <f t="shared" si="112"/>
        <v>39221.658513946291</v>
      </c>
      <c r="L288" s="23">
        <f t="shared" si="101"/>
        <v>851.38075289033497</v>
      </c>
      <c r="M288" s="23">
        <f t="shared" si="102"/>
        <v>300</v>
      </c>
      <c r="N288" s="23">
        <f t="shared" si="113"/>
        <v>0</v>
      </c>
      <c r="O288" s="23">
        <f t="shared" si="103"/>
        <v>1151.3807528903349</v>
      </c>
      <c r="P288" s="23">
        <f t="shared" si="104"/>
        <v>1038.026082866573</v>
      </c>
      <c r="Q288" s="23">
        <f>$Q$287+ $Q$287*$L$8</f>
        <v>286170.04411335755</v>
      </c>
      <c r="R288" s="25">
        <f>$R$287 + ($R$287 * $S$5)</f>
        <v>1973.5865111266044</v>
      </c>
    </row>
    <row r="289" spans="2:18" x14ac:dyDescent="0.3">
      <c r="B289" s="22">
        <f t="shared" si="105"/>
        <v>278</v>
      </c>
      <c r="C289" s="23">
        <f t="shared" si="106"/>
        <v>39221.658513946291</v>
      </c>
      <c r="D289" s="23">
        <f t="shared" si="107"/>
        <v>122.56768285608206</v>
      </c>
      <c r="E289" s="23">
        <f t="shared" si="108"/>
        <v>414.64640336758606</v>
      </c>
      <c r="F289" s="24">
        <f t="shared" si="109"/>
        <v>271.875</v>
      </c>
      <c r="G289" s="23">
        <f t="shared" si="110"/>
        <v>0</v>
      </c>
      <c r="H289" s="24"/>
      <c r="I289" s="23">
        <f t="shared" si="100"/>
        <v>42.291666666666664</v>
      </c>
      <c r="J289" s="23">
        <f t="shared" si="111"/>
        <v>414.64640336758606</v>
      </c>
      <c r="K289" s="23">
        <f t="shared" si="112"/>
        <v>38807.012110578704</v>
      </c>
      <c r="L289" s="23">
        <f t="shared" si="101"/>
        <v>851.38075289033486</v>
      </c>
      <c r="M289" s="23">
        <f t="shared" si="102"/>
        <v>300</v>
      </c>
      <c r="N289" s="23">
        <f t="shared" si="113"/>
        <v>0</v>
      </c>
      <c r="O289" s="23">
        <f t="shared" si="103"/>
        <v>1151.3807528903349</v>
      </c>
      <c r="P289" s="23">
        <f t="shared" si="104"/>
        <v>1036.7343495227487</v>
      </c>
      <c r="Q289" s="23">
        <f t="shared" ref="Q289:Q299" si="116">$Q$287+ $Q$287*$L$8</f>
        <v>286170.04411335755</v>
      </c>
      <c r="R289" s="25">
        <f t="shared" ref="R289:R299" si="117">$R$287 + ($R$287 * $S$5)</f>
        <v>1973.5865111266044</v>
      </c>
    </row>
    <row r="290" spans="2:18" x14ac:dyDescent="0.3">
      <c r="B290" s="22">
        <f t="shared" si="105"/>
        <v>279</v>
      </c>
      <c r="C290" s="23">
        <f t="shared" si="106"/>
        <v>38807.012110578704</v>
      </c>
      <c r="D290" s="23">
        <f t="shared" si="107"/>
        <v>121.27191284555838</v>
      </c>
      <c r="E290" s="23">
        <f t="shared" si="108"/>
        <v>415.94217337810983</v>
      </c>
      <c r="F290" s="24">
        <f t="shared" si="109"/>
        <v>271.875</v>
      </c>
      <c r="G290" s="23">
        <f t="shared" si="110"/>
        <v>0</v>
      </c>
      <c r="H290" s="24"/>
      <c r="I290" s="23">
        <f t="shared" si="100"/>
        <v>42.291666666666664</v>
      </c>
      <c r="J290" s="23">
        <f t="shared" si="111"/>
        <v>415.94217337810983</v>
      </c>
      <c r="K290" s="23">
        <f t="shared" si="112"/>
        <v>38391.069937200591</v>
      </c>
      <c r="L290" s="23">
        <f t="shared" si="101"/>
        <v>851.38075289033497</v>
      </c>
      <c r="M290" s="23">
        <f t="shared" si="102"/>
        <v>300</v>
      </c>
      <c r="N290" s="23">
        <f t="shared" si="113"/>
        <v>0</v>
      </c>
      <c r="O290" s="23">
        <f t="shared" si="103"/>
        <v>1151.3807528903349</v>
      </c>
      <c r="P290" s="23">
        <f t="shared" si="104"/>
        <v>1035.438579512225</v>
      </c>
      <c r="Q290" s="23">
        <f t="shared" si="116"/>
        <v>286170.04411335755</v>
      </c>
      <c r="R290" s="25">
        <f t="shared" si="117"/>
        <v>1973.5865111266044</v>
      </c>
    </row>
    <row r="291" spans="2:18" x14ac:dyDescent="0.3">
      <c r="B291" s="22">
        <f t="shared" si="105"/>
        <v>280</v>
      </c>
      <c r="C291" s="23">
        <f t="shared" si="106"/>
        <v>38391.069937200591</v>
      </c>
      <c r="D291" s="23">
        <f t="shared" si="107"/>
        <v>119.97209355375179</v>
      </c>
      <c r="E291" s="23">
        <f t="shared" si="108"/>
        <v>417.24199266991644</v>
      </c>
      <c r="F291" s="24">
        <f t="shared" si="109"/>
        <v>271.875</v>
      </c>
      <c r="G291" s="23">
        <f t="shared" si="110"/>
        <v>0</v>
      </c>
      <c r="H291" s="24"/>
      <c r="I291" s="23">
        <f t="shared" si="100"/>
        <v>42.291666666666664</v>
      </c>
      <c r="J291" s="23">
        <f t="shared" si="111"/>
        <v>417.24199266991644</v>
      </c>
      <c r="K291" s="23">
        <f t="shared" si="112"/>
        <v>37973.827944530676</v>
      </c>
      <c r="L291" s="23">
        <f t="shared" si="101"/>
        <v>851.38075289033486</v>
      </c>
      <c r="M291" s="23">
        <f t="shared" si="102"/>
        <v>300</v>
      </c>
      <c r="N291" s="23">
        <f t="shared" si="113"/>
        <v>0</v>
      </c>
      <c r="O291" s="23">
        <f t="shared" si="103"/>
        <v>1151.3807528903349</v>
      </c>
      <c r="P291" s="23">
        <f t="shared" si="104"/>
        <v>1034.1387602204184</v>
      </c>
      <c r="Q291" s="23">
        <f t="shared" si="116"/>
        <v>286170.04411335755</v>
      </c>
      <c r="R291" s="25">
        <f t="shared" si="117"/>
        <v>1973.5865111266044</v>
      </c>
    </row>
    <row r="292" spans="2:18" x14ac:dyDescent="0.3">
      <c r="B292" s="22">
        <f t="shared" si="105"/>
        <v>281</v>
      </c>
      <c r="C292" s="23">
        <f t="shared" si="106"/>
        <v>37973.827944530676</v>
      </c>
      <c r="D292" s="23">
        <f t="shared" si="107"/>
        <v>118.66821232665831</v>
      </c>
      <c r="E292" s="23">
        <f t="shared" si="108"/>
        <v>418.54587389700998</v>
      </c>
      <c r="F292" s="24">
        <f t="shared" si="109"/>
        <v>271.875</v>
      </c>
      <c r="G292" s="23">
        <f t="shared" si="110"/>
        <v>0</v>
      </c>
      <c r="H292" s="24"/>
      <c r="I292" s="23">
        <f t="shared" si="100"/>
        <v>42.291666666666664</v>
      </c>
      <c r="J292" s="23">
        <f t="shared" si="111"/>
        <v>418.54587389700998</v>
      </c>
      <c r="K292" s="23">
        <f t="shared" si="112"/>
        <v>37555.282070633664</v>
      </c>
      <c r="L292" s="23">
        <f t="shared" si="101"/>
        <v>851.38075289033486</v>
      </c>
      <c r="M292" s="23">
        <f t="shared" si="102"/>
        <v>300</v>
      </c>
      <c r="N292" s="23">
        <f t="shared" si="113"/>
        <v>0</v>
      </c>
      <c r="O292" s="23">
        <f t="shared" si="103"/>
        <v>1151.3807528903349</v>
      </c>
      <c r="P292" s="23">
        <f t="shared" si="104"/>
        <v>1032.8348789933248</v>
      </c>
      <c r="Q292" s="23">
        <f t="shared" si="116"/>
        <v>286170.04411335755</v>
      </c>
      <c r="R292" s="25">
        <f t="shared" si="117"/>
        <v>1973.5865111266044</v>
      </c>
    </row>
    <row r="293" spans="2:18" x14ac:dyDescent="0.3">
      <c r="B293" s="22">
        <f t="shared" si="105"/>
        <v>282</v>
      </c>
      <c r="C293" s="23">
        <f t="shared" si="106"/>
        <v>37555.282070633664</v>
      </c>
      <c r="D293" s="23">
        <f t="shared" si="107"/>
        <v>117.36025647073012</v>
      </c>
      <c r="E293" s="23">
        <f t="shared" si="108"/>
        <v>419.85382975293811</v>
      </c>
      <c r="F293" s="24">
        <f t="shared" si="109"/>
        <v>271.875</v>
      </c>
      <c r="G293" s="23">
        <f t="shared" si="110"/>
        <v>0</v>
      </c>
      <c r="H293" s="24"/>
      <c r="I293" s="23">
        <f t="shared" si="100"/>
        <v>42.291666666666664</v>
      </c>
      <c r="J293" s="23">
        <f t="shared" si="111"/>
        <v>419.85382975293811</v>
      </c>
      <c r="K293" s="23">
        <f t="shared" si="112"/>
        <v>37135.428240880727</v>
      </c>
      <c r="L293" s="23">
        <f t="shared" si="101"/>
        <v>851.38075289033486</v>
      </c>
      <c r="M293" s="23">
        <f t="shared" si="102"/>
        <v>300</v>
      </c>
      <c r="N293" s="23">
        <f t="shared" si="113"/>
        <v>0</v>
      </c>
      <c r="O293" s="23">
        <f t="shared" si="103"/>
        <v>1151.3807528903349</v>
      </c>
      <c r="P293" s="23">
        <f t="shared" si="104"/>
        <v>1031.5269231373968</v>
      </c>
      <c r="Q293" s="23">
        <f t="shared" si="116"/>
        <v>286170.04411335755</v>
      </c>
      <c r="R293" s="25">
        <f t="shared" si="117"/>
        <v>1973.5865111266044</v>
      </c>
    </row>
    <row r="294" spans="2:18" x14ac:dyDescent="0.3">
      <c r="B294" s="22">
        <f t="shared" si="105"/>
        <v>283</v>
      </c>
      <c r="C294" s="23">
        <f t="shared" si="106"/>
        <v>37135.428240880727</v>
      </c>
      <c r="D294" s="23">
        <f t="shared" si="107"/>
        <v>116.04821325275222</v>
      </c>
      <c r="E294" s="23">
        <f t="shared" si="108"/>
        <v>421.16587297091598</v>
      </c>
      <c r="F294" s="24">
        <f t="shared" si="109"/>
        <v>271.875</v>
      </c>
      <c r="G294" s="23">
        <f t="shared" si="110"/>
        <v>0</v>
      </c>
      <c r="H294" s="24"/>
      <c r="I294" s="23">
        <f t="shared" si="100"/>
        <v>42.291666666666664</v>
      </c>
      <c r="J294" s="23">
        <f t="shared" si="111"/>
        <v>421.16587297091598</v>
      </c>
      <c r="K294" s="23">
        <f t="shared" si="112"/>
        <v>36714.262367909811</v>
      </c>
      <c r="L294" s="23">
        <f t="shared" si="101"/>
        <v>851.38075289033486</v>
      </c>
      <c r="M294" s="23">
        <f t="shared" si="102"/>
        <v>300</v>
      </c>
      <c r="N294" s="23">
        <f t="shared" si="113"/>
        <v>0</v>
      </c>
      <c r="O294" s="23">
        <f t="shared" si="103"/>
        <v>1151.3807528903349</v>
      </c>
      <c r="P294" s="23">
        <f t="shared" si="104"/>
        <v>1030.2148799194188</v>
      </c>
      <c r="Q294" s="23">
        <f t="shared" si="116"/>
        <v>286170.04411335755</v>
      </c>
      <c r="R294" s="25">
        <f t="shared" si="117"/>
        <v>1973.5865111266044</v>
      </c>
    </row>
    <row r="295" spans="2:18" x14ac:dyDescent="0.3">
      <c r="B295" s="22">
        <f t="shared" si="105"/>
        <v>284</v>
      </c>
      <c r="C295" s="23">
        <f t="shared" si="106"/>
        <v>36714.262367909811</v>
      </c>
      <c r="D295" s="23">
        <f t="shared" si="107"/>
        <v>114.73206989971808</v>
      </c>
      <c r="E295" s="23">
        <f t="shared" si="108"/>
        <v>422.48201632395006</v>
      </c>
      <c r="F295" s="24">
        <f t="shared" si="109"/>
        <v>271.875</v>
      </c>
      <c r="G295" s="23">
        <f t="shared" si="110"/>
        <v>0</v>
      </c>
      <c r="H295" s="24"/>
      <c r="I295" s="23">
        <f t="shared" si="100"/>
        <v>42.291666666666664</v>
      </c>
      <c r="J295" s="23">
        <f t="shared" si="111"/>
        <v>422.48201632395006</v>
      </c>
      <c r="K295" s="23">
        <f t="shared" si="112"/>
        <v>36291.780351585861</v>
      </c>
      <c r="L295" s="23">
        <f t="shared" si="101"/>
        <v>851.38075289033486</v>
      </c>
      <c r="M295" s="23">
        <f t="shared" si="102"/>
        <v>300</v>
      </c>
      <c r="N295" s="23">
        <f t="shared" si="113"/>
        <v>0</v>
      </c>
      <c r="O295" s="23">
        <f t="shared" si="103"/>
        <v>1151.3807528903349</v>
      </c>
      <c r="P295" s="23">
        <f t="shared" si="104"/>
        <v>1028.8987365663847</v>
      </c>
      <c r="Q295" s="23">
        <f t="shared" si="116"/>
        <v>286170.04411335755</v>
      </c>
      <c r="R295" s="25">
        <f t="shared" si="117"/>
        <v>1973.5865111266044</v>
      </c>
    </row>
    <row r="296" spans="2:18" x14ac:dyDescent="0.3">
      <c r="B296" s="22">
        <f t="shared" si="105"/>
        <v>285</v>
      </c>
      <c r="C296" s="23">
        <f t="shared" si="106"/>
        <v>36291.780351585861</v>
      </c>
      <c r="D296" s="23">
        <f t="shared" si="107"/>
        <v>113.41181359870573</v>
      </c>
      <c r="E296" s="23">
        <f t="shared" si="108"/>
        <v>423.80227262496243</v>
      </c>
      <c r="F296" s="24">
        <f t="shared" si="109"/>
        <v>271.875</v>
      </c>
      <c r="G296" s="23">
        <f t="shared" si="110"/>
        <v>0</v>
      </c>
      <c r="H296" s="24"/>
      <c r="I296" s="23">
        <f t="shared" si="100"/>
        <v>42.291666666666664</v>
      </c>
      <c r="J296" s="23">
        <f t="shared" si="111"/>
        <v>423.80227262496243</v>
      </c>
      <c r="K296" s="23">
        <f t="shared" si="112"/>
        <v>35867.978078960899</v>
      </c>
      <c r="L296" s="23">
        <f t="shared" si="101"/>
        <v>851.38075289033486</v>
      </c>
      <c r="M296" s="23">
        <f t="shared" si="102"/>
        <v>300</v>
      </c>
      <c r="N296" s="23">
        <f t="shared" si="113"/>
        <v>0</v>
      </c>
      <c r="O296" s="23">
        <f t="shared" si="103"/>
        <v>1151.3807528903349</v>
      </c>
      <c r="P296" s="23">
        <f t="shared" si="104"/>
        <v>1027.5784802653725</v>
      </c>
      <c r="Q296" s="23">
        <f t="shared" si="116"/>
        <v>286170.04411335755</v>
      </c>
      <c r="R296" s="25">
        <f t="shared" si="117"/>
        <v>1973.5865111266044</v>
      </c>
    </row>
    <row r="297" spans="2:18" x14ac:dyDescent="0.3">
      <c r="B297" s="22">
        <f t="shared" si="105"/>
        <v>286</v>
      </c>
      <c r="C297" s="23">
        <f t="shared" si="106"/>
        <v>35867.978078960899</v>
      </c>
      <c r="D297" s="23">
        <f t="shared" si="107"/>
        <v>112.08743149675276</v>
      </c>
      <c r="E297" s="23">
        <f t="shared" si="108"/>
        <v>425.12665472691549</v>
      </c>
      <c r="F297" s="24">
        <f t="shared" si="109"/>
        <v>271.875</v>
      </c>
      <c r="G297" s="23">
        <f t="shared" si="110"/>
        <v>0</v>
      </c>
      <c r="H297" s="24"/>
      <c r="I297" s="23">
        <f t="shared" si="100"/>
        <v>42.291666666666664</v>
      </c>
      <c r="J297" s="23">
        <f t="shared" si="111"/>
        <v>425.12665472691549</v>
      </c>
      <c r="K297" s="23">
        <f t="shared" si="112"/>
        <v>35442.851424233981</v>
      </c>
      <c r="L297" s="23">
        <f t="shared" si="101"/>
        <v>851.38075289033486</v>
      </c>
      <c r="M297" s="23">
        <f t="shared" si="102"/>
        <v>300</v>
      </c>
      <c r="N297" s="23">
        <f t="shared" si="113"/>
        <v>0</v>
      </c>
      <c r="O297" s="23">
        <f t="shared" si="103"/>
        <v>1151.3807528903349</v>
      </c>
      <c r="P297" s="23">
        <f t="shared" si="104"/>
        <v>1026.2540981634193</v>
      </c>
      <c r="Q297" s="23">
        <f t="shared" si="116"/>
        <v>286170.04411335755</v>
      </c>
      <c r="R297" s="25">
        <f t="shared" si="117"/>
        <v>1973.5865111266044</v>
      </c>
    </row>
    <row r="298" spans="2:18" x14ac:dyDescent="0.3">
      <c r="B298" s="22">
        <f t="shared" si="105"/>
        <v>287</v>
      </c>
      <c r="C298" s="23">
        <f t="shared" si="106"/>
        <v>35442.851424233981</v>
      </c>
      <c r="D298" s="23">
        <f t="shared" si="107"/>
        <v>110.75891070073111</v>
      </c>
      <c r="E298" s="23">
        <f t="shared" si="108"/>
        <v>426.45517552293711</v>
      </c>
      <c r="F298" s="24">
        <f t="shared" si="109"/>
        <v>271.875</v>
      </c>
      <c r="G298" s="23">
        <f t="shared" si="110"/>
        <v>0</v>
      </c>
      <c r="H298" s="24"/>
      <c r="I298" s="23">
        <f t="shared" si="100"/>
        <v>42.291666666666664</v>
      </c>
      <c r="J298" s="23">
        <f t="shared" si="111"/>
        <v>426.45517552293711</v>
      </c>
      <c r="K298" s="23">
        <f t="shared" si="112"/>
        <v>35016.39624871104</v>
      </c>
      <c r="L298" s="23">
        <f t="shared" si="101"/>
        <v>851.38075289033486</v>
      </c>
      <c r="M298" s="23">
        <f t="shared" si="102"/>
        <v>300</v>
      </c>
      <c r="N298" s="23">
        <f t="shared" si="113"/>
        <v>0</v>
      </c>
      <c r="O298" s="23">
        <f t="shared" si="103"/>
        <v>1151.3807528903349</v>
      </c>
      <c r="P298" s="23">
        <f t="shared" si="104"/>
        <v>1024.9255773673976</v>
      </c>
      <c r="Q298" s="23">
        <f t="shared" si="116"/>
        <v>286170.04411335755</v>
      </c>
      <c r="R298" s="25">
        <f t="shared" si="117"/>
        <v>1973.5865111266044</v>
      </c>
    </row>
    <row r="299" spans="2:18" x14ac:dyDescent="0.3">
      <c r="B299" s="22">
        <f t="shared" si="105"/>
        <v>288</v>
      </c>
      <c r="C299" s="23">
        <f t="shared" si="106"/>
        <v>35016.39624871104</v>
      </c>
      <c r="D299" s="23">
        <f t="shared" si="107"/>
        <v>109.42623827722194</v>
      </c>
      <c r="E299" s="23">
        <f t="shared" si="108"/>
        <v>427.78784794644633</v>
      </c>
      <c r="F299" s="24">
        <f t="shared" si="109"/>
        <v>271.875</v>
      </c>
      <c r="G299" s="23">
        <f t="shared" si="110"/>
        <v>0</v>
      </c>
      <c r="H299" s="24"/>
      <c r="I299" s="23">
        <f t="shared" si="100"/>
        <v>42.291666666666664</v>
      </c>
      <c r="J299" s="23">
        <f t="shared" si="111"/>
        <v>427.78784794644633</v>
      </c>
      <c r="K299" s="23">
        <f t="shared" si="112"/>
        <v>34588.608400764591</v>
      </c>
      <c r="L299" s="23">
        <f t="shared" si="101"/>
        <v>851.38075289033497</v>
      </c>
      <c r="M299" s="23">
        <f t="shared" si="102"/>
        <v>300</v>
      </c>
      <c r="N299" s="23">
        <f t="shared" si="113"/>
        <v>0</v>
      </c>
      <c r="O299" s="23">
        <f t="shared" si="103"/>
        <v>1151.3807528903349</v>
      </c>
      <c r="P299" s="23">
        <f t="shared" si="104"/>
        <v>1023.5929049438885</v>
      </c>
      <c r="Q299" s="23">
        <f t="shared" si="116"/>
        <v>286170.04411335755</v>
      </c>
      <c r="R299" s="25">
        <f t="shared" si="117"/>
        <v>1973.5865111266044</v>
      </c>
    </row>
    <row r="300" spans="2:18" x14ac:dyDescent="0.3">
      <c r="B300" s="22">
        <f t="shared" si="105"/>
        <v>289</v>
      </c>
      <c r="C300" s="23">
        <f t="shared" si="106"/>
        <v>34588.608400764591</v>
      </c>
      <c r="D300" s="23">
        <f t="shared" si="107"/>
        <v>108.08940125238929</v>
      </c>
      <c r="E300" s="23">
        <f t="shared" si="108"/>
        <v>429.1246849712789</v>
      </c>
      <c r="F300" s="24">
        <f t="shared" si="109"/>
        <v>271.875</v>
      </c>
      <c r="G300" s="23">
        <f t="shared" si="110"/>
        <v>0</v>
      </c>
      <c r="H300" s="24"/>
      <c r="I300" s="23">
        <f t="shared" si="100"/>
        <v>42.291666666666664</v>
      </c>
      <c r="J300" s="23">
        <f t="shared" si="111"/>
        <v>429.1246849712789</v>
      </c>
      <c r="K300" s="23">
        <f t="shared" si="112"/>
        <v>34159.483715793314</v>
      </c>
      <c r="L300" s="23">
        <f t="shared" si="101"/>
        <v>851.38075289033486</v>
      </c>
      <c r="M300" s="23">
        <f t="shared" si="102"/>
        <v>300</v>
      </c>
      <c r="N300" s="23">
        <f t="shared" si="113"/>
        <v>0</v>
      </c>
      <c r="O300" s="23">
        <f t="shared" si="103"/>
        <v>1151.3807528903349</v>
      </c>
      <c r="P300" s="23">
        <f t="shared" si="104"/>
        <v>1022.256067919056</v>
      </c>
      <c r="Q300" s="23">
        <f>$Q$299+ $Q$299*$L$8</f>
        <v>294755.14543675829</v>
      </c>
      <c r="R300" s="25">
        <f>$R$299 + ($R$299 * $S$5)</f>
        <v>2032.7941064604024</v>
      </c>
    </row>
    <row r="301" spans="2:18" x14ac:dyDescent="0.3">
      <c r="B301" s="22">
        <f t="shared" si="105"/>
        <v>290</v>
      </c>
      <c r="C301" s="23">
        <f t="shared" si="106"/>
        <v>34159.483715793314</v>
      </c>
      <c r="D301" s="23">
        <f t="shared" si="107"/>
        <v>106.74838661185406</v>
      </c>
      <c r="E301" s="23">
        <f t="shared" si="108"/>
        <v>430.46569961181416</v>
      </c>
      <c r="F301" s="24">
        <f t="shared" si="109"/>
        <v>271.875</v>
      </c>
      <c r="G301" s="23">
        <f t="shared" si="110"/>
        <v>0</v>
      </c>
      <c r="H301" s="24"/>
      <c r="I301" s="23">
        <f t="shared" si="100"/>
        <v>42.291666666666664</v>
      </c>
      <c r="J301" s="23">
        <f t="shared" si="111"/>
        <v>430.46569961181416</v>
      </c>
      <c r="K301" s="23">
        <f t="shared" si="112"/>
        <v>33729.018016181501</v>
      </c>
      <c r="L301" s="23">
        <f t="shared" si="101"/>
        <v>851.38075289033486</v>
      </c>
      <c r="M301" s="23">
        <f t="shared" si="102"/>
        <v>300</v>
      </c>
      <c r="N301" s="23">
        <f t="shared" si="113"/>
        <v>0</v>
      </c>
      <c r="O301" s="23">
        <f t="shared" si="103"/>
        <v>1151.3807528903349</v>
      </c>
      <c r="P301" s="23">
        <f t="shared" si="104"/>
        <v>1020.9150532785206</v>
      </c>
      <c r="Q301" s="23">
        <f t="shared" ref="Q301:Q311" si="118">$Q$299+ $Q$299*$L$8</f>
        <v>294755.14543675829</v>
      </c>
      <c r="R301" s="25">
        <f t="shared" ref="R301:R311" si="119">$R$299 + ($R$299 * $S$5)</f>
        <v>2032.7941064604024</v>
      </c>
    </row>
    <row r="302" spans="2:18" x14ac:dyDescent="0.3">
      <c r="B302" s="22">
        <f t="shared" si="105"/>
        <v>291</v>
      </c>
      <c r="C302" s="23">
        <f t="shared" si="106"/>
        <v>33729.018016181501</v>
      </c>
      <c r="D302" s="23">
        <f t="shared" si="107"/>
        <v>105.40318130056714</v>
      </c>
      <c r="E302" s="23">
        <f t="shared" si="108"/>
        <v>431.81090492310108</v>
      </c>
      <c r="F302" s="24">
        <f t="shared" si="109"/>
        <v>271.875</v>
      </c>
      <c r="G302" s="23">
        <f t="shared" si="110"/>
        <v>0</v>
      </c>
      <c r="H302" s="24"/>
      <c r="I302" s="23">
        <f t="shared" si="100"/>
        <v>42.291666666666664</v>
      </c>
      <c r="J302" s="23">
        <f t="shared" si="111"/>
        <v>431.81090492310108</v>
      </c>
      <c r="K302" s="23">
        <f t="shared" si="112"/>
        <v>33297.207111258402</v>
      </c>
      <c r="L302" s="23">
        <f t="shared" si="101"/>
        <v>851.38075289033486</v>
      </c>
      <c r="M302" s="23">
        <f t="shared" si="102"/>
        <v>300</v>
      </c>
      <c r="N302" s="23">
        <f t="shared" si="113"/>
        <v>0</v>
      </c>
      <c r="O302" s="23">
        <f t="shared" si="103"/>
        <v>1151.3807528903349</v>
      </c>
      <c r="P302" s="23">
        <f t="shared" si="104"/>
        <v>1019.5698479672337</v>
      </c>
      <c r="Q302" s="23">
        <f t="shared" si="118"/>
        <v>294755.14543675829</v>
      </c>
      <c r="R302" s="25">
        <f t="shared" si="119"/>
        <v>2032.7941064604024</v>
      </c>
    </row>
    <row r="303" spans="2:18" x14ac:dyDescent="0.3">
      <c r="B303" s="22">
        <f t="shared" si="105"/>
        <v>292</v>
      </c>
      <c r="C303" s="23">
        <f t="shared" si="106"/>
        <v>33297.207111258402</v>
      </c>
      <c r="D303" s="23">
        <f t="shared" si="107"/>
        <v>104.05377222268245</v>
      </c>
      <c r="E303" s="23">
        <f t="shared" si="108"/>
        <v>433.16031400098581</v>
      </c>
      <c r="F303" s="24">
        <f t="shared" si="109"/>
        <v>271.875</v>
      </c>
      <c r="G303" s="23">
        <f t="shared" si="110"/>
        <v>0</v>
      </c>
      <c r="H303" s="24"/>
      <c r="I303" s="23">
        <f t="shared" si="100"/>
        <v>42.291666666666664</v>
      </c>
      <c r="J303" s="23">
        <f t="shared" si="111"/>
        <v>433.16031400098581</v>
      </c>
      <c r="K303" s="23">
        <f t="shared" si="112"/>
        <v>32864.046797257419</v>
      </c>
      <c r="L303" s="23">
        <f t="shared" si="101"/>
        <v>851.38075289033497</v>
      </c>
      <c r="M303" s="23">
        <f t="shared" si="102"/>
        <v>300</v>
      </c>
      <c r="N303" s="23">
        <f t="shared" si="113"/>
        <v>0</v>
      </c>
      <c r="O303" s="23">
        <f t="shared" si="103"/>
        <v>1151.3807528903349</v>
      </c>
      <c r="P303" s="23">
        <f t="shared" si="104"/>
        <v>1018.220438889349</v>
      </c>
      <c r="Q303" s="23">
        <f t="shared" si="118"/>
        <v>294755.14543675829</v>
      </c>
      <c r="R303" s="25">
        <f t="shared" si="119"/>
        <v>2032.7941064604024</v>
      </c>
    </row>
    <row r="304" spans="2:18" x14ac:dyDescent="0.3">
      <c r="B304" s="22">
        <f t="shared" si="105"/>
        <v>293</v>
      </c>
      <c r="C304" s="23">
        <f t="shared" si="106"/>
        <v>32864.046797257419</v>
      </c>
      <c r="D304" s="23">
        <f t="shared" si="107"/>
        <v>102.70014624142935</v>
      </c>
      <c r="E304" s="23">
        <f t="shared" si="108"/>
        <v>434.51393998223881</v>
      </c>
      <c r="F304" s="24">
        <f t="shared" si="109"/>
        <v>271.875</v>
      </c>
      <c r="G304" s="23">
        <f t="shared" si="110"/>
        <v>0</v>
      </c>
      <c r="H304" s="24"/>
      <c r="I304" s="23">
        <f t="shared" si="100"/>
        <v>42.291666666666664</v>
      </c>
      <c r="J304" s="23">
        <f t="shared" si="111"/>
        <v>434.51393998223881</v>
      </c>
      <c r="K304" s="23">
        <f t="shared" si="112"/>
        <v>32429.532857275179</v>
      </c>
      <c r="L304" s="23">
        <f t="shared" si="101"/>
        <v>851.38075289033486</v>
      </c>
      <c r="M304" s="23">
        <f t="shared" si="102"/>
        <v>300</v>
      </c>
      <c r="N304" s="23">
        <f t="shared" si="113"/>
        <v>0</v>
      </c>
      <c r="O304" s="23">
        <f t="shared" si="103"/>
        <v>1151.3807528903349</v>
      </c>
      <c r="P304" s="23">
        <f t="shared" si="104"/>
        <v>1016.8668129080961</v>
      </c>
      <c r="Q304" s="23">
        <f t="shared" si="118"/>
        <v>294755.14543675829</v>
      </c>
      <c r="R304" s="25">
        <f t="shared" si="119"/>
        <v>2032.7941064604024</v>
      </c>
    </row>
    <row r="305" spans="2:18" x14ac:dyDescent="0.3">
      <c r="B305" s="22">
        <f t="shared" si="105"/>
        <v>294</v>
      </c>
      <c r="C305" s="23">
        <f t="shared" si="106"/>
        <v>32429.532857275179</v>
      </c>
      <c r="D305" s="23">
        <f t="shared" si="107"/>
        <v>101.34229017898488</v>
      </c>
      <c r="E305" s="23">
        <f t="shared" si="108"/>
        <v>435.87179604468332</v>
      </c>
      <c r="F305" s="24">
        <f t="shared" si="109"/>
        <v>271.875</v>
      </c>
      <c r="G305" s="23">
        <f t="shared" si="110"/>
        <v>0</v>
      </c>
      <c r="H305" s="24"/>
      <c r="I305" s="23">
        <f t="shared" si="100"/>
        <v>42.291666666666664</v>
      </c>
      <c r="J305" s="23">
        <f t="shared" si="111"/>
        <v>435.87179604468332</v>
      </c>
      <c r="K305" s="23">
        <f t="shared" si="112"/>
        <v>31993.661061230494</v>
      </c>
      <c r="L305" s="23">
        <f t="shared" si="101"/>
        <v>851.38075289033486</v>
      </c>
      <c r="M305" s="23">
        <f t="shared" si="102"/>
        <v>300</v>
      </c>
      <c r="N305" s="23">
        <f t="shared" si="113"/>
        <v>0</v>
      </c>
      <c r="O305" s="23">
        <f t="shared" si="103"/>
        <v>1151.3807528903349</v>
      </c>
      <c r="P305" s="23">
        <f t="shared" si="104"/>
        <v>1015.5089568456515</v>
      </c>
      <c r="Q305" s="23">
        <f t="shared" si="118"/>
        <v>294755.14543675829</v>
      </c>
      <c r="R305" s="25">
        <f t="shared" si="119"/>
        <v>2032.7941064604024</v>
      </c>
    </row>
    <row r="306" spans="2:18" x14ac:dyDescent="0.3">
      <c r="B306" s="22">
        <f t="shared" si="105"/>
        <v>295</v>
      </c>
      <c r="C306" s="23">
        <f t="shared" si="106"/>
        <v>31993.661061230494</v>
      </c>
      <c r="D306" s="23">
        <f t="shared" si="107"/>
        <v>99.980190816345228</v>
      </c>
      <c r="E306" s="23">
        <f t="shared" si="108"/>
        <v>437.23389540732302</v>
      </c>
      <c r="F306" s="24">
        <f t="shared" si="109"/>
        <v>271.875</v>
      </c>
      <c r="G306" s="23">
        <f t="shared" si="110"/>
        <v>0</v>
      </c>
      <c r="H306" s="24"/>
      <c r="I306" s="23">
        <f t="shared" si="100"/>
        <v>42.291666666666664</v>
      </c>
      <c r="J306" s="23">
        <f t="shared" si="111"/>
        <v>437.23389540732302</v>
      </c>
      <c r="K306" s="23">
        <f t="shared" si="112"/>
        <v>31556.42716582317</v>
      </c>
      <c r="L306" s="23">
        <f t="shared" si="101"/>
        <v>851.38075289033497</v>
      </c>
      <c r="M306" s="23">
        <f t="shared" si="102"/>
        <v>300</v>
      </c>
      <c r="N306" s="23">
        <f t="shared" si="113"/>
        <v>0</v>
      </c>
      <c r="O306" s="23">
        <f t="shared" si="103"/>
        <v>1151.3807528903349</v>
      </c>
      <c r="P306" s="23">
        <f t="shared" si="104"/>
        <v>1014.1468574830119</v>
      </c>
      <c r="Q306" s="23">
        <f t="shared" si="118"/>
        <v>294755.14543675829</v>
      </c>
      <c r="R306" s="25">
        <f t="shared" si="119"/>
        <v>2032.7941064604024</v>
      </c>
    </row>
    <row r="307" spans="2:18" x14ac:dyDescent="0.3">
      <c r="B307" s="22">
        <f t="shared" si="105"/>
        <v>296</v>
      </c>
      <c r="C307" s="23">
        <f t="shared" si="106"/>
        <v>31556.42716582317</v>
      </c>
      <c r="D307" s="23">
        <f t="shared" si="107"/>
        <v>98.61383489319735</v>
      </c>
      <c r="E307" s="23">
        <f t="shared" si="108"/>
        <v>438.60025133047088</v>
      </c>
      <c r="F307" s="24">
        <f t="shared" si="109"/>
        <v>271.875</v>
      </c>
      <c r="G307" s="23">
        <f t="shared" si="110"/>
        <v>0</v>
      </c>
      <c r="H307" s="24"/>
      <c r="I307" s="23">
        <f t="shared" si="100"/>
        <v>42.291666666666664</v>
      </c>
      <c r="J307" s="23">
        <f t="shared" si="111"/>
        <v>438.60025133047088</v>
      </c>
      <c r="K307" s="23">
        <f t="shared" si="112"/>
        <v>31117.8269144927</v>
      </c>
      <c r="L307" s="23">
        <f t="shared" si="101"/>
        <v>851.38075289033497</v>
      </c>
      <c r="M307" s="23">
        <f t="shared" si="102"/>
        <v>300</v>
      </c>
      <c r="N307" s="23">
        <f t="shared" si="113"/>
        <v>0</v>
      </c>
      <c r="O307" s="23">
        <f t="shared" si="103"/>
        <v>1151.3807528903349</v>
      </c>
      <c r="P307" s="23">
        <f t="shared" si="104"/>
        <v>1012.780501559864</v>
      </c>
      <c r="Q307" s="23">
        <f t="shared" si="118"/>
        <v>294755.14543675829</v>
      </c>
      <c r="R307" s="25">
        <f t="shared" si="119"/>
        <v>2032.7941064604024</v>
      </c>
    </row>
    <row r="308" spans="2:18" x14ac:dyDescent="0.3">
      <c r="B308" s="22">
        <f t="shared" si="105"/>
        <v>297</v>
      </c>
      <c r="C308" s="23">
        <f t="shared" si="106"/>
        <v>31117.8269144927</v>
      </c>
      <c r="D308" s="23">
        <f t="shared" si="107"/>
        <v>97.243209107789639</v>
      </c>
      <c r="E308" s="23">
        <f t="shared" si="108"/>
        <v>439.97087711587864</v>
      </c>
      <c r="F308" s="24">
        <f t="shared" si="109"/>
        <v>271.875</v>
      </c>
      <c r="G308" s="23">
        <f t="shared" si="110"/>
        <v>0</v>
      </c>
      <c r="H308" s="24"/>
      <c r="I308" s="23">
        <f t="shared" si="100"/>
        <v>42.291666666666664</v>
      </c>
      <c r="J308" s="23">
        <f t="shared" si="111"/>
        <v>439.97087711587864</v>
      </c>
      <c r="K308" s="23">
        <f t="shared" si="112"/>
        <v>30677.85603737682</v>
      </c>
      <c r="L308" s="23">
        <f t="shared" si="101"/>
        <v>851.38075289033497</v>
      </c>
      <c r="M308" s="23">
        <f t="shared" si="102"/>
        <v>300</v>
      </c>
      <c r="N308" s="23">
        <f t="shared" si="113"/>
        <v>0</v>
      </c>
      <c r="O308" s="23">
        <f t="shared" si="103"/>
        <v>1151.3807528903349</v>
      </c>
      <c r="P308" s="23">
        <f t="shared" si="104"/>
        <v>1011.4098757744562</v>
      </c>
      <c r="Q308" s="23">
        <f t="shared" si="118"/>
        <v>294755.14543675829</v>
      </c>
      <c r="R308" s="25">
        <f t="shared" si="119"/>
        <v>2032.7941064604024</v>
      </c>
    </row>
    <row r="309" spans="2:18" x14ac:dyDescent="0.3">
      <c r="B309" s="22">
        <f t="shared" si="105"/>
        <v>298</v>
      </c>
      <c r="C309" s="23">
        <f t="shared" si="106"/>
        <v>30677.85603737682</v>
      </c>
      <c r="D309" s="23">
        <f t="shared" si="107"/>
        <v>95.868300116802502</v>
      </c>
      <c r="E309" s="23">
        <f t="shared" si="108"/>
        <v>441.34578610686572</v>
      </c>
      <c r="F309" s="24">
        <f t="shared" si="109"/>
        <v>271.875</v>
      </c>
      <c r="G309" s="23">
        <f t="shared" si="110"/>
        <v>0</v>
      </c>
      <c r="H309" s="24"/>
      <c r="I309" s="23">
        <f t="shared" si="100"/>
        <v>42.291666666666664</v>
      </c>
      <c r="J309" s="23">
        <f t="shared" si="111"/>
        <v>441.34578610686572</v>
      </c>
      <c r="K309" s="23">
        <f t="shared" si="112"/>
        <v>30236.510251269952</v>
      </c>
      <c r="L309" s="23">
        <f t="shared" si="101"/>
        <v>851.38075289033497</v>
      </c>
      <c r="M309" s="23">
        <f t="shared" si="102"/>
        <v>300</v>
      </c>
      <c r="N309" s="23">
        <f t="shared" si="113"/>
        <v>0</v>
      </c>
      <c r="O309" s="23">
        <f t="shared" si="103"/>
        <v>1151.3807528903349</v>
      </c>
      <c r="P309" s="23">
        <f t="shared" si="104"/>
        <v>1010.0349667834691</v>
      </c>
      <c r="Q309" s="23">
        <f t="shared" si="118"/>
        <v>294755.14543675829</v>
      </c>
      <c r="R309" s="25">
        <f t="shared" si="119"/>
        <v>2032.7941064604024</v>
      </c>
    </row>
    <row r="310" spans="2:18" x14ac:dyDescent="0.3">
      <c r="B310" s="22">
        <f t="shared" si="105"/>
        <v>299</v>
      </c>
      <c r="C310" s="23">
        <f t="shared" si="106"/>
        <v>30236.510251269952</v>
      </c>
      <c r="D310" s="23">
        <f t="shared" si="107"/>
        <v>94.489094535218555</v>
      </c>
      <c r="E310" s="23">
        <f t="shared" si="108"/>
        <v>442.72499168844968</v>
      </c>
      <c r="F310" s="24">
        <f t="shared" si="109"/>
        <v>271.875</v>
      </c>
      <c r="G310" s="23">
        <f t="shared" si="110"/>
        <v>0</v>
      </c>
      <c r="H310" s="24"/>
      <c r="I310" s="23">
        <f t="shared" si="100"/>
        <v>42.291666666666664</v>
      </c>
      <c r="J310" s="23">
        <f t="shared" si="111"/>
        <v>442.72499168844968</v>
      </c>
      <c r="K310" s="23">
        <f t="shared" si="112"/>
        <v>29793.785259581502</v>
      </c>
      <c r="L310" s="23">
        <f t="shared" si="101"/>
        <v>851.38075289033486</v>
      </c>
      <c r="M310" s="23">
        <f t="shared" si="102"/>
        <v>300</v>
      </c>
      <c r="N310" s="23">
        <f t="shared" si="113"/>
        <v>0</v>
      </c>
      <c r="O310" s="23">
        <f t="shared" si="103"/>
        <v>1151.3807528903349</v>
      </c>
      <c r="P310" s="23">
        <f t="shared" si="104"/>
        <v>1008.6557612018852</v>
      </c>
      <c r="Q310" s="23">
        <f t="shared" si="118"/>
        <v>294755.14543675829</v>
      </c>
      <c r="R310" s="25">
        <f t="shared" si="119"/>
        <v>2032.7941064604024</v>
      </c>
    </row>
    <row r="311" spans="2:18" x14ac:dyDescent="0.3">
      <c r="B311" s="22">
        <f t="shared" si="105"/>
        <v>300</v>
      </c>
      <c r="C311" s="23">
        <f t="shared" si="106"/>
        <v>29793.785259581502</v>
      </c>
      <c r="D311" s="23">
        <f t="shared" si="107"/>
        <v>93.105578936192131</v>
      </c>
      <c r="E311" s="23">
        <f t="shared" si="108"/>
        <v>444.10850728747607</v>
      </c>
      <c r="F311" s="24">
        <f t="shared" si="109"/>
        <v>271.875</v>
      </c>
      <c r="G311" s="23">
        <f t="shared" si="110"/>
        <v>0</v>
      </c>
      <c r="H311" s="24"/>
      <c r="I311" s="23">
        <f t="shared" si="100"/>
        <v>42.291666666666664</v>
      </c>
      <c r="J311" s="23">
        <f t="shared" si="111"/>
        <v>444.10850728747607</v>
      </c>
      <c r="K311" s="23">
        <f t="shared" si="112"/>
        <v>29349.676752294024</v>
      </c>
      <c r="L311" s="23">
        <f t="shared" si="101"/>
        <v>851.38075289033486</v>
      </c>
      <c r="M311" s="23">
        <f t="shared" si="102"/>
        <v>300</v>
      </c>
      <c r="N311" s="23">
        <f t="shared" si="113"/>
        <v>0</v>
      </c>
      <c r="O311" s="23">
        <f t="shared" si="103"/>
        <v>1151.3807528903349</v>
      </c>
      <c r="P311" s="23">
        <f t="shared" si="104"/>
        <v>1007.2722456028588</v>
      </c>
      <c r="Q311" s="23">
        <f t="shared" si="118"/>
        <v>294755.14543675829</v>
      </c>
      <c r="R311" s="25">
        <f t="shared" si="119"/>
        <v>2032.7941064604024</v>
      </c>
    </row>
    <row r="312" spans="2:18" x14ac:dyDescent="0.3">
      <c r="B312" s="22">
        <f t="shared" si="105"/>
        <v>301</v>
      </c>
      <c r="C312" s="23">
        <f t="shared" si="106"/>
        <v>29349.676752294024</v>
      </c>
      <c r="D312" s="23">
        <f t="shared" si="107"/>
        <v>91.71773985091879</v>
      </c>
      <c r="E312" s="23">
        <f t="shared" si="108"/>
        <v>445.49634637274943</v>
      </c>
      <c r="F312" s="24">
        <f t="shared" si="109"/>
        <v>271.875</v>
      </c>
      <c r="G312" s="23">
        <f t="shared" si="110"/>
        <v>0</v>
      </c>
      <c r="H312" s="24"/>
      <c r="I312" s="23">
        <f t="shared" si="100"/>
        <v>42.291666666666664</v>
      </c>
      <c r="J312" s="23">
        <f t="shared" si="111"/>
        <v>445.49634637274943</v>
      </c>
      <c r="K312" s="23">
        <f t="shared" si="112"/>
        <v>28904.180405921274</v>
      </c>
      <c r="L312" s="23">
        <f t="shared" si="101"/>
        <v>851.38075289033486</v>
      </c>
      <c r="M312" s="23">
        <f t="shared" si="102"/>
        <v>300</v>
      </c>
      <c r="N312" s="23">
        <f t="shared" si="113"/>
        <v>0</v>
      </c>
      <c r="O312" s="23">
        <f t="shared" si="103"/>
        <v>1151.3807528903349</v>
      </c>
      <c r="P312" s="23">
        <f t="shared" si="104"/>
        <v>1005.8844065175854</v>
      </c>
      <c r="Q312" s="23">
        <f>$Q$311+ $Q$311*$L$8</f>
        <v>303597.79979986104</v>
      </c>
      <c r="R312" s="25">
        <f>$R$311 + ($R$311 * $S$5)</f>
        <v>2093.7779296542144</v>
      </c>
    </row>
    <row r="313" spans="2:18" x14ac:dyDescent="0.3">
      <c r="B313" s="22">
        <f t="shared" si="105"/>
        <v>302</v>
      </c>
      <c r="C313" s="23">
        <f t="shared" si="106"/>
        <v>28904.180405921274</v>
      </c>
      <c r="D313" s="23">
        <f t="shared" si="107"/>
        <v>90.325563768503955</v>
      </c>
      <c r="E313" s="23">
        <f t="shared" si="108"/>
        <v>446.88852245516426</v>
      </c>
      <c r="F313" s="24">
        <f t="shared" si="109"/>
        <v>271.875</v>
      </c>
      <c r="G313" s="23">
        <f t="shared" si="110"/>
        <v>0</v>
      </c>
      <c r="H313" s="24"/>
      <c r="I313" s="23">
        <f t="shared" si="100"/>
        <v>42.291666666666664</v>
      </c>
      <c r="J313" s="23">
        <f t="shared" si="111"/>
        <v>446.88852245516426</v>
      </c>
      <c r="K313" s="23">
        <f t="shared" si="112"/>
        <v>28457.29188346611</v>
      </c>
      <c r="L313" s="23">
        <f t="shared" si="101"/>
        <v>851.38075289033486</v>
      </c>
      <c r="M313" s="23">
        <f t="shared" si="102"/>
        <v>300</v>
      </c>
      <c r="N313" s="23">
        <f t="shared" si="113"/>
        <v>0</v>
      </c>
      <c r="O313" s="23">
        <f t="shared" si="103"/>
        <v>1151.3807528903349</v>
      </c>
      <c r="P313" s="23">
        <f t="shared" si="104"/>
        <v>1004.4922304351705</v>
      </c>
      <c r="Q313" s="23">
        <f t="shared" ref="Q313:Q323" si="120">$Q$311+ $Q$311*$L$8</f>
        <v>303597.79979986104</v>
      </c>
      <c r="R313" s="25">
        <f t="shared" ref="R313:R323" si="121">$R$311 + ($R$311 * $S$5)</f>
        <v>2093.7779296542144</v>
      </c>
    </row>
    <row r="314" spans="2:18" x14ac:dyDescent="0.3">
      <c r="B314" s="22">
        <f t="shared" si="105"/>
        <v>303</v>
      </c>
      <c r="C314" s="23">
        <f t="shared" si="106"/>
        <v>28457.29188346611</v>
      </c>
      <c r="D314" s="23">
        <f t="shared" si="107"/>
        <v>88.929037135831564</v>
      </c>
      <c r="E314" s="23">
        <f t="shared" si="108"/>
        <v>448.28504908783668</v>
      </c>
      <c r="F314" s="24">
        <f t="shared" si="109"/>
        <v>271.875</v>
      </c>
      <c r="G314" s="23">
        <f t="shared" si="110"/>
        <v>0</v>
      </c>
      <c r="H314" s="24"/>
      <c r="I314" s="23">
        <f t="shared" si="100"/>
        <v>42.291666666666664</v>
      </c>
      <c r="J314" s="23">
        <f t="shared" si="111"/>
        <v>448.28504908783668</v>
      </c>
      <c r="K314" s="23">
        <f t="shared" si="112"/>
        <v>28009.006834378273</v>
      </c>
      <c r="L314" s="23">
        <f t="shared" si="101"/>
        <v>851.38075289033486</v>
      </c>
      <c r="M314" s="23">
        <f t="shared" si="102"/>
        <v>300</v>
      </c>
      <c r="N314" s="23">
        <f t="shared" si="113"/>
        <v>0</v>
      </c>
      <c r="O314" s="23">
        <f t="shared" si="103"/>
        <v>1151.3807528903349</v>
      </c>
      <c r="P314" s="23">
        <f t="shared" si="104"/>
        <v>1003.0957038024982</v>
      </c>
      <c r="Q314" s="23">
        <f t="shared" si="120"/>
        <v>303597.79979986104</v>
      </c>
      <c r="R314" s="25">
        <f t="shared" si="121"/>
        <v>2093.7779296542144</v>
      </c>
    </row>
    <row r="315" spans="2:18" x14ac:dyDescent="0.3">
      <c r="B315" s="22">
        <f t="shared" si="105"/>
        <v>304</v>
      </c>
      <c r="C315" s="23">
        <f t="shared" si="106"/>
        <v>28009.006834378273</v>
      </c>
      <c r="D315" s="23">
        <f t="shared" si="107"/>
        <v>87.528146357432078</v>
      </c>
      <c r="E315" s="23">
        <f t="shared" si="108"/>
        <v>449.68593986623614</v>
      </c>
      <c r="F315" s="24">
        <f t="shared" si="109"/>
        <v>271.875</v>
      </c>
      <c r="G315" s="23">
        <f t="shared" si="110"/>
        <v>0</v>
      </c>
      <c r="H315" s="24"/>
      <c r="I315" s="23">
        <f t="shared" si="100"/>
        <v>42.291666666666664</v>
      </c>
      <c r="J315" s="23">
        <f t="shared" si="111"/>
        <v>449.68593986623614</v>
      </c>
      <c r="K315" s="23">
        <f t="shared" si="112"/>
        <v>27559.320894512039</v>
      </c>
      <c r="L315" s="23">
        <f t="shared" si="101"/>
        <v>851.38075289033497</v>
      </c>
      <c r="M315" s="23">
        <f t="shared" si="102"/>
        <v>300</v>
      </c>
      <c r="N315" s="23">
        <f t="shared" si="113"/>
        <v>0</v>
      </c>
      <c r="O315" s="23">
        <f t="shared" si="103"/>
        <v>1151.3807528903349</v>
      </c>
      <c r="P315" s="23">
        <f t="shared" si="104"/>
        <v>1001.6948130240987</v>
      </c>
      <c r="Q315" s="23">
        <f t="shared" si="120"/>
        <v>303597.79979986104</v>
      </c>
      <c r="R315" s="25">
        <f t="shared" si="121"/>
        <v>2093.7779296542144</v>
      </c>
    </row>
    <row r="316" spans="2:18" x14ac:dyDescent="0.3">
      <c r="B316" s="22">
        <f t="shared" si="105"/>
        <v>305</v>
      </c>
      <c r="C316" s="23">
        <f t="shared" si="106"/>
        <v>27559.320894512039</v>
      </c>
      <c r="D316" s="23">
        <f t="shared" si="107"/>
        <v>86.122877795350092</v>
      </c>
      <c r="E316" s="23">
        <f t="shared" si="108"/>
        <v>451.09120842831811</v>
      </c>
      <c r="F316" s="24">
        <f t="shared" si="109"/>
        <v>271.875</v>
      </c>
      <c r="G316" s="23">
        <f t="shared" si="110"/>
        <v>0</v>
      </c>
      <c r="H316" s="24"/>
      <c r="I316" s="23">
        <f t="shared" si="100"/>
        <v>42.291666666666664</v>
      </c>
      <c r="J316" s="23">
        <f t="shared" si="111"/>
        <v>451.09120842831811</v>
      </c>
      <c r="K316" s="23">
        <f t="shared" si="112"/>
        <v>27108.22968608372</v>
      </c>
      <c r="L316" s="23">
        <f t="shared" si="101"/>
        <v>851.38075289033486</v>
      </c>
      <c r="M316" s="23">
        <f t="shared" si="102"/>
        <v>300</v>
      </c>
      <c r="N316" s="23">
        <f t="shared" si="113"/>
        <v>0</v>
      </c>
      <c r="O316" s="23">
        <f t="shared" si="103"/>
        <v>1151.3807528903349</v>
      </c>
      <c r="P316" s="23">
        <f t="shared" si="104"/>
        <v>1000.2895444620167</v>
      </c>
      <c r="Q316" s="23">
        <f t="shared" si="120"/>
        <v>303597.79979986104</v>
      </c>
      <c r="R316" s="25">
        <f t="shared" si="121"/>
        <v>2093.7779296542144</v>
      </c>
    </row>
    <row r="317" spans="2:18" x14ac:dyDescent="0.3">
      <c r="B317" s="22">
        <f t="shared" si="105"/>
        <v>306</v>
      </c>
      <c r="C317" s="23">
        <f t="shared" si="106"/>
        <v>27108.22968608372</v>
      </c>
      <c r="D317" s="23">
        <f t="shared" si="107"/>
        <v>84.713217769011607</v>
      </c>
      <c r="E317" s="23">
        <f t="shared" si="108"/>
        <v>452.50086845465665</v>
      </c>
      <c r="F317" s="24">
        <f t="shared" si="109"/>
        <v>271.875</v>
      </c>
      <c r="G317" s="23">
        <f t="shared" si="110"/>
        <v>0</v>
      </c>
      <c r="H317" s="24"/>
      <c r="I317" s="23">
        <f t="shared" si="100"/>
        <v>42.291666666666664</v>
      </c>
      <c r="J317" s="23">
        <f t="shared" si="111"/>
        <v>452.50086845465665</v>
      </c>
      <c r="K317" s="23">
        <f t="shared" si="112"/>
        <v>26655.728817629064</v>
      </c>
      <c r="L317" s="23">
        <f t="shared" si="101"/>
        <v>851.38075289033497</v>
      </c>
      <c r="M317" s="23">
        <f t="shared" si="102"/>
        <v>300</v>
      </c>
      <c r="N317" s="23">
        <f t="shared" si="113"/>
        <v>0</v>
      </c>
      <c r="O317" s="23">
        <f t="shared" si="103"/>
        <v>1151.3807528903349</v>
      </c>
      <c r="P317" s="23">
        <f t="shared" si="104"/>
        <v>998.87988443567815</v>
      </c>
      <c r="Q317" s="23">
        <f t="shared" si="120"/>
        <v>303597.79979986104</v>
      </c>
      <c r="R317" s="25">
        <f t="shared" si="121"/>
        <v>2093.7779296542144</v>
      </c>
    </row>
    <row r="318" spans="2:18" x14ac:dyDescent="0.3">
      <c r="B318" s="22">
        <f t="shared" si="105"/>
        <v>307</v>
      </c>
      <c r="C318" s="23">
        <f t="shared" si="106"/>
        <v>26655.728817629064</v>
      </c>
      <c r="D318" s="23">
        <f t="shared" si="107"/>
        <v>83.299152555090785</v>
      </c>
      <c r="E318" s="23">
        <f t="shared" si="108"/>
        <v>453.91493366857748</v>
      </c>
      <c r="F318" s="24">
        <f t="shared" si="109"/>
        <v>271.875</v>
      </c>
      <c r="G318" s="23">
        <f t="shared" si="110"/>
        <v>0</v>
      </c>
      <c r="H318" s="24"/>
      <c r="I318" s="23">
        <f t="shared" si="100"/>
        <v>42.291666666666664</v>
      </c>
      <c r="J318" s="23">
        <f t="shared" si="111"/>
        <v>453.91493366857748</v>
      </c>
      <c r="K318" s="23">
        <f t="shared" si="112"/>
        <v>26201.813883960487</v>
      </c>
      <c r="L318" s="23">
        <f t="shared" si="101"/>
        <v>851.38075289033497</v>
      </c>
      <c r="M318" s="23">
        <f t="shared" si="102"/>
        <v>300</v>
      </c>
      <c r="N318" s="23">
        <f t="shared" si="113"/>
        <v>0</v>
      </c>
      <c r="O318" s="23">
        <f t="shared" si="103"/>
        <v>1151.3807528903349</v>
      </c>
      <c r="P318" s="23">
        <f t="shared" si="104"/>
        <v>997.46581922175733</v>
      </c>
      <c r="Q318" s="23">
        <f t="shared" si="120"/>
        <v>303597.79979986104</v>
      </c>
      <c r="R318" s="25">
        <f t="shared" si="121"/>
        <v>2093.7779296542144</v>
      </c>
    </row>
    <row r="319" spans="2:18" x14ac:dyDescent="0.3">
      <c r="B319" s="22">
        <f t="shared" si="105"/>
        <v>308</v>
      </c>
      <c r="C319" s="23">
        <f t="shared" si="106"/>
        <v>26201.813883960487</v>
      </c>
      <c r="D319" s="23">
        <f t="shared" si="107"/>
        <v>81.880668387376488</v>
      </c>
      <c r="E319" s="23">
        <f t="shared" si="108"/>
        <v>455.33341783629174</v>
      </c>
      <c r="F319" s="24">
        <f t="shared" si="109"/>
        <v>271.875</v>
      </c>
      <c r="G319" s="23">
        <f t="shared" si="110"/>
        <v>0</v>
      </c>
      <c r="H319" s="24"/>
      <c r="I319" s="23">
        <f t="shared" si="100"/>
        <v>42.291666666666664</v>
      </c>
      <c r="J319" s="23">
        <f t="shared" si="111"/>
        <v>455.33341783629174</v>
      </c>
      <c r="K319" s="23">
        <f t="shared" si="112"/>
        <v>25746.480466124194</v>
      </c>
      <c r="L319" s="23">
        <f t="shared" si="101"/>
        <v>851.38075289033486</v>
      </c>
      <c r="M319" s="23">
        <f t="shared" si="102"/>
        <v>300</v>
      </c>
      <c r="N319" s="23">
        <f t="shared" si="113"/>
        <v>0</v>
      </c>
      <c r="O319" s="23">
        <f t="shared" si="103"/>
        <v>1151.3807528903349</v>
      </c>
      <c r="P319" s="23">
        <f t="shared" si="104"/>
        <v>996.04733505404306</v>
      </c>
      <c r="Q319" s="23">
        <f t="shared" si="120"/>
        <v>303597.79979986104</v>
      </c>
      <c r="R319" s="25">
        <f t="shared" si="121"/>
        <v>2093.7779296542144</v>
      </c>
    </row>
    <row r="320" spans="2:18" x14ac:dyDescent="0.3">
      <c r="B320" s="22">
        <f t="shared" si="105"/>
        <v>309</v>
      </c>
      <c r="C320" s="23">
        <f t="shared" si="106"/>
        <v>25746.480466124194</v>
      </c>
      <c r="D320" s="23">
        <f t="shared" si="107"/>
        <v>80.457751456638064</v>
      </c>
      <c r="E320" s="23">
        <f t="shared" si="108"/>
        <v>456.75633476703013</v>
      </c>
      <c r="F320" s="24">
        <f t="shared" si="109"/>
        <v>271.875</v>
      </c>
      <c r="G320" s="23">
        <f t="shared" si="110"/>
        <v>0</v>
      </c>
      <c r="H320" s="24"/>
      <c r="I320" s="23">
        <f t="shared" si="100"/>
        <v>42.291666666666664</v>
      </c>
      <c r="J320" s="23">
        <f t="shared" si="111"/>
        <v>456.75633476703013</v>
      </c>
      <c r="K320" s="23">
        <f t="shared" si="112"/>
        <v>25289.724131357165</v>
      </c>
      <c r="L320" s="23">
        <f t="shared" si="101"/>
        <v>851.38075289033486</v>
      </c>
      <c r="M320" s="23">
        <f t="shared" si="102"/>
        <v>300</v>
      </c>
      <c r="N320" s="23">
        <f t="shared" si="113"/>
        <v>0</v>
      </c>
      <c r="O320" s="23">
        <f t="shared" si="103"/>
        <v>1151.3807528903349</v>
      </c>
      <c r="P320" s="23">
        <f t="shared" si="104"/>
        <v>994.62441812330474</v>
      </c>
      <c r="Q320" s="23">
        <f t="shared" si="120"/>
        <v>303597.79979986104</v>
      </c>
      <c r="R320" s="25">
        <f t="shared" si="121"/>
        <v>2093.7779296542144</v>
      </c>
    </row>
    <row r="321" spans="2:18" x14ac:dyDescent="0.3">
      <c r="B321" s="22">
        <f t="shared" si="105"/>
        <v>310</v>
      </c>
      <c r="C321" s="23">
        <f t="shared" si="106"/>
        <v>25289.724131357165</v>
      </c>
      <c r="D321" s="23">
        <f t="shared" si="107"/>
        <v>79.0303879104911</v>
      </c>
      <c r="E321" s="23">
        <f t="shared" si="108"/>
        <v>458.1836983131771</v>
      </c>
      <c r="F321" s="24">
        <f t="shared" si="109"/>
        <v>271.875</v>
      </c>
      <c r="G321" s="23">
        <f t="shared" si="110"/>
        <v>0</v>
      </c>
      <c r="H321" s="24"/>
      <c r="I321" s="23">
        <f t="shared" si="100"/>
        <v>42.291666666666664</v>
      </c>
      <c r="J321" s="23">
        <f t="shared" si="111"/>
        <v>458.1836983131771</v>
      </c>
      <c r="K321" s="23">
        <f t="shared" si="112"/>
        <v>24831.540433043989</v>
      </c>
      <c r="L321" s="23">
        <f t="shared" si="101"/>
        <v>851.38075289033486</v>
      </c>
      <c r="M321" s="23">
        <f t="shared" si="102"/>
        <v>300</v>
      </c>
      <c r="N321" s="23">
        <f t="shared" si="113"/>
        <v>0</v>
      </c>
      <c r="O321" s="23">
        <f t="shared" si="103"/>
        <v>1151.3807528903349</v>
      </c>
      <c r="P321" s="23">
        <f t="shared" si="104"/>
        <v>993.19705457715781</v>
      </c>
      <c r="Q321" s="23">
        <f t="shared" si="120"/>
        <v>303597.79979986104</v>
      </c>
      <c r="R321" s="25">
        <f t="shared" si="121"/>
        <v>2093.7779296542144</v>
      </c>
    </row>
    <row r="322" spans="2:18" x14ac:dyDescent="0.3">
      <c r="B322" s="22">
        <f t="shared" si="105"/>
        <v>311</v>
      </c>
      <c r="C322" s="23">
        <f t="shared" si="106"/>
        <v>24831.540433043989</v>
      </c>
      <c r="D322" s="23">
        <f t="shared" si="107"/>
        <v>77.598563853262419</v>
      </c>
      <c r="E322" s="23">
        <f t="shared" si="108"/>
        <v>459.61552237040576</v>
      </c>
      <c r="F322" s="24">
        <f t="shared" si="109"/>
        <v>271.875</v>
      </c>
      <c r="G322" s="23">
        <f t="shared" si="110"/>
        <v>0</v>
      </c>
      <c r="H322" s="24"/>
      <c r="I322" s="23">
        <f t="shared" si="100"/>
        <v>42.291666666666664</v>
      </c>
      <c r="J322" s="23">
        <f t="shared" si="111"/>
        <v>459.61552237040576</v>
      </c>
      <c r="K322" s="23">
        <f t="shared" si="112"/>
        <v>24371.924910673584</v>
      </c>
      <c r="L322" s="23">
        <f t="shared" si="101"/>
        <v>851.38075289033486</v>
      </c>
      <c r="M322" s="23">
        <f t="shared" si="102"/>
        <v>300</v>
      </c>
      <c r="N322" s="23">
        <f t="shared" si="113"/>
        <v>0</v>
      </c>
      <c r="O322" s="23">
        <f t="shared" si="103"/>
        <v>1151.3807528903349</v>
      </c>
      <c r="P322" s="23">
        <f t="shared" si="104"/>
        <v>991.7652305199291</v>
      </c>
      <c r="Q322" s="23">
        <f t="shared" si="120"/>
        <v>303597.79979986104</v>
      </c>
      <c r="R322" s="25">
        <f t="shared" si="121"/>
        <v>2093.7779296542144</v>
      </c>
    </row>
    <row r="323" spans="2:18" x14ac:dyDescent="0.3">
      <c r="B323" s="22">
        <f t="shared" si="105"/>
        <v>312</v>
      </c>
      <c r="C323" s="23">
        <f t="shared" si="106"/>
        <v>24371.924910673584</v>
      </c>
      <c r="D323" s="23">
        <f t="shared" si="107"/>
        <v>76.162265345854905</v>
      </c>
      <c r="E323" s="23">
        <f t="shared" si="108"/>
        <v>461.05182087781327</v>
      </c>
      <c r="F323" s="24">
        <f t="shared" si="109"/>
        <v>271.875</v>
      </c>
      <c r="G323" s="23">
        <f t="shared" si="110"/>
        <v>0</v>
      </c>
      <c r="H323" s="24"/>
      <c r="I323" s="23">
        <f t="shared" si="100"/>
        <v>42.291666666666664</v>
      </c>
      <c r="J323" s="23">
        <f t="shared" si="111"/>
        <v>461.05182087781327</v>
      </c>
      <c r="K323" s="23">
        <f t="shared" si="112"/>
        <v>23910.873089795772</v>
      </c>
      <c r="L323" s="23">
        <f t="shared" si="101"/>
        <v>851.38075289033486</v>
      </c>
      <c r="M323" s="23">
        <f t="shared" si="102"/>
        <v>300</v>
      </c>
      <c r="N323" s="23">
        <f t="shared" si="113"/>
        <v>0</v>
      </c>
      <c r="O323" s="23">
        <f t="shared" si="103"/>
        <v>1151.3807528903349</v>
      </c>
      <c r="P323" s="23">
        <f t="shared" si="104"/>
        <v>990.32893201252159</v>
      </c>
      <c r="Q323" s="23">
        <f t="shared" si="120"/>
        <v>303597.79979986104</v>
      </c>
      <c r="R323" s="25">
        <f t="shared" si="121"/>
        <v>2093.7779296542144</v>
      </c>
    </row>
    <row r="324" spans="2:18" x14ac:dyDescent="0.3">
      <c r="B324" s="22">
        <f t="shared" si="105"/>
        <v>313</v>
      </c>
      <c r="C324" s="23">
        <f t="shared" si="106"/>
        <v>23910.873089795772</v>
      </c>
      <c r="D324" s="23">
        <f t="shared" si="107"/>
        <v>74.721478405611734</v>
      </c>
      <c r="E324" s="23">
        <f t="shared" si="108"/>
        <v>462.49260781805646</v>
      </c>
      <c r="F324" s="24">
        <f t="shared" si="109"/>
        <v>271.875</v>
      </c>
      <c r="G324" s="23">
        <f t="shared" si="110"/>
        <v>0</v>
      </c>
      <c r="H324" s="24"/>
      <c r="I324" s="23">
        <f t="shared" si="100"/>
        <v>42.291666666666664</v>
      </c>
      <c r="J324" s="23">
        <f t="shared" si="111"/>
        <v>462.49260781805646</v>
      </c>
      <c r="K324" s="23">
        <f t="shared" si="112"/>
        <v>23448.380481977714</v>
      </c>
      <c r="L324" s="23">
        <f t="shared" si="101"/>
        <v>851.38075289033486</v>
      </c>
      <c r="M324" s="23">
        <f t="shared" si="102"/>
        <v>300</v>
      </c>
      <c r="N324" s="23">
        <f t="shared" si="113"/>
        <v>0</v>
      </c>
      <c r="O324" s="23">
        <f t="shared" si="103"/>
        <v>1151.3807528903349</v>
      </c>
      <c r="P324" s="23">
        <f t="shared" si="104"/>
        <v>988.88814507227835</v>
      </c>
      <c r="Q324" s="23">
        <f>$Q$323+ $Q$323*$L$8</f>
        <v>312705.73379385687</v>
      </c>
      <c r="R324" s="25">
        <f>$R$323 + ($R$323 * $S$5)</f>
        <v>2156.5912675438408</v>
      </c>
    </row>
    <row r="325" spans="2:18" x14ac:dyDescent="0.3">
      <c r="B325" s="22">
        <f t="shared" si="105"/>
        <v>314</v>
      </c>
      <c r="C325" s="23">
        <f t="shared" si="106"/>
        <v>23448.380481977714</v>
      </c>
      <c r="D325" s="23">
        <f t="shared" si="107"/>
        <v>73.276189006180303</v>
      </c>
      <c r="E325" s="23">
        <f t="shared" si="108"/>
        <v>463.93789721748789</v>
      </c>
      <c r="F325" s="24">
        <f t="shared" si="109"/>
        <v>271.875</v>
      </c>
      <c r="G325" s="23">
        <f t="shared" si="110"/>
        <v>0</v>
      </c>
      <c r="H325" s="24"/>
      <c r="I325" s="23">
        <f t="shared" si="100"/>
        <v>42.291666666666664</v>
      </c>
      <c r="J325" s="23">
        <f t="shared" si="111"/>
        <v>463.93789721748789</v>
      </c>
      <c r="K325" s="23">
        <f t="shared" si="112"/>
        <v>22984.442584760225</v>
      </c>
      <c r="L325" s="23">
        <f t="shared" si="101"/>
        <v>851.38075289033486</v>
      </c>
      <c r="M325" s="23">
        <f t="shared" si="102"/>
        <v>300</v>
      </c>
      <c r="N325" s="23">
        <f t="shared" si="113"/>
        <v>0</v>
      </c>
      <c r="O325" s="23">
        <f t="shared" si="103"/>
        <v>1151.3807528903349</v>
      </c>
      <c r="P325" s="23">
        <f t="shared" si="104"/>
        <v>987.44285567284692</v>
      </c>
      <c r="Q325" s="23">
        <f t="shared" ref="Q325:Q335" si="122">$Q$323+ $Q$323*$L$8</f>
        <v>312705.73379385687</v>
      </c>
      <c r="R325" s="25">
        <f t="shared" ref="R325:R334" si="123">$R$323 + ($R$323 * $S$5)</f>
        <v>2156.5912675438408</v>
      </c>
    </row>
    <row r="326" spans="2:18" x14ac:dyDescent="0.3">
      <c r="B326" s="22">
        <f t="shared" si="105"/>
        <v>315</v>
      </c>
      <c r="C326" s="23">
        <f t="shared" si="106"/>
        <v>22984.442584760225</v>
      </c>
      <c r="D326" s="23">
        <f t="shared" si="107"/>
        <v>71.826383077375667</v>
      </c>
      <c r="E326" s="23">
        <f t="shared" si="108"/>
        <v>465.38770314629261</v>
      </c>
      <c r="F326" s="24">
        <f t="shared" si="109"/>
        <v>271.875</v>
      </c>
      <c r="G326" s="23">
        <f t="shared" si="110"/>
        <v>0</v>
      </c>
      <c r="H326" s="24"/>
      <c r="I326" s="23">
        <f t="shared" si="100"/>
        <v>42.291666666666664</v>
      </c>
      <c r="J326" s="23">
        <f t="shared" si="111"/>
        <v>465.38770314629261</v>
      </c>
      <c r="K326" s="23">
        <f t="shared" si="112"/>
        <v>22519.054881613931</v>
      </c>
      <c r="L326" s="23">
        <f t="shared" si="101"/>
        <v>851.38075289033497</v>
      </c>
      <c r="M326" s="23">
        <f t="shared" si="102"/>
        <v>300</v>
      </c>
      <c r="N326" s="23">
        <f t="shared" si="113"/>
        <v>0</v>
      </c>
      <c r="O326" s="23">
        <f t="shared" si="103"/>
        <v>1151.3807528903349</v>
      </c>
      <c r="P326" s="23">
        <f t="shared" si="104"/>
        <v>985.99304974404231</v>
      </c>
      <c r="Q326" s="23">
        <f t="shared" si="122"/>
        <v>312705.73379385687</v>
      </c>
      <c r="R326" s="25">
        <f t="shared" si="123"/>
        <v>2156.5912675438408</v>
      </c>
    </row>
    <row r="327" spans="2:18" x14ac:dyDescent="0.3">
      <c r="B327" s="22">
        <f t="shared" si="105"/>
        <v>316</v>
      </c>
      <c r="C327" s="23">
        <f t="shared" si="106"/>
        <v>22519.054881613931</v>
      </c>
      <c r="D327" s="23">
        <f t="shared" si="107"/>
        <v>70.372046505043485</v>
      </c>
      <c r="E327" s="23">
        <f t="shared" si="108"/>
        <v>466.84203971862479</v>
      </c>
      <c r="F327" s="24">
        <f t="shared" si="109"/>
        <v>271.875</v>
      </c>
      <c r="G327" s="23">
        <f t="shared" si="110"/>
        <v>0</v>
      </c>
      <c r="H327" s="24"/>
      <c r="I327" s="23">
        <f t="shared" si="100"/>
        <v>42.291666666666664</v>
      </c>
      <c r="J327" s="23">
        <f t="shared" si="111"/>
        <v>466.84203971862479</v>
      </c>
      <c r="K327" s="23">
        <f t="shared" si="112"/>
        <v>22052.212841895307</v>
      </c>
      <c r="L327" s="23">
        <f t="shared" si="101"/>
        <v>851.38075289033497</v>
      </c>
      <c r="M327" s="23">
        <f t="shared" si="102"/>
        <v>300</v>
      </c>
      <c r="N327" s="23">
        <f t="shared" si="113"/>
        <v>0</v>
      </c>
      <c r="O327" s="23">
        <f t="shared" si="103"/>
        <v>1151.3807528903349</v>
      </c>
      <c r="P327" s="23">
        <f t="shared" si="104"/>
        <v>984.53871317171001</v>
      </c>
      <c r="Q327" s="23">
        <f t="shared" si="122"/>
        <v>312705.73379385687</v>
      </c>
      <c r="R327" s="25">
        <f t="shared" si="123"/>
        <v>2156.5912675438408</v>
      </c>
    </row>
    <row r="328" spans="2:18" x14ac:dyDescent="0.3">
      <c r="B328" s="22">
        <f t="shared" si="105"/>
        <v>317</v>
      </c>
      <c r="C328" s="23">
        <f t="shared" si="106"/>
        <v>22052.212841895307</v>
      </c>
      <c r="D328" s="23">
        <f t="shared" si="107"/>
        <v>68.913165130922806</v>
      </c>
      <c r="E328" s="23">
        <f t="shared" si="108"/>
        <v>468.30092109274545</v>
      </c>
      <c r="F328" s="24">
        <f t="shared" si="109"/>
        <v>271.875</v>
      </c>
      <c r="G328" s="23">
        <f t="shared" si="110"/>
        <v>0</v>
      </c>
      <c r="H328" s="24"/>
      <c r="I328" s="23">
        <f t="shared" si="100"/>
        <v>42.291666666666664</v>
      </c>
      <c r="J328" s="23">
        <f t="shared" si="111"/>
        <v>468.30092109274545</v>
      </c>
      <c r="K328" s="23">
        <f t="shared" si="112"/>
        <v>21583.911920802562</v>
      </c>
      <c r="L328" s="23">
        <f t="shared" si="101"/>
        <v>851.38075289033497</v>
      </c>
      <c r="M328" s="23">
        <f t="shared" si="102"/>
        <v>300</v>
      </c>
      <c r="N328" s="23">
        <f t="shared" si="113"/>
        <v>0</v>
      </c>
      <c r="O328" s="23">
        <f t="shared" si="103"/>
        <v>1151.3807528903349</v>
      </c>
      <c r="P328" s="23">
        <f t="shared" si="104"/>
        <v>983.07983179758935</v>
      </c>
      <c r="Q328" s="23">
        <f t="shared" si="122"/>
        <v>312705.73379385687</v>
      </c>
      <c r="R328" s="25">
        <f t="shared" si="123"/>
        <v>2156.5912675438408</v>
      </c>
    </row>
    <row r="329" spans="2:18" x14ac:dyDescent="0.3">
      <c r="B329" s="22">
        <f t="shared" si="105"/>
        <v>318</v>
      </c>
      <c r="C329" s="23">
        <f t="shared" si="106"/>
        <v>21583.911920802562</v>
      </c>
      <c r="D329" s="23">
        <f t="shared" si="107"/>
        <v>67.449724752507962</v>
      </c>
      <c r="E329" s="23">
        <f t="shared" si="108"/>
        <v>469.76436147116027</v>
      </c>
      <c r="F329" s="24">
        <f t="shared" si="109"/>
        <v>271.875</v>
      </c>
      <c r="G329" s="23">
        <f t="shared" si="110"/>
        <v>0</v>
      </c>
      <c r="H329" s="24"/>
      <c r="I329" s="23">
        <f t="shared" si="100"/>
        <v>42.291666666666664</v>
      </c>
      <c r="J329" s="23">
        <f t="shared" si="111"/>
        <v>469.76436147116027</v>
      </c>
      <c r="K329" s="23">
        <f t="shared" si="112"/>
        <v>21114.147559331403</v>
      </c>
      <c r="L329" s="23">
        <f t="shared" si="101"/>
        <v>851.38075289033486</v>
      </c>
      <c r="M329" s="23">
        <f t="shared" si="102"/>
        <v>300</v>
      </c>
      <c r="N329" s="23">
        <f t="shared" si="113"/>
        <v>0</v>
      </c>
      <c r="O329" s="23">
        <f t="shared" si="103"/>
        <v>1151.3807528903349</v>
      </c>
      <c r="P329" s="23">
        <f t="shared" si="104"/>
        <v>981.61639141917453</v>
      </c>
      <c r="Q329" s="23">
        <f t="shared" si="122"/>
        <v>312705.73379385687</v>
      </c>
      <c r="R329" s="25">
        <f t="shared" si="123"/>
        <v>2156.5912675438408</v>
      </c>
    </row>
    <row r="330" spans="2:18" x14ac:dyDescent="0.3">
      <c r="B330" s="22">
        <f t="shared" si="105"/>
        <v>319</v>
      </c>
      <c r="C330" s="23">
        <f t="shared" si="106"/>
        <v>21114.147559331403</v>
      </c>
      <c r="D330" s="23">
        <f t="shared" si="107"/>
        <v>65.981711122910596</v>
      </c>
      <c r="E330" s="23">
        <f t="shared" si="108"/>
        <v>471.23237510075757</v>
      </c>
      <c r="F330" s="24">
        <f t="shared" si="109"/>
        <v>271.875</v>
      </c>
      <c r="G330" s="23">
        <f t="shared" si="110"/>
        <v>0</v>
      </c>
      <c r="H330" s="24"/>
      <c r="I330" s="23">
        <f t="shared" si="100"/>
        <v>42.291666666666664</v>
      </c>
      <c r="J330" s="23">
        <f t="shared" si="111"/>
        <v>471.23237510075757</v>
      </c>
      <c r="K330" s="23">
        <f t="shared" si="112"/>
        <v>20642.915184230646</v>
      </c>
      <c r="L330" s="23">
        <f t="shared" si="101"/>
        <v>851.38075289033486</v>
      </c>
      <c r="M330" s="23">
        <f t="shared" si="102"/>
        <v>300</v>
      </c>
      <c r="N330" s="23">
        <f t="shared" si="113"/>
        <v>0</v>
      </c>
      <c r="O330" s="23">
        <f t="shared" si="103"/>
        <v>1151.3807528903349</v>
      </c>
      <c r="P330" s="23">
        <f t="shared" si="104"/>
        <v>980.14837778957735</v>
      </c>
      <c r="Q330" s="23">
        <f t="shared" si="122"/>
        <v>312705.73379385687</v>
      </c>
      <c r="R330" s="25">
        <f t="shared" si="123"/>
        <v>2156.5912675438408</v>
      </c>
    </row>
    <row r="331" spans="2:18" x14ac:dyDescent="0.3">
      <c r="B331" s="22">
        <f t="shared" si="105"/>
        <v>320</v>
      </c>
      <c r="C331" s="23">
        <f t="shared" si="106"/>
        <v>20642.915184230646</v>
      </c>
      <c r="D331" s="23">
        <f t="shared" si="107"/>
        <v>64.509109950720728</v>
      </c>
      <c r="E331" s="23">
        <f t="shared" si="108"/>
        <v>472.70497627294748</v>
      </c>
      <c r="F331" s="24">
        <f t="shared" si="109"/>
        <v>271.875</v>
      </c>
      <c r="G331" s="23">
        <f t="shared" si="110"/>
        <v>0</v>
      </c>
      <c r="H331" s="24"/>
      <c r="I331" s="23">
        <f t="shared" si="100"/>
        <v>42.291666666666664</v>
      </c>
      <c r="J331" s="23">
        <f t="shared" si="111"/>
        <v>472.70497627294748</v>
      </c>
      <c r="K331" s="23">
        <f t="shared" si="112"/>
        <v>20170.210207957698</v>
      </c>
      <c r="L331" s="23">
        <f t="shared" si="101"/>
        <v>851.38075289033486</v>
      </c>
      <c r="M331" s="23">
        <f t="shared" si="102"/>
        <v>300</v>
      </c>
      <c r="N331" s="23">
        <f t="shared" si="113"/>
        <v>0</v>
      </c>
      <c r="O331" s="23">
        <f t="shared" si="103"/>
        <v>1151.3807528903349</v>
      </c>
      <c r="P331" s="23">
        <f t="shared" si="104"/>
        <v>978.67577661738733</v>
      </c>
      <c r="Q331" s="23">
        <f t="shared" si="122"/>
        <v>312705.73379385687</v>
      </c>
      <c r="R331" s="25">
        <f t="shared" si="123"/>
        <v>2156.5912675438408</v>
      </c>
    </row>
    <row r="332" spans="2:18" x14ac:dyDescent="0.3">
      <c r="B332" s="22">
        <f t="shared" si="105"/>
        <v>321</v>
      </c>
      <c r="C332" s="23">
        <f t="shared" si="106"/>
        <v>20170.210207957698</v>
      </c>
      <c r="D332" s="23">
        <f t="shared" si="107"/>
        <v>63.031906899867757</v>
      </c>
      <c r="E332" s="23">
        <f t="shared" si="108"/>
        <v>474.18217932380043</v>
      </c>
      <c r="F332" s="24">
        <f t="shared" si="109"/>
        <v>271.875</v>
      </c>
      <c r="G332" s="23">
        <f t="shared" si="110"/>
        <v>0</v>
      </c>
      <c r="H332" s="24"/>
      <c r="I332" s="23">
        <f t="shared" ref="I332:I371" si="124">0.35/100*$C$4/12</f>
        <v>42.291666666666664</v>
      </c>
      <c r="J332" s="23">
        <f t="shared" si="111"/>
        <v>474.18217932380043</v>
      </c>
      <c r="K332" s="23">
        <f t="shared" si="112"/>
        <v>19696.028028633897</v>
      </c>
      <c r="L332" s="23">
        <f t="shared" ref="L332:L371" si="125">I332+H332+G332+F332+E332+D332</f>
        <v>851.38075289033486</v>
      </c>
      <c r="M332" s="23">
        <f t="shared" ref="M332:M371" si="126">+$L$4</f>
        <v>300</v>
      </c>
      <c r="N332" s="23">
        <f t="shared" si="113"/>
        <v>0</v>
      </c>
      <c r="O332" s="23">
        <f t="shared" ref="O332:O371" si="127">L332+M332-N332</f>
        <v>1151.3807528903349</v>
      </c>
      <c r="P332" s="23">
        <f t="shared" ref="P332:P371" si="128">O332-E332+M332</f>
        <v>977.19857356653438</v>
      </c>
      <c r="Q332" s="23">
        <f t="shared" si="122"/>
        <v>312705.73379385687</v>
      </c>
      <c r="R332" s="25">
        <f t="shared" si="123"/>
        <v>2156.5912675438408</v>
      </c>
    </row>
    <row r="333" spans="2:18" x14ac:dyDescent="0.3">
      <c r="B333" s="22">
        <f t="shared" ref="B333:B396" si="129">+IF(K332&gt;1,IF(B332="","",B332+1),"")</f>
        <v>322</v>
      </c>
      <c r="C333" s="23">
        <f t="shared" ref="C333:C396" si="130">+IF(B333="","",K332)</f>
        <v>19696.028028633897</v>
      </c>
      <c r="D333" s="23">
        <f t="shared" ref="D333:D396" si="131">+IF(B333="",0,-IPMT($C$5/12,B333,$C$6,$C$7))</f>
        <v>61.550087589480874</v>
      </c>
      <c r="E333" s="23">
        <f t="shared" ref="E333:E396" si="132">+IF(B333="",0,-PPMT($C$5/12,B333,$C$6,$C$7))</f>
        <v>475.66399863418735</v>
      </c>
      <c r="F333" s="24">
        <f t="shared" ref="F333:F396" si="133">+IF(B333="",0,$G$4)</f>
        <v>271.875</v>
      </c>
      <c r="G333" s="23">
        <f t="shared" ref="G333:G396" si="134">+IF(B333="",0,IF(C333&lt;$C$4*0.8,0,$G$5))</f>
        <v>0</v>
      </c>
      <c r="H333" s="24"/>
      <c r="I333" s="23">
        <f t="shared" si="124"/>
        <v>42.291666666666664</v>
      </c>
      <c r="J333" s="23">
        <f t="shared" ref="J333:J396" si="135">+IF(B333="",0,E333+H333)</f>
        <v>475.66399863418735</v>
      </c>
      <c r="K333" s="23">
        <f t="shared" ref="K333:K396" si="136">+IF(B333="","",C333-J333)</f>
        <v>19220.36402999971</v>
      </c>
      <c r="L333" s="23">
        <f t="shared" si="125"/>
        <v>851.38075289033486</v>
      </c>
      <c r="M333" s="23">
        <f t="shared" si="126"/>
        <v>300</v>
      </c>
      <c r="N333" s="23">
        <f t="shared" ref="N333:N371" si="137">(D333+F333)*0.3*0</f>
        <v>0</v>
      </c>
      <c r="O333" s="23">
        <f t="shared" si="127"/>
        <v>1151.3807528903349</v>
      </c>
      <c r="P333" s="23">
        <f t="shared" si="128"/>
        <v>975.71675425614751</v>
      </c>
      <c r="Q333" s="23">
        <f t="shared" si="122"/>
        <v>312705.73379385687</v>
      </c>
      <c r="R333" s="25">
        <f t="shared" si="123"/>
        <v>2156.5912675438408</v>
      </c>
    </row>
    <row r="334" spans="2:18" x14ac:dyDescent="0.3">
      <c r="B334" s="22">
        <f t="shared" si="129"/>
        <v>323</v>
      </c>
      <c r="C334" s="23">
        <f t="shared" si="130"/>
        <v>19220.36402999971</v>
      </c>
      <c r="D334" s="23">
        <f t="shared" si="131"/>
        <v>60.063637593749043</v>
      </c>
      <c r="E334" s="23">
        <f t="shared" si="132"/>
        <v>477.15044862991914</v>
      </c>
      <c r="F334" s="24">
        <f t="shared" si="133"/>
        <v>271.875</v>
      </c>
      <c r="G334" s="23">
        <f t="shared" si="134"/>
        <v>0</v>
      </c>
      <c r="H334" s="24"/>
      <c r="I334" s="23">
        <f t="shared" si="124"/>
        <v>42.291666666666664</v>
      </c>
      <c r="J334" s="23">
        <f t="shared" si="135"/>
        <v>477.15044862991914</v>
      </c>
      <c r="K334" s="23">
        <f t="shared" si="136"/>
        <v>18743.21358136979</v>
      </c>
      <c r="L334" s="23">
        <f t="shared" si="125"/>
        <v>851.38075289033486</v>
      </c>
      <c r="M334" s="23">
        <f t="shared" si="126"/>
        <v>300</v>
      </c>
      <c r="N334" s="23">
        <f t="shared" si="137"/>
        <v>0</v>
      </c>
      <c r="O334" s="23">
        <f t="shared" si="127"/>
        <v>1151.3807528903349</v>
      </c>
      <c r="P334" s="23">
        <f t="shared" si="128"/>
        <v>974.23030426041578</v>
      </c>
      <c r="Q334" s="23">
        <f t="shared" si="122"/>
        <v>312705.73379385687</v>
      </c>
      <c r="R334" s="25">
        <f t="shared" si="123"/>
        <v>2156.5912675438408</v>
      </c>
    </row>
    <row r="335" spans="2:18" x14ac:dyDescent="0.3">
      <c r="B335" s="22">
        <f t="shared" si="129"/>
        <v>324</v>
      </c>
      <c r="C335" s="23">
        <f t="shared" si="130"/>
        <v>18743.21358136979</v>
      </c>
      <c r="D335" s="23">
        <f t="shared" si="131"/>
        <v>58.572542441780541</v>
      </c>
      <c r="E335" s="23">
        <f t="shared" si="132"/>
        <v>478.64154378188766</v>
      </c>
      <c r="F335" s="24">
        <f t="shared" si="133"/>
        <v>271.875</v>
      </c>
      <c r="G335" s="23">
        <f t="shared" si="134"/>
        <v>0</v>
      </c>
      <c r="H335" s="24"/>
      <c r="I335" s="23">
        <f t="shared" si="124"/>
        <v>42.291666666666664</v>
      </c>
      <c r="J335" s="23">
        <f t="shared" si="135"/>
        <v>478.64154378188766</v>
      </c>
      <c r="K335" s="23">
        <f t="shared" si="136"/>
        <v>18264.572037587903</v>
      </c>
      <c r="L335" s="23">
        <f t="shared" si="125"/>
        <v>851.38075289033486</v>
      </c>
      <c r="M335" s="23">
        <f t="shared" si="126"/>
        <v>300</v>
      </c>
      <c r="N335" s="23">
        <f t="shared" si="137"/>
        <v>0</v>
      </c>
      <c r="O335" s="23">
        <f t="shared" si="127"/>
        <v>1151.3807528903349</v>
      </c>
      <c r="P335" s="23">
        <f t="shared" si="128"/>
        <v>972.7392091084472</v>
      </c>
      <c r="Q335" s="23">
        <f t="shared" si="122"/>
        <v>312705.73379385687</v>
      </c>
      <c r="R335" s="25">
        <f>$R$323 + ($R$323 * $S$5)</f>
        <v>2156.5912675438408</v>
      </c>
    </row>
    <row r="336" spans="2:18" x14ac:dyDescent="0.3">
      <c r="B336" s="22">
        <f t="shared" si="129"/>
        <v>325</v>
      </c>
      <c r="C336" s="23">
        <f t="shared" si="130"/>
        <v>18264.572037587903</v>
      </c>
      <c r="D336" s="23">
        <f t="shared" si="131"/>
        <v>57.076787617462145</v>
      </c>
      <c r="E336" s="23">
        <f t="shared" si="132"/>
        <v>480.137298606206</v>
      </c>
      <c r="F336" s="24">
        <f t="shared" si="133"/>
        <v>271.875</v>
      </c>
      <c r="G336" s="23">
        <f t="shared" si="134"/>
        <v>0</v>
      </c>
      <c r="H336" s="24"/>
      <c r="I336" s="23">
        <f t="shared" si="124"/>
        <v>42.291666666666664</v>
      </c>
      <c r="J336" s="23">
        <f t="shared" si="135"/>
        <v>480.137298606206</v>
      </c>
      <c r="K336" s="23">
        <f t="shared" si="136"/>
        <v>17784.434738981698</v>
      </c>
      <c r="L336" s="23">
        <f t="shared" si="125"/>
        <v>851.38075289033486</v>
      </c>
      <c r="M336" s="23">
        <f t="shared" si="126"/>
        <v>300</v>
      </c>
      <c r="N336" s="23">
        <f t="shared" si="137"/>
        <v>0</v>
      </c>
      <c r="O336" s="23">
        <f t="shared" si="127"/>
        <v>1151.3807528903349</v>
      </c>
      <c r="P336" s="23">
        <f t="shared" si="128"/>
        <v>971.2434542841288</v>
      </c>
      <c r="Q336" s="23">
        <f>$Q$335+ $Q$335*$L$8</f>
        <v>322086.90580767259</v>
      </c>
      <c r="R336" s="25">
        <f>$R$335 + ($R$335 * $S$5)</f>
        <v>2221.289005570156</v>
      </c>
    </row>
    <row r="337" spans="2:18" x14ac:dyDescent="0.3">
      <c r="B337" s="22">
        <f t="shared" si="129"/>
        <v>326</v>
      </c>
      <c r="C337" s="23">
        <f t="shared" si="130"/>
        <v>17784.434738981698</v>
      </c>
      <c r="D337" s="23">
        <f t="shared" si="131"/>
        <v>55.576358559317754</v>
      </c>
      <c r="E337" s="23">
        <f t="shared" si="132"/>
        <v>481.63772766435045</v>
      </c>
      <c r="F337" s="24">
        <f t="shared" si="133"/>
        <v>271.875</v>
      </c>
      <c r="G337" s="23">
        <f t="shared" si="134"/>
        <v>0</v>
      </c>
      <c r="H337" s="24"/>
      <c r="I337" s="23">
        <f t="shared" si="124"/>
        <v>42.291666666666664</v>
      </c>
      <c r="J337" s="23">
        <f t="shared" si="135"/>
        <v>481.63772766435045</v>
      </c>
      <c r="K337" s="23">
        <f t="shared" si="136"/>
        <v>17302.797011317347</v>
      </c>
      <c r="L337" s="23">
        <f t="shared" si="125"/>
        <v>851.38075289033497</v>
      </c>
      <c r="M337" s="23">
        <f t="shared" si="126"/>
        <v>300</v>
      </c>
      <c r="N337" s="23">
        <f t="shared" si="137"/>
        <v>0</v>
      </c>
      <c r="O337" s="23">
        <f t="shared" si="127"/>
        <v>1151.3807528903349</v>
      </c>
      <c r="P337" s="23">
        <f t="shared" si="128"/>
        <v>969.74302522598441</v>
      </c>
      <c r="Q337" s="23">
        <f t="shared" ref="Q337:Q347" si="138">$Q$335+ $Q$335*$L$8</f>
        <v>322086.90580767259</v>
      </c>
      <c r="R337" s="25">
        <f t="shared" ref="R337:R347" si="139">$R$335 + ($R$335 * $S$5)</f>
        <v>2221.289005570156</v>
      </c>
    </row>
    <row r="338" spans="2:18" x14ac:dyDescent="0.3">
      <c r="B338" s="22">
        <f t="shared" si="129"/>
        <v>327</v>
      </c>
      <c r="C338" s="23">
        <f t="shared" si="130"/>
        <v>17302.797011317347</v>
      </c>
      <c r="D338" s="23">
        <f t="shared" si="131"/>
        <v>54.071240660366662</v>
      </c>
      <c r="E338" s="23">
        <f t="shared" si="132"/>
        <v>483.14284556330153</v>
      </c>
      <c r="F338" s="24">
        <f t="shared" si="133"/>
        <v>271.875</v>
      </c>
      <c r="G338" s="23">
        <f t="shared" si="134"/>
        <v>0</v>
      </c>
      <c r="H338" s="24"/>
      <c r="I338" s="23">
        <f t="shared" si="124"/>
        <v>42.291666666666664</v>
      </c>
      <c r="J338" s="23">
        <f t="shared" si="135"/>
        <v>483.14284556330153</v>
      </c>
      <c r="K338" s="23">
        <f t="shared" si="136"/>
        <v>16819.654165754044</v>
      </c>
      <c r="L338" s="23">
        <f t="shared" si="125"/>
        <v>851.38075289033497</v>
      </c>
      <c r="M338" s="23">
        <f t="shared" si="126"/>
        <v>300</v>
      </c>
      <c r="N338" s="23">
        <f t="shared" si="137"/>
        <v>0</v>
      </c>
      <c r="O338" s="23">
        <f t="shared" si="127"/>
        <v>1151.3807528903349</v>
      </c>
      <c r="P338" s="23">
        <f t="shared" si="128"/>
        <v>968.23790732703333</v>
      </c>
      <c r="Q338" s="23">
        <f t="shared" si="138"/>
        <v>322086.90580767259</v>
      </c>
      <c r="R338" s="25">
        <f t="shared" si="139"/>
        <v>2221.289005570156</v>
      </c>
    </row>
    <row r="339" spans="2:18" x14ac:dyDescent="0.3">
      <c r="B339" s="22">
        <f t="shared" si="129"/>
        <v>328</v>
      </c>
      <c r="C339" s="23">
        <f t="shared" si="130"/>
        <v>16819.654165754044</v>
      </c>
      <c r="D339" s="23">
        <f t="shared" si="131"/>
        <v>52.56141926798135</v>
      </c>
      <c r="E339" s="23">
        <f t="shared" si="132"/>
        <v>484.65266695568687</v>
      </c>
      <c r="F339" s="24">
        <f t="shared" si="133"/>
        <v>271.875</v>
      </c>
      <c r="G339" s="23">
        <f t="shared" si="134"/>
        <v>0</v>
      </c>
      <c r="H339" s="24"/>
      <c r="I339" s="23">
        <f t="shared" si="124"/>
        <v>42.291666666666664</v>
      </c>
      <c r="J339" s="23">
        <f t="shared" si="135"/>
        <v>484.65266695568687</v>
      </c>
      <c r="K339" s="23">
        <f t="shared" si="136"/>
        <v>16335.001498798358</v>
      </c>
      <c r="L339" s="23">
        <f t="shared" si="125"/>
        <v>851.38075289033486</v>
      </c>
      <c r="M339" s="23">
        <f t="shared" si="126"/>
        <v>300</v>
      </c>
      <c r="N339" s="23">
        <f t="shared" si="137"/>
        <v>0</v>
      </c>
      <c r="O339" s="23">
        <f t="shared" si="127"/>
        <v>1151.3807528903349</v>
      </c>
      <c r="P339" s="23">
        <f t="shared" si="128"/>
        <v>966.72808593464799</v>
      </c>
      <c r="Q339" s="23">
        <f t="shared" si="138"/>
        <v>322086.90580767259</v>
      </c>
      <c r="R339" s="25">
        <f t="shared" si="139"/>
        <v>2221.289005570156</v>
      </c>
    </row>
    <row r="340" spans="2:18" x14ac:dyDescent="0.3">
      <c r="B340" s="22">
        <f t="shared" si="129"/>
        <v>329</v>
      </c>
      <c r="C340" s="23">
        <f t="shared" si="130"/>
        <v>16335.001498798358</v>
      </c>
      <c r="D340" s="23">
        <f t="shared" si="131"/>
        <v>51.04687968374482</v>
      </c>
      <c r="E340" s="23">
        <f t="shared" si="132"/>
        <v>486.16720653992337</v>
      </c>
      <c r="F340" s="24">
        <f t="shared" si="133"/>
        <v>271.875</v>
      </c>
      <c r="G340" s="23">
        <f t="shared" si="134"/>
        <v>0</v>
      </c>
      <c r="H340" s="24"/>
      <c r="I340" s="23">
        <f t="shared" si="124"/>
        <v>42.291666666666664</v>
      </c>
      <c r="J340" s="23">
        <f t="shared" si="135"/>
        <v>486.16720653992337</v>
      </c>
      <c r="K340" s="23">
        <f t="shared" si="136"/>
        <v>15848.834292258434</v>
      </c>
      <c r="L340" s="23">
        <f t="shared" si="125"/>
        <v>851.38075289033486</v>
      </c>
      <c r="M340" s="23">
        <f t="shared" si="126"/>
        <v>300</v>
      </c>
      <c r="N340" s="23">
        <f t="shared" si="137"/>
        <v>0</v>
      </c>
      <c r="O340" s="23">
        <f t="shared" si="127"/>
        <v>1151.3807528903349</v>
      </c>
      <c r="P340" s="23">
        <f t="shared" si="128"/>
        <v>965.21354635041143</v>
      </c>
      <c r="Q340" s="23">
        <f t="shared" si="138"/>
        <v>322086.90580767259</v>
      </c>
      <c r="R340" s="25">
        <f t="shared" si="139"/>
        <v>2221.289005570156</v>
      </c>
    </row>
    <row r="341" spans="2:18" x14ac:dyDescent="0.3">
      <c r="B341" s="22">
        <f t="shared" si="129"/>
        <v>330</v>
      </c>
      <c r="C341" s="23">
        <f t="shared" si="130"/>
        <v>15848.834292258434</v>
      </c>
      <c r="D341" s="23">
        <f t="shared" si="131"/>
        <v>49.527607163307565</v>
      </c>
      <c r="E341" s="23">
        <f t="shared" si="132"/>
        <v>487.68647906036063</v>
      </c>
      <c r="F341" s="24">
        <f t="shared" si="133"/>
        <v>271.875</v>
      </c>
      <c r="G341" s="23">
        <f t="shared" si="134"/>
        <v>0</v>
      </c>
      <c r="H341" s="24"/>
      <c r="I341" s="23">
        <f t="shared" si="124"/>
        <v>42.291666666666664</v>
      </c>
      <c r="J341" s="23">
        <f t="shared" si="135"/>
        <v>487.68647906036063</v>
      </c>
      <c r="K341" s="23">
        <f t="shared" si="136"/>
        <v>15361.147813198073</v>
      </c>
      <c r="L341" s="23">
        <f t="shared" si="125"/>
        <v>851.38075289033497</v>
      </c>
      <c r="M341" s="23">
        <f t="shared" si="126"/>
        <v>300</v>
      </c>
      <c r="N341" s="23">
        <f t="shared" si="137"/>
        <v>0</v>
      </c>
      <c r="O341" s="23">
        <f t="shared" si="127"/>
        <v>1151.3807528903349</v>
      </c>
      <c r="P341" s="23">
        <f t="shared" si="128"/>
        <v>963.69427382997424</v>
      </c>
      <c r="Q341" s="23">
        <f t="shared" si="138"/>
        <v>322086.90580767259</v>
      </c>
      <c r="R341" s="25">
        <f t="shared" si="139"/>
        <v>2221.289005570156</v>
      </c>
    </row>
    <row r="342" spans="2:18" x14ac:dyDescent="0.3">
      <c r="B342" s="22">
        <f t="shared" si="129"/>
        <v>331</v>
      </c>
      <c r="C342" s="23">
        <f t="shared" si="130"/>
        <v>15361.147813198073</v>
      </c>
      <c r="D342" s="23">
        <f t="shared" si="131"/>
        <v>48.00358691624394</v>
      </c>
      <c r="E342" s="23">
        <f t="shared" si="132"/>
        <v>489.21049930742424</v>
      </c>
      <c r="F342" s="24">
        <f t="shared" si="133"/>
        <v>271.875</v>
      </c>
      <c r="G342" s="23">
        <f t="shared" si="134"/>
        <v>0</v>
      </c>
      <c r="H342" s="24"/>
      <c r="I342" s="23">
        <f t="shared" si="124"/>
        <v>42.291666666666664</v>
      </c>
      <c r="J342" s="23">
        <f t="shared" si="135"/>
        <v>489.21049930742424</v>
      </c>
      <c r="K342" s="23">
        <f t="shared" si="136"/>
        <v>14871.937313890649</v>
      </c>
      <c r="L342" s="23">
        <f t="shared" si="125"/>
        <v>851.38075289033497</v>
      </c>
      <c r="M342" s="23">
        <f t="shared" si="126"/>
        <v>300</v>
      </c>
      <c r="N342" s="23">
        <f t="shared" si="137"/>
        <v>0</v>
      </c>
      <c r="O342" s="23">
        <f t="shared" si="127"/>
        <v>1151.3807528903349</v>
      </c>
      <c r="P342" s="23">
        <f t="shared" si="128"/>
        <v>962.17025358291062</v>
      </c>
      <c r="Q342" s="23">
        <f t="shared" si="138"/>
        <v>322086.90580767259</v>
      </c>
      <c r="R342" s="25">
        <f t="shared" si="139"/>
        <v>2221.289005570156</v>
      </c>
    </row>
    <row r="343" spans="2:18" x14ac:dyDescent="0.3">
      <c r="B343" s="22">
        <f t="shared" si="129"/>
        <v>332</v>
      </c>
      <c r="C343" s="23">
        <f t="shared" si="130"/>
        <v>14871.937313890649</v>
      </c>
      <c r="D343" s="23">
        <f t="shared" si="131"/>
        <v>46.474804105908227</v>
      </c>
      <c r="E343" s="23">
        <f t="shared" si="132"/>
        <v>490.73928211775996</v>
      </c>
      <c r="F343" s="24">
        <f t="shared" si="133"/>
        <v>271.875</v>
      </c>
      <c r="G343" s="23">
        <f t="shared" si="134"/>
        <v>0</v>
      </c>
      <c r="H343" s="24"/>
      <c r="I343" s="23">
        <f t="shared" si="124"/>
        <v>42.291666666666664</v>
      </c>
      <c r="J343" s="23">
        <f t="shared" si="135"/>
        <v>490.73928211775996</v>
      </c>
      <c r="K343" s="23">
        <f t="shared" si="136"/>
        <v>14381.198031772888</v>
      </c>
      <c r="L343" s="23">
        <f t="shared" si="125"/>
        <v>851.38075289033486</v>
      </c>
      <c r="M343" s="23">
        <f t="shared" si="126"/>
        <v>300</v>
      </c>
      <c r="N343" s="23">
        <f t="shared" si="137"/>
        <v>0</v>
      </c>
      <c r="O343" s="23">
        <f t="shared" si="127"/>
        <v>1151.3807528903349</v>
      </c>
      <c r="P343" s="23">
        <f t="shared" si="128"/>
        <v>960.64147077257485</v>
      </c>
      <c r="Q343" s="23">
        <f t="shared" si="138"/>
        <v>322086.90580767259</v>
      </c>
      <c r="R343" s="25">
        <f t="shared" si="139"/>
        <v>2221.289005570156</v>
      </c>
    </row>
    <row r="344" spans="2:18" x14ac:dyDescent="0.3">
      <c r="B344" s="22">
        <f t="shared" si="129"/>
        <v>333</v>
      </c>
      <c r="C344" s="23">
        <f t="shared" si="130"/>
        <v>14381.198031772888</v>
      </c>
      <c r="D344" s="23">
        <f t="shared" si="131"/>
        <v>44.941243849290231</v>
      </c>
      <c r="E344" s="23">
        <f t="shared" si="132"/>
        <v>492.272842374378</v>
      </c>
      <c r="F344" s="24">
        <f t="shared" si="133"/>
        <v>271.875</v>
      </c>
      <c r="G344" s="23">
        <f t="shared" si="134"/>
        <v>0</v>
      </c>
      <c r="H344" s="24"/>
      <c r="I344" s="23">
        <f t="shared" si="124"/>
        <v>42.291666666666664</v>
      </c>
      <c r="J344" s="23">
        <f t="shared" si="135"/>
        <v>492.272842374378</v>
      </c>
      <c r="K344" s="23">
        <f t="shared" si="136"/>
        <v>13888.925189398511</v>
      </c>
      <c r="L344" s="23">
        <f t="shared" si="125"/>
        <v>851.38075289033486</v>
      </c>
      <c r="M344" s="23">
        <f t="shared" si="126"/>
        <v>300</v>
      </c>
      <c r="N344" s="23">
        <f t="shared" si="137"/>
        <v>0</v>
      </c>
      <c r="O344" s="23">
        <f t="shared" si="127"/>
        <v>1151.3807528903349</v>
      </c>
      <c r="P344" s="23">
        <f t="shared" si="128"/>
        <v>959.10791051595686</v>
      </c>
      <c r="Q344" s="23">
        <f t="shared" si="138"/>
        <v>322086.90580767259</v>
      </c>
      <c r="R344" s="25">
        <f t="shared" si="139"/>
        <v>2221.289005570156</v>
      </c>
    </row>
    <row r="345" spans="2:18" x14ac:dyDescent="0.3">
      <c r="B345" s="22">
        <f t="shared" si="129"/>
        <v>334</v>
      </c>
      <c r="C345" s="23">
        <f t="shared" si="130"/>
        <v>13888.925189398511</v>
      </c>
      <c r="D345" s="23">
        <f t="shared" si="131"/>
        <v>43.402891216870302</v>
      </c>
      <c r="E345" s="23">
        <f t="shared" si="132"/>
        <v>493.8111950067979</v>
      </c>
      <c r="F345" s="24">
        <f t="shared" si="133"/>
        <v>271.875</v>
      </c>
      <c r="G345" s="23">
        <f t="shared" si="134"/>
        <v>0</v>
      </c>
      <c r="H345" s="24"/>
      <c r="I345" s="23">
        <f t="shared" si="124"/>
        <v>42.291666666666664</v>
      </c>
      <c r="J345" s="23">
        <f t="shared" si="135"/>
        <v>493.8111950067979</v>
      </c>
      <c r="K345" s="23">
        <f t="shared" si="136"/>
        <v>13395.113994391713</v>
      </c>
      <c r="L345" s="23">
        <f t="shared" si="125"/>
        <v>851.38075289033486</v>
      </c>
      <c r="M345" s="23">
        <f t="shared" si="126"/>
        <v>300</v>
      </c>
      <c r="N345" s="23">
        <f t="shared" si="137"/>
        <v>0</v>
      </c>
      <c r="O345" s="23">
        <f t="shared" si="127"/>
        <v>1151.3807528903349</v>
      </c>
      <c r="P345" s="23">
        <f t="shared" si="128"/>
        <v>957.56955788353696</v>
      </c>
      <c r="Q345" s="23">
        <f t="shared" si="138"/>
        <v>322086.90580767259</v>
      </c>
      <c r="R345" s="25">
        <f t="shared" si="139"/>
        <v>2221.289005570156</v>
      </c>
    </row>
    <row r="346" spans="2:18" x14ac:dyDescent="0.3">
      <c r="B346" s="22">
        <f t="shared" si="129"/>
        <v>335</v>
      </c>
      <c r="C346" s="23">
        <f t="shared" si="130"/>
        <v>13395.113994391713</v>
      </c>
      <c r="D346" s="23">
        <f t="shared" si="131"/>
        <v>41.859731232474061</v>
      </c>
      <c r="E346" s="23">
        <f t="shared" si="132"/>
        <v>495.35435499119416</v>
      </c>
      <c r="F346" s="24">
        <f t="shared" si="133"/>
        <v>271.875</v>
      </c>
      <c r="G346" s="23">
        <f t="shared" si="134"/>
        <v>0</v>
      </c>
      <c r="H346" s="24"/>
      <c r="I346" s="23">
        <f t="shared" si="124"/>
        <v>42.291666666666664</v>
      </c>
      <c r="J346" s="23">
        <f t="shared" si="135"/>
        <v>495.35435499119416</v>
      </c>
      <c r="K346" s="23">
        <f t="shared" si="136"/>
        <v>12899.75963940052</v>
      </c>
      <c r="L346" s="23">
        <f t="shared" si="125"/>
        <v>851.38075289033486</v>
      </c>
      <c r="M346" s="23">
        <f t="shared" si="126"/>
        <v>300</v>
      </c>
      <c r="N346" s="23">
        <f t="shared" si="137"/>
        <v>0</v>
      </c>
      <c r="O346" s="23">
        <f t="shared" si="127"/>
        <v>1151.3807528903349</v>
      </c>
      <c r="P346" s="23">
        <f t="shared" si="128"/>
        <v>956.02639789914065</v>
      </c>
      <c r="Q346" s="23">
        <f t="shared" si="138"/>
        <v>322086.90580767259</v>
      </c>
      <c r="R346" s="25">
        <f t="shared" si="139"/>
        <v>2221.289005570156</v>
      </c>
    </row>
    <row r="347" spans="2:18" x14ac:dyDescent="0.3">
      <c r="B347" s="22">
        <f t="shared" si="129"/>
        <v>336</v>
      </c>
      <c r="C347" s="23">
        <f t="shared" si="130"/>
        <v>12899.75963940052</v>
      </c>
      <c r="D347" s="23">
        <f t="shared" si="131"/>
        <v>40.311748873126575</v>
      </c>
      <c r="E347" s="23">
        <f t="shared" si="132"/>
        <v>496.90233735054164</v>
      </c>
      <c r="F347" s="24">
        <f t="shared" si="133"/>
        <v>271.875</v>
      </c>
      <c r="G347" s="23">
        <f t="shared" si="134"/>
        <v>0</v>
      </c>
      <c r="H347" s="24"/>
      <c r="I347" s="23">
        <f t="shared" si="124"/>
        <v>42.291666666666664</v>
      </c>
      <c r="J347" s="23">
        <f t="shared" si="135"/>
        <v>496.90233735054164</v>
      </c>
      <c r="K347" s="23">
        <f t="shared" si="136"/>
        <v>12402.857302049977</v>
      </c>
      <c r="L347" s="23">
        <f t="shared" si="125"/>
        <v>851.38075289033486</v>
      </c>
      <c r="M347" s="23">
        <f t="shared" si="126"/>
        <v>300</v>
      </c>
      <c r="N347" s="23">
        <f t="shared" si="137"/>
        <v>0</v>
      </c>
      <c r="O347" s="23">
        <f t="shared" si="127"/>
        <v>1151.3807528903349</v>
      </c>
      <c r="P347" s="23">
        <f t="shared" si="128"/>
        <v>954.47841553979322</v>
      </c>
      <c r="Q347" s="23">
        <f t="shared" si="138"/>
        <v>322086.90580767259</v>
      </c>
      <c r="R347" s="25">
        <f t="shared" si="139"/>
        <v>2221.289005570156</v>
      </c>
    </row>
    <row r="348" spans="2:18" x14ac:dyDescent="0.3">
      <c r="B348" s="22">
        <f t="shared" si="129"/>
        <v>337</v>
      </c>
      <c r="C348" s="23">
        <f t="shared" si="130"/>
        <v>12402.857302049977</v>
      </c>
      <c r="D348" s="23">
        <f t="shared" si="131"/>
        <v>38.758929068906127</v>
      </c>
      <c r="E348" s="23">
        <f t="shared" si="132"/>
        <v>498.45515715476211</v>
      </c>
      <c r="F348" s="24">
        <f t="shared" si="133"/>
        <v>271.875</v>
      </c>
      <c r="G348" s="23">
        <f t="shared" si="134"/>
        <v>0</v>
      </c>
      <c r="H348" s="24"/>
      <c r="I348" s="23">
        <f t="shared" si="124"/>
        <v>42.291666666666664</v>
      </c>
      <c r="J348" s="23">
        <f t="shared" si="135"/>
        <v>498.45515715476211</v>
      </c>
      <c r="K348" s="23">
        <f t="shared" si="136"/>
        <v>11904.402144895215</v>
      </c>
      <c r="L348" s="23">
        <f t="shared" si="125"/>
        <v>851.38075289033486</v>
      </c>
      <c r="M348" s="23">
        <f t="shared" si="126"/>
        <v>300</v>
      </c>
      <c r="N348" s="23">
        <f t="shared" si="137"/>
        <v>0</v>
      </c>
      <c r="O348" s="23">
        <f t="shared" si="127"/>
        <v>1151.3807528903349</v>
      </c>
      <c r="P348" s="23">
        <f t="shared" si="128"/>
        <v>952.92559573557276</v>
      </c>
      <c r="Q348" s="23">
        <f>$Q$347+ $Q$347*$L$8</f>
        <v>331749.51298190275</v>
      </c>
      <c r="R348" s="25">
        <f>$R$347 + ($R$347 * $S$5)</f>
        <v>2287.9276757372604</v>
      </c>
    </row>
    <row r="349" spans="2:18" x14ac:dyDescent="0.3">
      <c r="B349" s="22">
        <f t="shared" si="129"/>
        <v>338</v>
      </c>
      <c r="C349" s="23">
        <f t="shared" si="130"/>
        <v>11904.402144895215</v>
      </c>
      <c r="D349" s="23">
        <f t="shared" si="131"/>
        <v>37.201256702797508</v>
      </c>
      <c r="E349" s="23">
        <f t="shared" si="132"/>
        <v>500.0128295208707</v>
      </c>
      <c r="F349" s="24">
        <f t="shared" si="133"/>
        <v>271.875</v>
      </c>
      <c r="G349" s="23">
        <f t="shared" si="134"/>
        <v>0</v>
      </c>
      <c r="H349" s="24"/>
      <c r="I349" s="23">
        <f t="shared" si="124"/>
        <v>42.291666666666664</v>
      </c>
      <c r="J349" s="23">
        <f t="shared" si="135"/>
        <v>500.0128295208707</v>
      </c>
      <c r="K349" s="23">
        <f t="shared" si="136"/>
        <v>11404.389315374345</v>
      </c>
      <c r="L349" s="23">
        <f t="shared" si="125"/>
        <v>851.38075289033486</v>
      </c>
      <c r="M349" s="23">
        <f t="shared" si="126"/>
        <v>300</v>
      </c>
      <c r="N349" s="23">
        <f t="shared" si="137"/>
        <v>0</v>
      </c>
      <c r="O349" s="23">
        <f t="shared" si="127"/>
        <v>1151.3807528903349</v>
      </c>
      <c r="P349" s="23">
        <f t="shared" si="128"/>
        <v>951.36792336946417</v>
      </c>
      <c r="Q349" s="23">
        <f t="shared" ref="Q349:Q359" si="140">$Q$347+ $Q$347*$L$8</f>
        <v>331749.51298190275</v>
      </c>
      <c r="R349" s="25">
        <f t="shared" ref="R349:R359" si="141">$R$347 + ($R$347 * $S$5)</f>
        <v>2287.9276757372604</v>
      </c>
    </row>
    <row r="350" spans="2:18" x14ac:dyDescent="0.3">
      <c r="B350" s="22">
        <f t="shared" si="129"/>
        <v>339</v>
      </c>
      <c r="C350" s="23">
        <f t="shared" si="130"/>
        <v>11404.389315374345</v>
      </c>
      <c r="D350" s="23">
        <f t="shared" si="131"/>
        <v>35.638716610544783</v>
      </c>
      <c r="E350" s="23">
        <f t="shared" si="132"/>
        <v>501.57536961312337</v>
      </c>
      <c r="F350" s="24">
        <f t="shared" si="133"/>
        <v>271.875</v>
      </c>
      <c r="G350" s="23">
        <f t="shared" si="134"/>
        <v>0</v>
      </c>
      <c r="H350" s="24"/>
      <c r="I350" s="23">
        <f t="shared" si="124"/>
        <v>42.291666666666664</v>
      </c>
      <c r="J350" s="23">
        <f t="shared" si="135"/>
        <v>501.57536961312337</v>
      </c>
      <c r="K350" s="23">
        <f t="shared" si="136"/>
        <v>10902.813945761221</v>
      </c>
      <c r="L350" s="23">
        <f t="shared" si="125"/>
        <v>851.38075289033475</v>
      </c>
      <c r="M350" s="23">
        <f t="shared" si="126"/>
        <v>300</v>
      </c>
      <c r="N350" s="23">
        <f t="shared" si="137"/>
        <v>0</v>
      </c>
      <c r="O350" s="23">
        <f t="shared" si="127"/>
        <v>1151.3807528903349</v>
      </c>
      <c r="P350" s="23">
        <f t="shared" si="128"/>
        <v>949.80538327721149</v>
      </c>
      <c r="Q350" s="23">
        <f t="shared" si="140"/>
        <v>331749.51298190275</v>
      </c>
      <c r="R350" s="25">
        <f t="shared" si="141"/>
        <v>2287.9276757372604</v>
      </c>
    </row>
    <row r="351" spans="2:18" x14ac:dyDescent="0.3">
      <c r="B351" s="22">
        <f t="shared" si="129"/>
        <v>340</v>
      </c>
      <c r="C351" s="23">
        <f t="shared" si="130"/>
        <v>10902.813945761221</v>
      </c>
      <c r="D351" s="23">
        <f t="shared" si="131"/>
        <v>34.071293580503777</v>
      </c>
      <c r="E351" s="23">
        <f t="shared" si="132"/>
        <v>503.1427926431644</v>
      </c>
      <c r="F351" s="24">
        <f t="shared" si="133"/>
        <v>271.875</v>
      </c>
      <c r="G351" s="23">
        <f t="shared" si="134"/>
        <v>0</v>
      </c>
      <c r="H351" s="24"/>
      <c r="I351" s="23">
        <f t="shared" si="124"/>
        <v>42.291666666666664</v>
      </c>
      <c r="J351" s="23">
        <f t="shared" si="135"/>
        <v>503.1427926431644</v>
      </c>
      <c r="K351" s="23">
        <f t="shared" si="136"/>
        <v>10399.671153118057</v>
      </c>
      <c r="L351" s="23">
        <f t="shared" si="125"/>
        <v>851.38075289033486</v>
      </c>
      <c r="M351" s="23">
        <f t="shared" si="126"/>
        <v>300</v>
      </c>
      <c r="N351" s="23">
        <f t="shared" si="137"/>
        <v>0</v>
      </c>
      <c r="O351" s="23">
        <f t="shared" si="127"/>
        <v>1151.3807528903349</v>
      </c>
      <c r="P351" s="23">
        <f t="shared" si="128"/>
        <v>948.23796024717046</v>
      </c>
      <c r="Q351" s="23">
        <f t="shared" si="140"/>
        <v>331749.51298190275</v>
      </c>
      <c r="R351" s="25">
        <f t="shared" si="141"/>
        <v>2287.9276757372604</v>
      </c>
    </row>
    <row r="352" spans="2:18" x14ac:dyDescent="0.3">
      <c r="B352" s="22">
        <f t="shared" si="129"/>
        <v>341</v>
      </c>
      <c r="C352" s="23">
        <f t="shared" si="130"/>
        <v>10399.671153118057</v>
      </c>
      <c r="D352" s="23">
        <f t="shared" si="131"/>
        <v>32.498972353493883</v>
      </c>
      <c r="E352" s="23">
        <f t="shared" si="132"/>
        <v>504.71511387017432</v>
      </c>
      <c r="F352" s="24">
        <f t="shared" si="133"/>
        <v>271.875</v>
      </c>
      <c r="G352" s="23">
        <f t="shared" si="134"/>
        <v>0</v>
      </c>
      <c r="H352" s="24"/>
      <c r="I352" s="23">
        <f t="shared" si="124"/>
        <v>42.291666666666664</v>
      </c>
      <c r="J352" s="23">
        <f t="shared" si="135"/>
        <v>504.71511387017432</v>
      </c>
      <c r="K352" s="23">
        <f t="shared" si="136"/>
        <v>9894.9560392478834</v>
      </c>
      <c r="L352" s="23">
        <f t="shared" si="125"/>
        <v>851.38075289033486</v>
      </c>
      <c r="M352" s="23">
        <f t="shared" si="126"/>
        <v>300</v>
      </c>
      <c r="N352" s="23">
        <f t="shared" si="137"/>
        <v>0</v>
      </c>
      <c r="O352" s="23">
        <f t="shared" si="127"/>
        <v>1151.3807528903349</v>
      </c>
      <c r="P352" s="23">
        <f t="shared" si="128"/>
        <v>946.6656390201606</v>
      </c>
      <c r="Q352" s="23">
        <f t="shared" si="140"/>
        <v>331749.51298190275</v>
      </c>
      <c r="R352" s="25">
        <f t="shared" si="141"/>
        <v>2287.9276757372604</v>
      </c>
    </row>
    <row r="353" spans="2:18" x14ac:dyDescent="0.3">
      <c r="B353" s="22">
        <f t="shared" si="129"/>
        <v>342</v>
      </c>
      <c r="C353" s="23">
        <f t="shared" si="130"/>
        <v>9894.9560392478834</v>
      </c>
      <c r="D353" s="23">
        <f t="shared" si="131"/>
        <v>30.921737622649587</v>
      </c>
      <c r="E353" s="23">
        <f t="shared" si="132"/>
        <v>506.29234860101855</v>
      </c>
      <c r="F353" s="24">
        <f t="shared" si="133"/>
        <v>271.875</v>
      </c>
      <c r="G353" s="23">
        <f t="shared" si="134"/>
        <v>0</v>
      </c>
      <c r="H353" s="24"/>
      <c r="I353" s="23">
        <f t="shared" si="124"/>
        <v>42.291666666666664</v>
      </c>
      <c r="J353" s="23">
        <f t="shared" si="135"/>
        <v>506.29234860101855</v>
      </c>
      <c r="K353" s="23">
        <f t="shared" si="136"/>
        <v>9388.6636906468648</v>
      </c>
      <c r="L353" s="23">
        <f t="shared" si="125"/>
        <v>851.38075289033486</v>
      </c>
      <c r="M353" s="23">
        <f t="shared" si="126"/>
        <v>300</v>
      </c>
      <c r="N353" s="23">
        <f t="shared" si="137"/>
        <v>0</v>
      </c>
      <c r="O353" s="23">
        <f t="shared" si="127"/>
        <v>1151.3807528903349</v>
      </c>
      <c r="P353" s="23">
        <f t="shared" si="128"/>
        <v>945.08840428931626</v>
      </c>
      <c r="Q353" s="23">
        <f t="shared" si="140"/>
        <v>331749.51298190275</v>
      </c>
      <c r="R353" s="25">
        <f t="shared" si="141"/>
        <v>2287.9276757372604</v>
      </c>
    </row>
    <row r="354" spans="2:18" x14ac:dyDescent="0.3">
      <c r="B354" s="22">
        <f t="shared" si="129"/>
        <v>343</v>
      </c>
      <c r="C354" s="23">
        <f t="shared" si="130"/>
        <v>9388.6636906468648</v>
      </c>
      <c r="D354" s="23">
        <f t="shared" si="131"/>
        <v>29.339574033271404</v>
      </c>
      <c r="E354" s="23">
        <f t="shared" si="132"/>
        <v>507.87451219039679</v>
      </c>
      <c r="F354" s="24">
        <f t="shared" si="133"/>
        <v>271.875</v>
      </c>
      <c r="G354" s="23">
        <f t="shared" si="134"/>
        <v>0</v>
      </c>
      <c r="H354" s="24"/>
      <c r="I354" s="23">
        <f t="shared" si="124"/>
        <v>42.291666666666664</v>
      </c>
      <c r="J354" s="23">
        <f t="shared" si="135"/>
        <v>507.87451219039679</v>
      </c>
      <c r="K354" s="23">
        <f t="shared" si="136"/>
        <v>8880.7891784564672</v>
      </c>
      <c r="L354" s="23">
        <f t="shared" si="125"/>
        <v>851.38075289033486</v>
      </c>
      <c r="M354" s="23">
        <f t="shared" si="126"/>
        <v>300</v>
      </c>
      <c r="N354" s="23">
        <f t="shared" si="137"/>
        <v>0</v>
      </c>
      <c r="O354" s="23">
        <f t="shared" si="127"/>
        <v>1151.3807528903349</v>
      </c>
      <c r="P354" s="23">
        <f t="shared" si="128"/>
        <v>943.50624069993808</v>
      </c>
      <c r="Q354" s="23">
        <f t="shared" si="140"/>
        <v>331749.51298190275</v>
      </c>
      <c r="R354" s="25">
        <f t="shared" si="141"/>
        <v>2287.9276757372604</v>
      </c>
    </row>
    <row r="355" spans="2:18" x14ac:dyDescent="0.3">
      <c r="B355" s="22">
        <f t="shared" si="129"/>
        <v>344</v>
      </c>
      <c r="C355" s="23">
        <f t="shared" si="130"/>
        <v>8880.7891784564672</v>
      </c>
      <c r="D355" s="23">
        <f t="shared" si="131"/>
        <v>27.752466182676411</v>
      </c>
      <c r="E355" s="23">
        <f t="shared" si="132"/>
        <v>509.46162004099182</v>
      </c>
      <c r="F355" s="24">
        <f t="shared" si="133"/>
        <v>271.875</v>
      </c>
      <c r="G355" s="23">
        <f t="shared" si="134"/>
        <v>0</v>
      </c>
      <c r="H355" s="24"/>
      <c r="I355" s="23">
        <f t="shared" si="124"/>
        <v>42.291666666666664</v>
      </c>
      <c r="J355" s="23">
        <f t="shared" si="135"/>
        <v>509.46162004099182</v>
      </c>
      <c r="K355" s="23">
        <f t="shared" si="136"/>
        <v>8371.3275584154762</v>
      </c>
      <c r="L355" s="23">
        <f t="shared" si="125"/>
        <v>851.38075289033486</v>
      </c>
      <c r="M355" s="23">
        <f t="shared" si="126"/>
        <v>300</v>
      </c>
      <c r="N355" s="23">
        <f t="shared" si="137"/>
        <v>0</v>
      </c>
      <c r="O355" s="23">
        <f t="shared" si="127"/>
        <v>1151.3807528903349</v>
      </c>
      <c r="P355" s="23">
        <f t="shared" si="128"/>
        <v>941.91913284934299</v>
      </c>
      <c r="Q355" s="23">
        <f t="shared" si="140"/>
        <v>331749.51298190275</v>
      </c>
      <c r="R355" s="25">
        <f t="shared" si="141"/>
        <v>2287.9276757372604</v>
      </c>
    </row>
    <row r="356" spans="2:18" x14ac:dyDescent="0.3">
      <c r="B356" s="22">
        <f t="shared" si="129"/>
        <v>345</v>
      </c>
      <c r="C356" s="23">
        <f t="shared" si="130"/>
        <v>8371.3275584154762</v>
      </c>
      <c r="D356" s="23">
        <f t="shared" si="131"/>
        <v>26.160398620048316</v>
      </c>
      <c r="E356" s="23">
        <f t="shared" si="132"/>
        <v>511.05368760361984</v>
      </c>
      <c r="F356" s="24">
        <f t="shared" si="133"/>
        <v>271.875</v>
      </c>
      <c r="G356" s="23">
        <f t="shared" si="134"/>
        <v>0</v>
      </c>
      <c r="H356" s="24"/>
      <c r="I356" s="23">
        <f t="shared" si="124"/>
        <v>42.291666666666664</v>
      </c>
      <c r="J356" s="23">
        <f t="shared" si="135"/>
        <v>511.05368760361984</v>
      </c>
      <c r="K356" s="23">
        <f t="shared" si="136"/>
        <v>7860.2738708118568</v>
      </c>
      <c r="L356" s="23">
        <f t="shared" si="125"/>
        <v>851.38075289033486</v>
      </c>
      <c r="M356" s="23">
        <f t="shared" si="126"/>
        <v>300</v>
      </c>
      <c r="N356" s="23">
        <f t="shared" si="137"/>
        <v>0</v>
      </c>
      <c r="O356" s="23">
        <f t="shared" si="127"/>
        <v>1151.3807528903349</v>
      </c>
      <c r="P356" s="23">
        <f t="shared" si="128"/>
        <v>940.32706528671497</v>
      </c>
      <c r="Q356" s="23">
        <f t="shared" si="140"/>
        <v>331749.51298190275</v>
      </c>
      <c r="R356" s="25">
        <f t="shared" si="141"/>
        <v>2287.9276757372604</v>
      </c>
    </row>
    <row r="357" spans="2:18" x14ac:dyDescent="0.3">
      <c r="B357" s="22">
        <f t="shared" si="129"/>
        <v>346</v>
      </c>
      <c r="C357" s="23">
        <f t="shared" si="130"/>
        <v>7860.2738708118568</v>
      </c>
      <c r="D357" s="23">
        <f t="shared" si="131"/>
        <v>24.563355846287003</v>
      </c>
      <c r="E357" s="23">
        <f t="shared" si="132"/>
        <v>512.65073037738114</v>
      </c>
      <c r="F357" s="24">
        <f t="shared" si="133"/>
        <v>271.875</v>
      </c>
      <c r="G357" s="23">
        <f t="shared" si="134"/>
        <v>0</v>
      </c>
      <c r="H357" s="24"/>
      <c r="I357" s="23">
        <f t="shared" si="124"/>
        <v>42.291666666666664</v>
      </c>
      <c r="J357" s="23">
        <f t="shared" si="135"/>
        <v>512.65073037738114</v>
      </c>
      <c r="K357" s="23">
        <f t="shared" si="136"/>
        <v>7347.6231404344753</v>
      </c>
      <c r="L357" s="23">
        <f t="shared" si="125"/>
        <v>851.38075289033475</v>
      </c>
      <c r="M357" s="23">
        <f t="shared" si="126"/>
        <v>300</v>
      </c>
      <c r="N357" s="23">
        <f t="shared" si="137"/>
        <v>0</v>
      </c>
      <c r="O357" s="23">
        <f t="shared" si="127"/>
        <v>1151.3807528903349</v>
      </c>
      <c r="P357" s="23">
        <f t="shared" si="128"/>
        <v>938.73002251295372</v>
      </c>
      <c r="Q357" s="23">
        <f t="shared" si="140"/>
        <v>331749.51298190275</v>
      </c>
      <c r="R357" s="25">
        <f t="shared" si="141"/>
        <v>2287.9276757372604</v>
      </c>
    </row>
    <row r="358" spans="2:18" x14ac:dyDescent="0.3">
      <c r="B358" s="22">
        <f t="shared" si="129"/>
        <v>347</v>
      </c>
      <c r="C358" s="23">
        <f t="shared" si="130"/>
        <v>7347.6231404344753</v>
      </c>
      <c r="D358" s="23">
        <f t="shared" si="131"/>
        <v>22.961322313857689</v>
      </c>
      <c r="E358" s="23">
        <f t="shared" si="132"/>
        <v>514.2527639098106</v>
      </c>
      <c r="F358" s="24">
        <f t="shared" si="133"/>
        <v>271.875</v>
      </c>
      <c r="G358" s="23">
        <f t="shared" si="134"/>
        <v>0</v>
      </c>
      <c r="H358" s="24"/>
      <c r="I358" s="23">
        <f t="shared" si="124"/>
        <v>42.291666666666664</v>
      </c>
      <c r="J358" s="23">
        <f t="shared" si="135"/>
        <v>514.2527639098106</v>
      </c>
      <c r="K358" s="23">
        <f t="shared" si="136"/>
        <v>6833.3703765246646</v>
      </c>
      <c r="L358" s="23">
        <f t="shared" si="125"/>
        <v>851.38075289033486</v>
      </c>
      <c r="M358" s="23">
        <f t="shared" si="126"/>
        <v>300</v>
      </c>
      <c r="N358" s="23">
        <f t="shared" si="137"/>
        <v>0</v>
      </c>
      <c r="O358" s="23">
        <f t="shared" si="127"/>
        <v>1151.3807528903349</v>
      </c>
      <c r="P358" s="23">
        <f t="shared" si="128"/>
        <v>937.12798898052426</v>
      </c>
      <c r="Q358" s="23">
        <f>$Q$347+ $Q$347*$L$8</f>
        <v>331749.51298190275</v>
      </c>
      <c r="R358" s="25">
        <f t="shared" si="141"/>
        <v>2287.9276757372604</v>
      </c>
    </row>
    <row r="359" spans="2:18" x14ac:dyDescent="0.3">
      <c r="B359" s="22">
        <f t="shared" si="129"/>
        <v>348</v>
      </c>
      <c r="C359" s="23">
        <f t="shared" si="130"/>
        <v>6833.3703765246646</v>
      </c>
      <c r="D359" s="23">
        <f t="shared" si="131"/>
        <v>21.354282426639532</v>
      </c>
      <c r="E359" s="23">
        <f t="shared" si="132"/>
        <v>515.85980379702869</v>
      </c>
      <c r="F359" s="24">
        <f t="shared" si="133"/>
        <v>271.875</v>
      </c>
      <c r="G359" s="23">
        <f t="shared" si="134"/>
        <v>0</v>
      </c>
      <c r="H359" s="24"/>
      <c r="I359" s="23">
        <f t="shared" si="124"/>
        <v>42.291666666666664</v>
      </c>
      <c r="J359" s="23">
        <f t="shared" si="135"/>
        <v>515.85980379702869</v>
      </c>
      <c r="K359" s="23">
        <f t="shared" si="136"/>
        <v>6317.5105727276359</v>
      </c>
      <c r="L359" s="23">
        <f t="shared" si="125"/>
        <v>851.38075289033497</v>
      </c>
      <c r="M359" s="23">
        <f t="shared" si="126"/>
        <v>300</v>
      </c>
      <c r="N359" s="23">
        <f t="shared" si="137"/>
        <v>0</v>
      </c>
      <c r="O359" s="23">
        <f t="shared" si="127"/>
        <v>1151.3807528903349</v>
      </c>
      <c r="P359" s="23">
        <f t="shared" si="128"/>
        <v>935.52094909330617</v>
      </c>
      <c r="Q359" s="23">
        <f t="shared" si="140"/>
        <v>331749.51298190275</v>
      </c>
      <c r="R359" s="25">
        <f t="shared" si="141"/>
        <v>2287.9276757372604</v>
      </c>
    </row>
    <row r="360" spans="2:18" x14ac:dyDescent="0.3">
      <c r="B360" s="22">
        <f t="shared" si="129"/>
        <v>349</v>
      </c>
      <c r="C360" s="23">
        <f t="shared" si="130"/>
        <v>6317.5105727276359</v>
      </c>
      <c r="D360" s="23">
        <f t="shared" si="131"/>
        <v>19.742220539773811</v>
      </c>
      <c r="E360" s="23">
        <f t="shared" si="132"/>
        <v>517.47186568389441</v>
      </c>
      <c r="F360" s="24">
        <f t="shared" si="133"/>
        <v>271.875</v>
      </c>
      <c r="G360" s="23">
        <f t="shared" si="134"/>
        <v>0</v>
      </c>
      <c r="H360" s="24"/>
      <c r="I360" s="23">
        <f t="shared" si="124"/>
        <v>42.291666666666664</v>
      </c>
      <c r="J360" s="23">
        <f t="shared" si="135"/>
        <v>517.47186568389441</v>
      </c>
      <c r="K360" s="23">
        <f t="shared" si="136"/>
        <v>5800.0387070437419</v>
      </c>
      <c r="L360" s="23">
        <f t="shared" si="125"/>
        <v>851.38075289033486</v>
      </c>
      <c r="M360" s="23">
        <f t="shared" si="126"/>
        <v>300</v>
      </c>
      <c r="N360" s="23">
        <f t="shared" si="137"/>
        <v>0</v>
      </c>
      <c r="O360" s="23">
        <f t="shared" si="127"/>
        <v>1151.3807528903349</v>
      </c>
      <c r="P360" s="23">
        <f t="shared" si="128"/>
        <v>933.90888720644045</v>
      </c>
      <c r="Q360" s="23">
        <f>$Q$359+ $Q$359*$L$8</f>
        <v>341701.99837135983</v>
      </c>
      <c r="R360" s="25">
        <f>$R$359 + ($R$359 * $S$5)</f>
        <v>2356.5655060093782</v>
      </c>
    </row>
    <row r="361" spans="2:18" x14ac:dyDescent="0.3">
      <c r="B361" s="22">
        <f t="shared" si="129"/>
        <v>350</v>
      </c>
      <c r="C361" s="23">
        <f t="shared" si="130"/>
        <v>5800.0387070437419</v>
      </c>
      <c r="D361" s="23">
        <f t="shared" si="131"/>
        <v>18.125120959511648</v>
      </c>
      <c r="E361" s="23">
        <f t="shared" si="132"/>
        <v>519.08896526415651</v>
      </c>
      <c r="F361" s="24">
        <f t="shared" si="133"/>
        <v>271.875</v>
      </c>
      <c r="G361" s="23">
        <f t="shared" si="134"/>
        <v>0</v>
      </c>
      <c r="H361" s="24"/>
      <c r="I361" s="23">
        <f t="shared" si="124"/>
        <v>42.291666666666664</v>
      </c>
      <c r="J361" s="23">
        <f t="shared" si="135"/>
        <v>519.08896526415651</v>
      </c>
      <c r="K361" s="23">
        <f t="shared" si="136"/>
        <v>5280.9497417795856</v>
      </c>
      <c r="L361" s="23">
        <f t="shared" si="125"/>
        <v>851.38075289033486</v>
      </c>
      <c r="M361" s="23">
        <f t="shared" si="126"/>
        <v>300</v>
      </c>
      <c r="N361" s="23">
        <f t="shared" si="137"/>
        <v>0</v>
      </c>
      <c r="O361" s="23">
        <f t="shared" si="127"/>
        <v>1151.3807528903349</v>
      </c>
      <c r="P361" s="23">
        <f t="shared" si="128"/>
        <v>932.29178762617835</v>
      </c>
      <c r="Q361" s="23">
        <f t="shared" ref="Q361:Q371" si="142">$Q$359+ $Q$359*$L$8</f>
        <v>341701.99837135983</v>
      </c>
      <c r="R361" s="25">
        <f t="shared" ref="R361:R371" si="143">$R$359 + ($R$359 * $S$5)</f>
        <v>2356.5655060093782</v>
      </c>
    </row>
    <row r="362" spans="2:18" x14ac:dyDescent="0.3">
      <c r="B362" s="22">
        <f t="shared" si="129"/>
        <v>351</v>
      </c>
      <c r="C362" s="23">
        <f t="shared" si="130"/>
        <v>5280.9497417795856</v>
      </c>
      <c r="D362" s="23">
        <f t="shared" si="131"/>
        <v>16.502967943061154</v>
      </c>
      <c r="E362" s="23">
        <f t="shared" si="132"/>
        <v>520.71111828060702</v>
      </c>
      <c r="F362" s="24">
        <f t="shared" si="133"/>
        <v>271.875</v>
      </c>
      <c r="G362" s="23">
        <f t="shared" si="134"/>
        <v>0</v>
      </c>
      <c r="H362" s="24"/>
      <c r="I362" s="23">
        <f t="shared" si="124"/>
        <v>42.291666666666664</v>
      </c>
      <c r="J362" s="23">
        <f t="shared" si="135"/>
        <v>520.71111828060702</v>
      </c>
      <c r="K362" s="23">
        <f t="shared" si="136"/>
        <v>4760.238623498979</v>
      </c>
      <c r="L362" s="23">
        <f t="shared" si="125"/>
        <v>851.38075289033497</v>
      </c>
      <c r="M362" s="23">
        <f t="shared" si="126"/>
        <v>300</v>
      </c>
      <c r="N362" s="23">
        <f t="shared" si="137"/>
        <v>0</v>
      </c>
      <c r="O362" s="23">
        <f t="shared" si="127"/>
        <v>1151.3807528903349</v>
      </c>
      <c r="P362" s="23">
        <f t="shared" si="128"/>
        <v>930.66963460972784</v>
      </c>
      <c r="Q362" s="23">
        <f t="shared" si="142"/>
        <v>341701.99837135983</v>
      </c>
      <c r="R362" s="25">
        <f t="shared" si="143"/>
        <v>2356.5655060093782</v>
      </c>
    </row>
    <row r="363" spans="2:18" x14ac:dyDescent="0.3">
      <c r="B363" s="22">
        <f t="shared" si="129"/>
        <v>352</v>
      </c>
      <c r="C363" s="23">
        <f t="shared" si="130"/>
        <v>4760.238623498979</v>
      </c>
      <c r="D363" s="23">
        <f t="shared" si="131"/>
        <v>14.87574569843426</v>
      </c>
      <c r="E363" s="23">
        <f t="shared" si="132"/>
        <v>522.33834052523389</v>
      </c>
      <c r="F363" s="24">
        <f t="shared" si="133"/>
        <v>271.875</v>
      </c>
      <c r="G363" s="23">
        <f t="shared" si="134"/>
        <v>0</v>
      </c>
      <c r="H363" s="24"/>
      <c r="I363" s="23">
        <f t="shared" si="124"/>
        <v>42.291666666666664</v>
      </c>
      <c r="J363" s="23">
        <f t="shared" si="135"/>
        <v>522.33834052523389</v>
      </c>
      <c r="K363" s="23">
        <f t="shared" si="136"/>
        <v>4237.9002829737456</v>
      </c>
      <c r="L363" s="23">
        <f t="shared" si="125"/>
        <v>851.38075289033486</v>
      </c>
      <c r="M363" s="23">
        <f t="shared" si="126"/>
        <v>300</v>
      </c>
      <c r="N363" s="23">
        <f t="shared" si="137"/>
        <v>0</v>
      </c>
      <c r="O363" s="23">
        <f t="shared" si="127"/>
        <v>1151.3807528903349</v>
      </c>
      <c r="P363" s="23">
        <f t="shared" si="128"/>
        <v>929.04241236510097</v>
      </c>
      <c r="Q363" s="23">
        <f t="shared" si="142"/>
        <v>341701.99837135983</v>
      </c>
      <c r="R363" s="25">
        <f t="shared" si="143"/>
        <v>2356.5655060093782</v>
      </c>
    </row>
    <row r="364" spans="2:18" x14ac:dyDescent="0.3">
      <c r="B364" s="22">
        <f t="shared" si="129"/>
        <v>353</v>
      </c>
      <c r="C364" s="23">
        <f t="shared" si="130"/>
        <v>4237.9002829737456</v>
      </c>
      <c r="D364" s="23">
        <f t="shared" si="131"/>
        <v>13.243438384292903</v>
      </c>
      <c r="E364" s="23">
        <f t="shared" si="132"/>
        <v>523.97064783937537</v>
      </c>
      <c r="F364" s="24">
        <f t="shared" si="133"/>
        <v>271.875</v>
      </c>
      <c r="G364" s="23">
        <f t="shared" si="134"/>
        <v>0</v>
      </c>
      <c r="H364" s="24"/>
      <c r="I364" s="23">
        <f t="shared" si="124"/>
        <v>42.291666666666664</v>
      </c>
      <c r="J364" s="23">
        <f t="shared" si="135"/>
        <v>523.97064783937537</v>
      </c>
      <c r="K364" s="23">
        <f t="shared" si="136"/>
        <v>3713.9296351343701</v>
      </c>
      <c r="L364" s="23">
        <f t="shared" si="125"/>
        <v>851.38075289033486</v>
      </c>
      <c r="M364" s="23">
        <f t="shared" si="126"/>
        <v>300</v>
      </c>
      <c r="N364" s="23">
        <f t="shared" si="137"/>
        <v>0</v>
      </c>
      <c r="O364" s="23">
        <f t="shared" si="127"/>
        <v>1151.3807528903349</v>
      </c>
      <c r="P364" s="23">
        <f t="shared" si="128"/>
        <v>927.41010505095949</v>
      </c>
      <c r="Q364" s="23">
        <f t="shared" si="142"/>
        <v>341701.99837135983</v>
      </c>
      <c r="R364" s="25">
        <f t="shared" si="143"/>
        <v>2356.5655060093782</v>
      </c>
    </row>
    <row r="365" spans="2:18" x14ac:dyDescent="0.3">
      <c r="B365" s="22">
        <f t="shared" si="129"/>
        <v>354</v>
      </c>
      <c r="C365" s="23">
        <f t="shared" si="130"/>
        <v>3713.9296351343701</v>
      </c>
      <c r="D365" s="23">
        <f t="shared" si="131"/>
        <v>11.606030109794855</v>
      </c>
      <c r="E365" s="23">
        <f t="shared" si="132"/>
        <v>525.60805611387332</v>
      </c>
      <c r="F365" s="24">
        <f t="shared" si="133"/>
        <v>271.875</v>
      </c>
      <c r="G365" s="23">
        <f t="shared" si="134"/>
        <v>0</v>
      </c>
      <c r="H365" s="24"/>
      <c r="I365" s="23">
        <f t="shared" si="124"/>
        <v>42.291666666666664</v>
      </c>
      <c r="J365" s="23">
        <f t="shared" si="135"/>
        <v>525.60805611387332</v>
      </c>
      <c r="K365" s="23">
        <f t="shared" si="136"/>
        <v>3188.3215790204968</v>
      </c>
      <c r="L365" s="23">
        <f t="shared" si="125"/>
        <v>851.38075289033486</v>
      </c>
      <c r="M365" s="23">
        <f t="shared" si="126"/>
        <v>300</v>
      </c>
      <c r="N365" s="23">
        <f t="shared" si="137"/>
        <v>0</v>
      </c>
      <c r="O365" s="23">
        <f t="shared" si="127"/>
        <v>1151.3807528903349</v>
      </c>
      <c r="P365" s="23">
        <f t="shared" si="128"/>
        <v>925.77269677646154</v>
      </c>
      <c r="Q365" s="23">
        <f t="shared" si="142"/>
        <v>341701.99837135983</v>
      </c>
      <c r="R365" s="25">
        <f t="shared" si="143"/>
        <v>2356.5655060093782</v>
      </c>
    </row>
    <row r="366" spans="2:18" x14ac:dyDescent="0.3">
      <c r="B366" s="22">
        <f t="shared" si="129"/>
        <v>355</v>
      </c>
      <c r="C366" s="23">
        <f t="shared" si="130"/>
        <v>3188.3215790204968</v>
      </c>
      <c r="D366" s="23">
        <f t="shared" si="131"/>
        <v>9.9635049344390012</v>
      </c>
      <c r="E366" s="23">
        <f t="shared" si="132"/>
        <v>527.25058128922922</v>
      </c>
      <c r="F366" s="24">
        <f t="shared" si="133"/>
        <v>271.875</v>
      </c>
      <c r="G366" s="23">
        <f t="shared" si="134"/>
        <v>0</v>
      </c>
      <c r="H366" s="24"/>
      <c r="I366" s="23">
        <f t="shared" si="124"/>
        <v>42.291666666666664</v>
      </c>
      <c r="J366" s="23">
        <f t="shared" si="135"/>
        <v>527.25058128922922</v>
      </c>
      <c r="K366" s="23">
        <f t="shared" si="136"/>
        <v>2661.0709977312677</v>
      </c>
      <c r="L366" s="23">
        <f t="shared" si="125"/>
        <v>851.38075289033486</v>
      </c>
      <c r="M366" s="23">
        <f t="shared" si="126"/>
        <v>300</v>
      </c>
      <c r="N366" s="23">
        <f t="shared" si="137"/>
        <v>0</v>
      </c>
      <c r="O366" s="23">
        <f t="shared" si="127"/>
        <v>1151.3807528903349</v>
      </c>
      <c r="P366" s="23">
        <f t="shared" si="128"/>
        <v>924.13017160110564</v>
      </c>
      <c r="Q366" s="23">
        <f t="shared" si="142"/>
        <v>341701.99837135983</v>
      </c>
      <c r="R366" s="25">
        <f t="shared" si="143"/>
        <v>2356.5655060093782</v>
      </c>
    </row>
    <row r="367" spans="2:18" x14ac:dyDescent="0.3">
      <c r="B367" s="22">
        <f t="shared" si="129"/>
        <v>356</v>
      </c>
      <c r="C367" s="23">
        <f t="shared" si="130"/>
        <v>2661.0709977312677</v>
      </c>
      <c r="D367" s="23">
        <f t="shared" si="131"/>
        <v>8.3158468679101603</v>
      </c>
      <c r="E367" s="23">
        <f t="shared" si="132"/>
        <v>528.89823935575805</v>
      </c>
      <c r="F367" s="24">
        <f t="shared" si="133"/>
        <v>271.875</v>
      </c>
      <c r="G367" s="23">
        <f t="shared" si="134"/>
        <v>0</v>
      </c>
      <c r="H367" s="24"/>
      <c r="I367" s="23">
        <f t="shared" si="124"/>
        <v>42.291666666666664</v>
      </c>
      <c r="J367" s="23">
        <f t="shared" si="135"/>
        <v>528.89823935575805</v>
      </c>
      <c r="K367" s="23">
        <f t="shared" si="136"/>
        <v>2132.1727583755096</v>
      </c>
      <c r="L367" s="23">
        <f t="shared" si="125"/>
        <v>851.38075289033497</v>
      </c>
      <c r="M367" s="23">
        <f t="shared" si="126"/>
        <v>300</v>
      </c>
      <c r="N367" s="23">
        <f t="shared" si="137"/>
        <v>0</v>
      </c>
      <c r="O367" s="23">
        <f t="shared" si="127"/>
        <v>1151.3807528903349</v>
      </c>
      <c r="P367" s="23">
        <f t="shared" si="128"/>
        <v>922.48251353457681</v>
      </c>
      <c r="Q367" s="23">
        <f t="shared" si="142"/>
        <v>341701.99837135983</v>
      </c>
      <c r="R367" s="25">
        <f t="shared" si="143"/>
        <v>2356.5655060093782</v>
      </c>
    </row>
    <row r="368" spans="2:18" x14ac:dyDescent="0.3">
      <c r="B368" s="22">
        <f t="shared" si="129"/>
        <v>357</v>
      </c>
      <c r="C368" s="23">
        <f t="shared" si="130"/>
        <v>2132.1727583755096</v>
      </c>
      <c r="D368" s="23">
        <f t="shared" si="131"/>
        <v>6.6630398699234155</v>
      </c>
      <c r="E368" s="23">
        <f t="shared" si="132"/>
        <v>530.55104635374482</v>
      </c>
      <c r="F368" s="24">
        <f t="shared" si="133"/>
        <v>271.875</v>
      </c>
      <c r="G368" s="23">
        <f t="shared" si="134"/>
        <v>0</v>
      </c>
      <c r="H368" s="24"/>
      <c r="I368" s="23">
        <f t="shared" si="124"/>
        <v>42.291666666666664</v>
      </c>
      <c r="J368" s="23">
        <f t="shared" si="135"/>
        <v>530.55104635374482</v>
      </c>
      <c r="K368" s="23">
        <f t="shared" si="136"/>
        <v>1601.6217120217648</v>
      </c>
      <c r="L368" s="23">
        <f t="shared" si="125"/>
        <v>851.38075289033497</v>
      </c>
      <c r="M368" s="23">
        <f t="shared" si="126"/>
        <v>300</v>
      </c>
      <c r="N368" s="23">
        <f t="shared" si="137"/>
        <v>0</v>
      </c>
      <c r="O368" s="23">
        <f t="shared" si="127"/>
        <v>1151.3807528903349</v>
      </c>
      <c r="P368" s="23">
        <f t="shared" si="128"/>
        <v>920.82970653659004</v>
      </c>
      <c r="Q368" s="23">
        <f t="shared" si="142"/>
        <v>341701.99837135983</v>
      </c>
      <c r="R368" s="25">
        <f t="shared" si="143"/>
        <v>2356.5655060093782</v>
      </c>
    </row>
    <row r="369" spans="2:18" x14ac:dyDescent="0.3">
      <c r="B369" s="22">
        <f t="shared" si="129"/>
        <v>358</v>
      </c>
      <c r="C369" s="23">
        <f t="shared" si="130"/>
        <v>1601.6217120217648</v>
      </c>
      <c r="D369" s="23">
        <f t="shared" si="131"/>
        <v>5.0050678500679631</v>
      </c>
      <c r="E369" s="23">
        <f t="shared" si="132"/>
        <v>532.20901837360032</v>
      </c>
      <c r="F369" s="24">
        <f t="shared" si="133"/>
        <v>271.875</v>
      </c>
      <c r="G369" s="23">
        <f t="shared" si="134"/>
        <v>0</v>
      </c>
      <c r="H369" s="24"/>
      <c r="I369" s="23">
        <f t="shared" si="124"/>
        <v>42.291666666666664</v>
      </c>
      <c r="J369" s="23">
        <f t="shared" si="135"/>
        <v>532.20901837360032</v>
      </c>
      <c r="K369" s="23">
        <f t="shared" si="136"/>
        <v>1069.4126936481643</v>
      </c>
      <c r="L369" s="23">
        <f t="shared" si="125"/>
        <v>851.38075289033486</v>
      </c>
      <c r="M369" s="23">
        <f t="shared" si="126"/>
        <v>300</v>
      </c>
      <c r="N369" s="23">
        <f t="shared" si="137"/>
        <v>0</v>
      </c>
      <c r="O369" s="23">
        <f t="shared" si="127"/>
        <v>1151.3807528903349</v>
      </c>
      <c r="P369" s="23">
        <f t="shared" si="128"/>
        <v>919.17173451673455</v>
      </c>
      <c r="Q369" s="23">
        <f t="shared" si="142"/>
        <v>341701.99837135983</v>
      </c>
      <c r="R369" s="25">
        <f t="shared" si="143"/>
        <v>2356.5655060093782</v>
      </c>
    </row>
    <row r="370" spans="2:18" x14ac:dyDescent="0.3">
      <c r="B370" s="22">
        <f t="shared" si="129"/>
        <v>359</v>
      </c>
      <c r="C370" s="23">
        <f t="shared" si="130"/>
        <v>1069.4126936481643</v>
      </c>
      <c r="D370" s="23">
        <f t="shared" si="131"/>
        <v>3.3419146676504621</v>
      </c>
      <c r="E370" s="23">
        <f t="shared" si="132"/>
        <v>533.87217155601775</v>
      </c>
      <c r="F370" s="24">
        <f t="shared" si="133"/>
        <v>271.875</v>
      </c>
      <c r="G370" s="23">
        <f t="shared" si="134"/>
        <v>0</v>
      </c>
      <c r="H370" s="24"/>
      <c r="I370" s="23">
        <f t="shared" si="124"/>
        <v>42.291666666666664</v>
      </c>
      <c r="J370" s="23">
        <f t="shared" si="135"/>
        <v>533.87217155601775</v>
      </c>
      <c r="K370" s="23">
        <f t="shared" si="136"/>
        <v>535.5405220921466</v>
      </c>
      <c r="L370" s="23">
        <f t="shared" si="125"/>
        <v>851.38075289033497</v>
      </c>
      <c r="M370" s="23">
        <f t="shared" si="126"/>
        <v>300</v>
      </c>
      <c r="N370" s="23">
        <f t="shared" si="137"/>
        <v>0</v>
      </c>
      <c r="O370" s="23">
        <f t="shared" si="127"/>
        <v>1151.3807528903349</v>
      </c>
      <c r="P370" s="23">
        <f t="shared" si="128"/>
        <v>917.50858133431711</v>
      </c>
      <c r="Q370" s="23">
        <f t="shared" si="142"/>
        <v>341701.99837135983</v>
      </c>
      <c r="R370" s="25">
        <f t="shared" si="143"/>
        <v>2356.5655060093782</v>
      </c>
    </row>
    <row r="371" spans="2:18" ht="15" thickBot="1" x14ac:dyDescent="0.35">
      <c r="B371" s="26">
        <f t="shared" si="129"/>
        <v>360</v>
      </c>
      <c r="C371" s="27">
        <f t="shared" si="130"/>
        <v>535.5405220921466</v>
      </c>
      <c r="D371" s="27">
        <f t="shared" si="131"/>
        <v>1.6735641315379073</v>
      </c>
      <c r="E371" s="27">
        <f t="shared" si="132"/>
        <v>535.54052209213023</v>
      </c>
      <c r="F371" s="28">
        <f t="shared" si="133"/>
        <v>271.875</v>
      </c>
      <c r="G371" s="27">
        <f t="shared" si="134"/>
        <v>0</v>
      </c>
      <c r="H371" s="28"/>
      <c r="I371" s="27">
        <f t="shared" si="124"/>
        <v>42.291666666666664</v>
      </c>
      <c r="J371" s="27">
        <f t="shared" si="135"/>
        <v>535.54052209213023</v>
      </c>
      <c r="K371" s="27">
        <f t="shared" si="136"/>
        <v>1.6370904631912708E-11</v>
      </c>
      <c r="L371" s="27">
        <f t="shared" si="125"/>
        <v>851.38075289033486</v>
      </c>
      <c r="M371" s="27">
        <f t="shared" si="126"/>
        <v>300</v>
      </c>
      <c r="N371" s="23">
        <f t="shared" si="137"/>
        <v>0</v>
      </c>
      <c r="O371" s="27">
        <f t="shared" si="127"/>
        <v>1151.3807528903349</v>
      </c>
      <c r="P371" s="27">
        <f t="shared" si="128"/>
        <v>915.84023079820463</v>
      </c>
      <c r="Q371" s="27">
        <f t="shared" si="142"/>
        <v>341701.99837135983</v>
      </c>
      <c r="R371" s="29">
        <f t="shared" si="143"/>
        <v>2356.5655060093782</v>
      </c>
    </row>
    <row r="372" spans="2:18" x14ac:dyDescent="0.3">
      <c r="C372" s="30"/>
      <c r="D372" s="30"/>
      <c r="E372" s="30"/>
      <c r="G372" s="30"/>
      <c r="J372" s="30"/>
      <c r="K372" s="30"/>
      <c r="L372" s="30"/>
      <c r="M372" s="30"/>
    </row>
    <row r="373" spans="2:18" x14ac:dyDescent="0.3">
      <c r="B373" s="2" t="str">
        <f t="shared" si="129"/>
        <v/>
      </c>
      <c r="C373" s="30" t="str">
        <f t="shared" si="130"/>
        <v/>
      </c>
      <c r="D373" s="30">
        <f t="shared" si="131"/>
        <v>0</v>
      </c>
      <c r="E373" s="30">
        <f t="shared" si="132"/>
        <v>0</v>
      </c>
      <c r="F373" s="2">
        <f t="shared" si="133"/>
        <v>0</v>
      </c>
      <c r="G373" s="30">
        <f t="shared" si="134"/>
        <v>0</v>
      </c>
      <c r="J373" s="30">
        <f t="shared" si="135"/>
        <v>0</v>
      </c>
      <c r="K373" s="30" t="str">
        <f t="shared" si="136"/>
        <v/>
      </c>
      <c r="L373" s="30">
        <f t="shared" ref="L373:L435" si="144">+H373+G373+F373+E373+D373</f>
        <v>0</v>
      </c>
      <c r="M373" s="30"/>
    </row>
    <row r="374" spans="2:18" x14ac:dyDescent="0.3">
      <c r="B374" s="2" t="str">
        <f t="shared" si="129"/>
        <v/>
      </c>
      <c r="C374" s="30" t="str">
        <f t="shared" si="130"/>
        <v/>
      </c>
      <c r="D374" s="30">
        <f t="shared" si="131"/>
        <v>0</v>
      </c>
      <c r="E374" s="30">
        <f t="shared" si="132"/>
        <v>0</v>
      </c>
      <c r="F374" s="2">
        <f t="shared" si="133"/>
        <v>0</v>
      </c>
      <c r="G374" s="30">
        <f t="shared" si="134"/>
        <v>0</v>
      </c>
      <c r="J374" s="30">
        <f t="shared" si="135"/>
        <v>0</v>
      </c>
      <c r="K374" s="30" t="str">
        <f t="shared" si="136"/>
        <v/>
      </c>
      <c r="L374" s="30">
        <f t="shared" si="144"/>
        <v>0</v>
      </c>
      <c r="M374" s="30"/>
    </row>
    <row r="375" spans="2:18" x14ac:dyDescent="0.3">
      <c r="B375" s="2" t="str">
        <f t="shared" si="129"/>
        <v/>
      </c>
      <c r="C375" s="30" t="str">
        <f t="shared" si="130"/>
        <v/>
      </c>
      <c r="D375" s="30">
        <f t="shared" si="131"/>
        <v>0</v>
      </c>
      <c r="E375" s="30">
        <f t="shared" si="132"/>
        <v>0</v>
      </c>
      <c r="F375" s="2">
        <f t="shared" si="133"/>
        <v>0</v>
      </c>
      <c r="G375" s="30">
        <f t="shared" si="134"/>
        <v>0</v>
      </c>
      <c r="J375" s="30">
        <f t="shared" si="135"/>
        <v>0</v>
      </c>
      <c r="K375" s="30" t="str">
        <f t="shared" si="136"/>
        <v/>
      </c>
      <c r="L375" s="30">
        <f t="shared" si="144"/>
        <v>0</v>
      </c>
      <c r="M375" s="30"/>
    </row>
    <row r="376" spans="2:18" x14ac:dyDescent="0.3">
      <c r="B376" s="2" t="str">
        <f t="shared" si="129"/>
        <v/>
      </c>
      <c r="C376" s="30" t="str">
        <f t="shared" si="130"/>
        <v/>
      </c>
      <c r="D376" s="30">
        <f t="shared" si="131"/>
        <v>0</v>
      </c>
      <c r="E376" s="30">
        <f t="shared" si="132"/>
        <v>0</v>
      </c>
      <c r="F376" s="2">
        <f t="shared" si="133"/>
        <v>0</v>
      </c>
      <c r="G376" s="30">
        <f t="shared" si="134"/>
        <v>0</v>
      </c>
      <c r="J376" s="30">
        <f t="shared" si="135"/>
        <v>0</v>
      </c>
      <c r="K376" s="30" t="str">
        <f t="shared" si="136"/>
        <v/>
      </c>
      <c r="L376" s="30">
        <f t="shared" si="144"/>
        <v>0</v>
      </c>
      <c r="M376" s="30"/>
    </row>
    <row r="377" spans="2:18" x14ac:dyDescent="0.3">
      <c r="B377" s="2" t="str">
        <f t="shared" si="129"/>
        <v/>
      </c>
      <c r="C377" s="30" t="str">
        <f t="shared" si="130"/>
        <v/>
      </c>
      <c r="D377" s="30">
        <f t="shared" si="131"/>
        <v>0</v>
      </c>
      <c r="E377" s="30">
        <f t="shared" si="132"/>
        <v>0</v>
      </c>
      <c r="F377" s="2">
        <f t="shared" si="133"/>
        <v>0</v>
      </c>
      <c r="G377" s="30">
        <f t="shared" si="134"/>
        <v>0</v>
      </c>
      <c r="J377" s="30">
        <f t="shared" si="135"/>
        <v>0</v>
      </c>
      <c r="K377" s="30" t="str">
        <f t="shared" si="136"/>
        <v/>
      </c>
      <c r="L377" s="30">
        <f t="shared" si="144"/>
        <v>0</v>
      </c>
      <c r="M377" s="30"/>
    </row>
    <row r="378" spans="2:18" x14ac:dyDescent="0.3">
      <c r="B378" s="2" t="str">
        <f t="shared" si="129"/>
        <v/>
      </c>
      <c r="C378" s="30" t="str">
        <f t="shared" si="130"/>
        <v/>
      </c>
      <c r="D378" s="30">
        <f t="shared" si="131"/>
        <v>0</v>
      </c>
      <c r="E378" s="30">
        <f t="shared" si="132"/>
        <v>0</v>
      </c>
      <c r="F378" s="2">
        <f t="shared" si="133"/>
        <v>0</v>
      </c>
      <c r="G378" s="30">
        <f t="shared" si="134"/>
        <v>0</v>
      </c>
      <c r="J378" s="30">
        <f t="shared" si="135"/>
        <v>0</v>
      </c>
      <c r="K378" s="30" t="str">
        <f t="shared" si="136"/>
        <v/>
      </c>
      <c r="L378" s="30">
        <f t="shared" si="144"/>
        <v>0</v>
      </c>
      <c r="M378" s="30"/>
    </row>
    <row r="379" spans="2:18" x14ac:dyDescent="0.3">
      <c r="B379" s="2" t="str">
        <f t="shared" si="129"/>
        <v/>
      </c>
      <c r="C379" s="30" t="str">
        <f t="shared" si="130"/>
        <v/>
      </c>
      <c r="D379" s="30">
        <f t="shared" si="131"/>
        <v>0</v>
      </c>
      <c r="E379" s="30">
        <f t="shared" si="132"/>
        <v>0</v>
      </c>
      <c r="F379" s="2">
        <f t="shared" si="133"/>
        <v>0</v>
      </c>
      <c r="G379" s="30">
        <f t="shared" si="134"/>
        <v>0</v>
      </c>
      <c r="J379" s="30">
        <f t="shared" si="135"/>
        <v>0</v>
      </c>
      <c r="K379" s="30" t="str">
        <f t="shared" si="136"/>
        <v/>
      </c>
      <c r="L379" s="30">
        <f t="shared" si="144"/>
        <v>0</v>
      </c>
      <c r="M379" s="30"/>
    </row>
    <row r="380" spans="2:18" x14ac:dyDescent="0.3">
      <c r="B380" s="2" t="str">
        <f t="shared" si="129"/>
        <v/>
      </c>
      <c r="C380" s="30" t="str">
        <f t="shared" si="130"/>
        <v/>
      </c>
      <c r="D380" s="30">
        <f t="shared" si="131"/>
        <v>0</v>
      </c>
      <c r="E380" s="30">
        <f t="shared" si="132"/>
        <v>0</v>
      </c>
      <c r="F380" s="2">
        <f t="shared" si="133"/>
        <v>0</v>
      </c>
      <c r="G380" s="30">
        <f t="shared" si="134"/>
        <v>0</v>
      </c>
      <c r="J380" s="30">
        <f t="shared" si="135"/>
        <v>0</v>
      </c>
      <c r="K380" s="30" t="str">
        <f t="shared" si="136"/>
        <v/>
      </c>
      <c r="L380" s="30">
        <f t="shared" si="144"/>
        <v>0</v>
      </c>
      <c r="M380" s="30"/>
    </row>
    <row r="381" spans="2:18" x14ac:dyDescent="0.3">
      <c r="B381" s="2" t="str">
        <f t="shared" si="129"/>
        <v/>
      </c>
      <c r="C381" s="30" t="str">
        <f t="shared" si="130"/>
        <v/>
      </c>
      <c r="D381" s="30">
        <f t="shared" si="131"/>
        <v>0</v>
      </c>
      <c r="E381" s="30">
        <f t="shared" si="132"/>
        <v>0</v>
      </c>
      <c r="F381" s="2">
        <f t="shared" si="133"/>
        <v>0</v>
      </c>
      <c r="G381" s="30">
        <f t="shared" si="134"/>
        <v>0</v>
      </c>
      <c r="J381" s="30">
        <f t="shared" si="135"/>
        <v>0</v>
      </c>
      <c r="K381" s="30" t="str">
        <f t="shared" si="136"/>
        <v/>
      </c>
      <c r="L381" s="30">
        <f t="shared" si="144"/>
        <v>0</v>
      </c>
      <c r="M381" s="30"/>
    </row>
    <row r="382" spans="2:18" x14ac:dyDescent="0.3">
      <c r="B382" s="2" t="str">
        <f t="shared" si="129"/>
        <v/>
      </c>
      <c r="C382" s="30" t="str">
        <f t="shared" si="130"/>
        <v/>
      </c>
      <c r="D382" s="30">
        <f t="shared" si="131"/>
        <v>0</v>
      </c>
      <c r="E382" s="30">
        <f t="shared" si="132"/>
        <v>0</v>
      </c>
      <c r="F382" s="2">
        <f t="shared" si="133"/>
        <v>0</v>
      </c>
      <c r="G382" s="30">
        <f t="shared" si="134"/>
        <v>0</v>
      </c>
      <c r="J382" s="30">
        <f t="shared" si="135"/>
        <v>0</v>
      </c>
      <c r="K382" s="30" t="str">
        <f t="shared" si="136"/>
        <v/>
      </c>
      <c r="L382" s="30">
        <f t="shared" si="144"/>
        <v>0</v>
      </c>
      <c r="M382" s="30"/>
    </row>
    <row r="383" spans="2:18" x14ac:dyDescent="0.3">
      <c r="B383" s="2" t="str">
        <f t="shared" si="129"/>
        <v/>
      </c>
      <c r="C383" s="30" t="str">
        <f t="shared" si="130"/>
        <v/>
      </c>
      <c r="D383" s="30">
        <f t="shared" si="131"/>
        <v>0</v>
      </c>
      <c r="E383" s="30">
        <f t="shared" si="132"/>
        <v>0</v>
      </c>
      <c r="F383" s="2">
        <f t="shared" si="133"/>
        <v>0</v>
      </c>
      <c r="G383" s="30">
        <f t="shared" si="134"/>
        <v>0</v>
      </c>
      <c r="J383" s="30">
        <f t="shared" si="135"/>
        <v>0</v>
      </c>
      <c r="K383" s="30" t="str">
        <f t="shared" si="136"/>
        <v/>
      </c>
      <c r="L383" s="30">
        <f t="shared" si="144"/>
        <v>0</v>
      </c>
      <c r="M383" s="30"/>
    </row>
    <row r="384" spans="2:18" x14ac:dyDescent="0.3">
      <c r="B384" s="2" t="str">
        <f t="shared" si="129"/>
        <v/>
      </c>
      <c r="C384" s="30" t="str">
        <f t="shared" si="130"/>
        <v/>
      </c>
      <c r="D384" s="30">
        <f t="shared" si="131"/>
        <v>0</v>
      </c>
      <c r="E384" s="30">
        <f t="shared" si="132"/>
        <v>0</v>
      </c>
      <c r="F384" s="2">
        <f t="shared" si="133"/>
        <v>0</v>
      </c>
      <c r="G384" s="30">
        <f t="shared" si="134"/>
        <v>0</v>
      </c>
      <c r="J384" s="30">
        <f t="shared" si="135"/>
        <v>0</v>
      </c>
      <c r="K384" s="30" t="str">
        <f t="shared" si="136"/>
        <v/>
      </c>
      <c r="L384" s="30">
        <f t="shared" si="144"/>
        <v>0</v>
      </c>
      <c r="M384" s="30"/>
    </row>
    <row r="385" spans="2:13" x14ac:dyDescent="0.3">
      <c r="B385" s="2" t="str">
        <f t="shared" si="129"/>
        <v/>
      </c>
      <c r="C385" s="30" t="str">
        <f t="shared" si="130"/>
        <v/>
      </c>
      <c r="D385" s="30">
        <f t="shared" si="131"/>
        <v>0</v>
      </c>
      <c r="E385" s="30">
        <f t="shared" si="132"/>
        <v>0</v>
      </c>
      <c r="F385" s="2">
        <f t="shared" si="133"/>
        <v>0</v>
      </c>
      <c r="G385" s="30">
        <f t="shared" si="134"/>
        <v>0</v>
      </c>
      <c r="J385" s="30">
        <f t="shared" si="135"/>
        <v>0</v>
      </c>
      <c r="K385" s="30" t="str">
        <f t="shared" si="136"/>
        <v/>
      </c>
      <c r="L385" s="30">
        <f t="shared" si="144"/>
        <v>0</v>
      </c>
      <c r="M385" s="30"/>
    </row>
    <row r="386" spans="2:13" x14ac:dyDescent="0.3">
      <c r="B386" s="2" t="str">
        <f t="shared" si="129"/>
        <v/>
      </c>
      <c r="C386" s="30" t="str">
        <f t="shared" si="130"/>
        <v/>
      </c>
      <c r="D386" s="30">
        <f t="shared" si="131"/>
        <v>0</v>
      </c>
      <c r="E386" s="30">
        <f t="shared" si="132"/>
        <v>0</v>
      </c>
      <c r="F386" s="2">
        <f t="shared" si="133"/>
        <v>0</v>
      </c>
      <c r="G386" s="30">
        <f t="shared" si="134"/>
        <v>0</v>
      </c>
      <c r="J386" s="30">
        <f t="shared" si="135"/>
        <v>0</v>
      </c>
      <c r="K386" s="30" t="str">
        <f t="shared" si="136"/>
        <v/>
      </c>
      <c r="L386" s="30">
        <f t="shared" si="144"/>
        <v>0</v>
      </c>
      <c r="M386" s="30"/>
    </row>
    <row r="387" spans="2:13" x14ac:dyDescent="0.3">
      <c r="B387" s="2" t="str">
        <f t="shared" si="129"/>
        <v/>
      </c>
      <c r="C387" s="30" t="str">
        <f t="shared" si="130"/>
        <v/>
      </c>
      <c r="D387" s="30">
        <f t="shared" si="131"/>
        <v>0</v>
      </c>
      <c r="E387" s="30">
        <f t="shared" si="132"/>
        <v>0</v>
      </c>
      <c r="F387" s="2">
        <f t="shared" si="133"/>
        <v>0</v>
      </c>
      <c r="G387" s="30">
        <f t="shared" si="134"/>
        <v>0</v>
      </c>
      <c r="J387" s="30">
        <f t="shared" si="135"/>
        <v>0</v>
      </c>
      <c r="K387" s="30" t="str">
        <f t="shared" si="136"/>
        <v/>
      </c>
      <c r="L387" s="30">
        <f t="shared" si="144"/>
        <v>0</v>
      </c>
      <c r="M387" s="30"/>
    </row>
    <row r="388" spans="2:13" x14ac:dyDescent="0.3">
      <c r="B388" s="2" t="str">
        <f t="shared" si="129"/>
        <v/>
      </c>
      <c r="C388" s="30" t="str">
        <f t="shared" si="130"/>
        <v/>
      </c>
      <c r="D388" s="30">
        <f t="shared" si="131"/>
        <v>0</v>
      </c>
      <c r="E388" s="30">
        <f t="shared" si="132"/>
        <v>0</v>
      </c>
      <c r="F388" s="2">
        <f t="shared" si="133"/>
        <v>0</v>
      </c>
      <c r="G388" s="30">
        <f t="shared" si="134"/>
        <v>0</v>
      </c>
      <c r="J388" s="30">
        <f t="shared" si="135"/>
        <v>0</v>
      </c>
      <c r="K388" s="30" t="str">
        <f t="shared" si="136"/>
        <v/>
      </c>
      <c r="L388" s="30">
        <f t="shared" si="144"/>
        <v>0</v>
      </c>
      <c r="M388" s="30"/>
    </row>
    <row r="389" spans="2:13" x14ac:dyDescent="0.3">
      <c r="B389" s="2" t="str">
        <f t="shared" si="129"/>
        <v/>
      </c>
      <c r="C389" s="30" t="str">
        <f t="shared" si="130"/>
        <v/>
      </c>
      <c r="D389" s="30">
        <f t="shared" si="131"/>
        <v>0</v>
      </c>
      <c r="E389" s="30">
        <f t="shared" si="132"/>
        <v>0</v>
      </c>
      <c r="F389" s="2">
        <f t="shared" si="133"/>
        <v>0</v>
      </c>
      <c r="G389" s="30">
        <f t="shared" si="134"/>
        <v>0</v>
      </c>
      <c r="J389" s="30">
        <f t="shared" si="135"/>
        <v>0</v>
      </c>
      <c r="K389" s="30" t="str">
        <f t="shared" si="136"/>
        <v/>
      </c>
      <c r="L389" s="30">
        <f t="shared" si="144"/>
        <v>0</v>
      </c>
      <c r="M389" s="30"/>
    </row>
    <row r="390" spans="2:13" x14ac:dyDescent="0.3">
      <c r="B390" s="2" t="str">
        <f t="shared" si="129"/>
        <v/>
      </c>
      <c r="C390" s="30" t="str">
        <f t="shared" si="130"/>
        <v/>
      </c>
      <c r="D390" s="30">
        <f t="shared" si="131"/>
        <v>0</v>
      </c>
      <c r="E390" s="30">
        <f t="shared" si="132"/>
        <v>0</v>
      </c>
      <c r="F390" s="2">
        <f t="shared" si="133"/>
        <v>0</v>
      </c>
      <c r="G390" s="30">
        <f t="shared" si="134"/>
        <v>0</v>
      </c>
      <c r="J390" s="30">
        <f t="shared" si="135"/>
        <v>0</v>
      </c>
      <c r="K390" s="30" t="str">
        <f t="shared" si="136"/>
        <v/>
      </c>
      <c r="L390" s="30">
        <f t="shared" si="144"/>
        <v>0</v>
      </c>
      <c r="M390" s="30"/>
    </row>
    <row r="391" spans="2:13" x14ac:dyDescent="0.3">
      <c r="B391" s="2" t="str">
        <f t="shared" si="129"/>
        <v/>
      </c>
      <c r="C391" s="30" t="str">
        <f t="shared" si="130"/>
        <v/>
      </c>
      <c r="D391" s="30">
        <f t="shared" si="131"/>
        <v>0</v>
      </c>
      <c r="E391" s="30">
        <f t="shared" si="132"/>
        <v>0</v>
      </c>
      <c r="F391" s="2">
        <f t="shared" si="133"/>
        <v>0</v>
      </c>
      <c r="G391" s="30">
        <f t="shared" si="134"/>
        <v>0</v>
      </c>
      <c r="J391" s="30">
        <f t="shared" si="135"/>
        <v>0</v>
      </c>
      <c r="K391" s="30" t="str">
        <f t="shared" si="136"/>
        <v/>
      </c>
      <c r="L391" s="30">
        <f t="shared" si="144"/>
        <v>0</v>
      </c>
      <c r="M391" s="30"/>
    </row>
    <row r="392" spans="2:13" x14ac:dyDescent="0.3">
      <c r="B392" s="2" t="str">
        <f t="shared" si="129"/>
        <v/>
      </c>
      <c r="C392" s="30" t="str">
        <f t="shared" si="130"/>
        <v/>
      </c>
      <c r="D392" s="30">
        <f t="shared" si="131"/>
        <v>0</v>
      </c>
      <c r="E392" s="30">
        <f t="shared" si="132"/>
        <v>0</v>
      </c>
      <c r="F392" s="2">
        <f t="shared" si="133"/>
        <v>0</v>
      </c>
      <c r="G392" s="30">
        <f t="shared" si="134"/>
        <v>0</v>
      </c>
      <c r="J392" s="30">
        <f t="shared" si="135"/>
        <v>0</v>
      </c>
      <c r="K392" s="30" t="str">
        <f t="shared" si="136"/>
        <v/>
      </c>
      <c r="L392" s="30">
        <f t="shared" si="144"/>
        <v>0</v>
      </c>
      <c r="M392" s="30"/>
    </row>
    <row r="393" spans="2:13" x14ac:dyDescent="0.3">
      <c r="B393" s="2" t="str">
        <f t="shared" si="129"/>
        <v/>
      </c>
      <c r="C393" s="30" t="str">
        <f t="shared" si="130"/>
        <v/>
      </c>
      <c r="D393" s="30">
        <f t="shared" si="131"/>
        <v>0</v>
      </c>
      <c r="E393" s="30">
        <f t="shared" si="132"/>
        <v>0</v>
      </c>
      <c r="F393" s="2">
        <f t="shared" si="133"/>
        <v>0</v>
      </c>
      <c r="G393" s="30">
        <f t="shared" si="134"/>
        <v>0</v>
      </c>
      <c r="J393" s="30">
        <f t="shared" si="135"/>
        <v>0</v>
      </c>
      <c r="K393" s="30" t="str">
        <f t="shared" si="136"/>
        <v/>
      </c>
      <c r="L393" s="30">
        <f t="shared" si="144"/>
        <v>0</v>
      </c>
      <c r="M393" s="30"/>
    </row>
    <row r="394" spans="2:13" x14ac:dyDescent="0.3">
      <c r="B394" s="2" t="str">
        <f t="shared" si="129"/>
        <v/>
      </c>
      <c r="C394" s="30" t="str">
        <f t="shared" si="130"/>
        <v/>
      </c>
      <c r="D394" s="30">
        <f t="shared" si="131"/>
        <v>0</v>
      </c>
      <c r="E394" s="30">
        <f t="shared" si="132"/>
        <v>0</v>
      </c>
      <c r="F394" s="2">
        <f t="shared" si="133"/>
        <v>0</v>
      </c>
      <c r="G394" s="30">
        <f t="shared" si="134"/>
        <v>0</v>
      </c>
      <c r="J394" s="30">
        <f t="shared" si="135"/>
        <v>0</v>
      </c>
      <c r="K394" s="30" t="str">
        <f t="shared" si="136"/>
        <v/>
      </c>
      <c r="L394" s="30">
        <f t="shared" si="144"/>
        <v>0</v>
      </c>
      <c r="M394" s="30"/>
    </row>
    <row r="395" spans="2:13" x14ac:dyDescent="0.3">
      <c r="B395" s="2" t="str">
        <f t="shared" si="129"/>
        <v/>
      </c>
      <c r="C395" s="30" t="str">
        <f t="shared" si="130"/>
        <v/>
      </c>
      <c r="D395" s="30">
        <f t="shared" si="131"/>
        <v>0</v>
      </c>
      <c r="E395" s="30">
        <f t="shared" si="132"/>
        <v>0</v>
      </c>
      <c r="F395" s="2">
        <f t="shared" si="133"/>
        <v>0</v>
      </c>
      <c r="G395" s="30">
        <f t="shared" si="134"/>
        <v>0</v>
      </c>
      <c r="J395" s="30">
        <f t="shared" si="135"/>
        <v>0</v>
      </c>
      <c r="K395" s="30" t="str">
        <f t="shared" si="136"/>
        <v/>
      </c>
      <c r="L395" s="30">
        <f t="shared" si="144"/>
        <v>0</v>
      </c>
      <c r="M395" s="30"/>
    </row>
    <row r="396" spans="2:13" x14ac:dyDescent="0.3">
      <c r="B396" s="2" t="str">
        <f t="shared" si="129"/>
        <v/>
      </c>
      <c r="C396" s="30" t="str">
        <f t="shared" si="130"/>
        <v/>
      </c>
      <c r="D396" s="30">
        <f t="shared" si="131"/>
        <v>0</v>
      </c>
      <c r="E396" s="30">
        <f t="shared" si="132"/>
        <v>0</v>
      </c>
      <c r="F396" s="2">
        <f t="shared" si="133"/>
        <v>0</v>
      </c>
      <c r="G396" s="30">
        <f t="shared" si="134"/>
        <v>0</v>
      </c>
      <c r="J396" s="30">
        <f t="shared" si="135"/>
        <v>0</v>
      </c>
      <c r="K396" s="30" t="str">
        <f t="shared" si="136"/>
        <v/>
      </c>
      <c r="L396" s="30">
        <f t="shared" si="144"/>
        <v>0</v>
      </c>
      <c r="M396" s="30"/>
    </row>
    <row r="397" spans="2:13" x14ac:dyDescent="0.3">
      <c r="B397" s="2" t="str">
        <f t="shared" ref="B397:B460" si="145">+IF(K396&gt;1,IF(B396="","",B396+1),"")</f>
        <v/>
      </c>
      <c r="C397" s="30" t="str">
        <f t="shared" ref="C397:C460" si="146">+IF(B397="","",K396)</f>
        <v/>
      </c>
      <c r="D397" s="30">
        <f t="shared" ref="D397:D460" si="147">+IF(B397="",0,-IPMT($C$5/12,B397,$C$6,$C$7))</f>
        <v>0</v>
      </c>
      <c r="E397" s="30">
        <f t="shared" ref="E397:E460" si="148">+IF(B397="",0,-PPMT($C$5/12,B397,$C$6,$C$7))</f>
        <v>0</v>
      </c>
      <c r="F397" s="2">
        <f t="shared" ref="F397:F460" si="149">+IF(B397="",0,$G$4)</f>
        <v>0</v>
      </c>
      <c r="G397" s="30">
        <f t="shared" ref="G397:G460" si="150">+IF(B397="",0,IF(C397&lt;$C$4*0.8,0,$G$5))</f>
        <v>0</v>
      </c>
      <c r="J397" s="30">
        <f t="shared" ref="J397:J460" si="151">+IF(B397="",0,E397+H397)</f>
        <v>0</v>
      </c>
      <c r="K397" s="30" t="str">
        <f t="shared" ref="K397:K460" si="152">+IF(B397="","",C397-J397)</f>
        <v/>
      </c>
      <c r="L397" s="30">
        <f t="shared" si="144"/>
        <v>0</v>
      </c>
      <c r="M397" s="30"/>
    </row>
    <row r="398" spans="2:13" x14ac:dyDescent="0.3">
      <c r="B398" s="2" t="str">
        <f t="shared" si="145"/>
        <v/>
      </c>
      <c r="C398" s="30" t="str">
        <f t="shared" si="146"/>
        <v/>
      </c>
      <c r="D398" s="30">
        <f t="shared" si="147"/>
        <v>0</v>
      </c>
      <c r="E398" s="30">
        <f t="shared" si="148"/>
        <v>0</v>
      </c>
      <c r="F398" s="2">
        <f t="shared" si="149"/>
        <v>0</v>
      </c>
      <c r="G398" s="30">
        <f t="shared" si="150"/>
        <v>0</v>
      </c>
      <c r="J398" s="30">
        <f t="shared" si="151"/>
        <v>0</v>
      </c>
      <c r="K398" s="30" t="str">
        <f t="shared" si="152"/>
        <v/>
      </c>
      <c r="L398" s="30">
        <f t="shared" si="144"/>
        <v>0</v>
      </c>
      <c r="M398" s="30"/>
    </row>
    <row r="399" spans="2:13" x14ac:dyDescent="0.3">
      <c r="B399" s="2" t="str">
        <f t="shared" si="145"/>
        <v/>
      </c>
      <c r="C399" s="30" t="str">
        <f t="shared" si="146"/>
        <v/>
      </c>
      <c r="D399" s="30">
        <f t="shared" si="147"/>
        <v>0</v>
      </c>
      <c r="E399" s="30">
        <f t="shared" si="148"/>
        <v>0</v>
      </c>
      <c r="F399" s="2">
        <f t="shared" si="149"/>
        <v>0</v>
      </c>
      <c r="G399" s="30">
        <f t="shared" si="150"/>
        <v>0</v>
      </c>
      <c r="J399" s="30">
        <f t="shared" si="151"/>
        <v>0</v>
      </c>
      <c r="K399" s="30" t="str">
        <f t="shared" si="152"/>
        <v/>
      </c>
      <c r="L399" s="30">
        <f t="shared" si="144"/>
        <v>0</v>
      </c>
      <c r="M399" s="30"/>
    </row>
    <row r="400" spans="2:13" x14ac:dyDescent="0.3">
      <c r="B400" s="2" t="str">
        <f t="shared" si="145"/>
        <v/>
      </c>
      <c r="C400" s="30" t="str">
        <f t="shared" si="146"/>
        <v/>
      </c>
      <c r="D400" s="30">
        <f t="shared" si="147"/>
        <v>0</v>
      </c>
      <c r="E400" s="30">
        <f t="shared" si="148"/>
        <v>0</v>
      </c>
      <c r="F400" s="2">
        <f t="shared" si="149"/>
        <v>0</v>
      </c>
      <c r="G400" s="30">
        <f t="shared" si="150"/>
        <v>0</v>
      </c>
      <c r="J400" s="30">
        <f t="shared" si="151"/>
        <v>0</v>
      </c>
      <c r="K400" s="30" t="str">
        <f t="shared" si="152"/>
        <v/>
      </c>
      <c r="L400" s="30">
        <f t="shared" si="144"/>
        <v>0</v>
      </c>
      <c r="M400" s="30"/>
    </row>
    <row r="401" spans="2:13" x14ac:dyDescent="0.3">
      <c r="B401" s="2" t="str">
        <f t="shared" si="145"/>
        <v/>
      </c>
      <c r="C401" s="30" t="str">
        <f t="shared" si="146"/>
        <v/>
      </c>
      <c r="D401" s="30">
        <f t="shared" si="147"/>
        <v>0</v>
      </c>
      <c r="E401" s="30">
        <f t="shared" si="148"/>
        <v>0</v>
      </c>
      <c r="F401" s="2">
        <f t="shared" si="149"/>
        <v>0</v>
      </c>
      <c r="G401" s="30">
        <f t="shared" si="150"/>
        <v>0</v>
      </c>
      <c r="J401" s="30">
        <f t="shared" si="151"/>
        <v>0</v>
      </c>
      <c r="K401" s="30" t="str">
        <f t="shared" si="152"/>
        <v/>
      </c>
      <c r="L401" s="30">
        <f t="shared" si="144"/>
        <v>0</v>
      </c>
      <c r="M401" s="30"/>
    </row>
    <row r="402" spans="2:13" x14ac:dyDescent="0.3">
      <c r="B402" s="2" t="str">
        <f t="shared" si="145"/>
        <v/>
      </c>
      <c r="C402" s="30" t="str">
        <f t="shared" si="146"/>
        <v/>
      </c>
      <c r="D402" s="30">
        <f t="shared" si="147"/>
        <v>0</v>
      </c>
      <c r="E402" s="30">
        <f t="shared" si="148"/>
        <v>0</v>
      </c>
      <c r="F402" s="2">
        <f t="shared" si="149"/>
        <v>0</v>
      </c>
      <c r="G402" s="30">
        <f t="shared" si="150"/>
        <v>0</v>
      </c>
      <c r="J402" s="30">
        <f t="shared" si="151"/>
        <v>0</v>
      </c>
      <c r="K402" s="30" t="str">
        <f t="shared" si="152"/>
        <v/>
      </c>
      <c r="L402" s="30">
        <f t="shared" si="144"/>
        <v>0</v>
      </c>
      <c r="M402" s="30"/>
    </row>
    <row r="403" spans="2:13" x14ac:dyDescent="0.3">
      <c r="B403" s="2" t="str">
        <f t="shared" si="145"/>
        <v/>
      </c>
      <c r="C403" s="30" t="str">
        <f t="shared" si="146"/>
        <v/>
      </c>
      <c r="D403" s="30">
        <f t="shared" si="147"/>
        <v>0</v>
      </c>
      <c r="E403" s="30">
        <f t="shared" si="148"/>
        <v>0</v>
      </c>
      <c r="F403" s="2">
        <f t="shared" si="149"/>
        <v>0</v>
      </c>
      <c r="G403" s="30">
        <f t="shared" si="150"/>
        <v>0</v>
      </c>
      <c r="J403" s="30">
        <f t="shared" si="151"/>
        <v>0</v>
      </c>
      <c r="K403" s="30" t="str">
        <f t="shared" si="152"/>
        <v/>
      </c>
      <c r="L403" s="30">
        <f t="shared" si="144"/>
        <v>0</v>
      </c>
      <c r="M403" s="30"/>
    </row>
    <row r="404" spans="2:13" x14ac:dyDescent="0.3">
      <c r="B404" s="2" t="str">
        <f t="shared" si="145"/>
        <v/>
      </c>
      <c r="C404" s="30" t="str">
        <f t="shared" si="146"/>
        <v/>
      </c>
      <c r="D404" s="30">
        <f t="shared" si="147"/>
        <v>0</v>
      </c>
      <c r="E404" s="30">
        <f t="shared" si="148"/>
        <v>0</v>
      </c>
      <c r="F404" s="2">
        <f t="shared" si="149"/>
        <v>0</v>
      </c>
      <c r="G404" s="30">
        <f t="shared" si="150"/>
        <v>0</v>
      </c>
      <c r="J404" s="30">
        <f t="shared" si="151"/>
        <v>0</v>
      </c>
      <c r="K404" s="30" t="str">
        <f t="shared" si="152"/>
        <v/>
      </c>
      <c r="L404" s="30">
        <f t="shared" si="144"/>
        <v>0</v>
      </c>
      <c r="M404" s="30"/>
    </row>
    <row r="405" spans="2:13" x14ac:dyDescent="0.3">
      <c r="B405" s="2" t="str">
        <f t="shared" si="145"/>
        <v/>
      </c>
      <c r="C405" s="30" t="str">
        <f t="shared" si="146"/>
        <v/>
      </c>
      <c r="D405" s="30">
        <f t="shared" si="147"/>
        <v>0</v>
      </c>
      <c r="E405" s="30">
        <f t="shared" si="148"/>
        <v>0</v>
      </c>
      <c r="F405" s="2">
        <f t="shared" si="149"/>
        <v>0</v>
      </c>
      <c r="G405" s="30">
        <f t="shared" si="150"/>
        <v>0</v>
      </c>
      <c r="J405" s="30">
        <f t="shared" si="151"/>
        <v>0</v>
      </c>
      <c r="K405" s="30" t="str">
        <f t="shared" si="152"/>
        <v/>
      </c>
      <c r="L405" s="30">
        <f t="shared" si="144"/>
        <v>0</v>
      </c>
      <c r="M405" s="30"/>
    </row>
    <row r="406" spans="2:13" x14ac:dyDescent="0.3">
      <c r="B406" s="2" t="str">
        <f t="shared" si="145"/>
        <v/>
      </c>
      <c r="C406" s="30" t="str">
        <f t="shared" si="146"/>
        <v/>
      </c>
      <c r="D406" s="30">
        <f t="shared" si="147"/>
        <v>0</v>
      </c>
      <c r="E406" s="30">
        <f t="shared" si="148"/>
        <v>0</v>
      </c>
      <c r="F406" s="2">
        <f t="shared" si="149"/>
        <v>0</v>
      </c>
      <c r="G406" s="30">
        <f t="shared" si="150"/>
        <v>0</v>
      </c>
      <c r="J406" s="30">
        <f t="shared" si="151"/>
        <v>0</v>
      </c>
      <c r="K406" s="30" t="str">
        <f t="shared" si="152"/>
        <v/>
      </c>
      <c r="L406" s="30">
        <f t="shared" si="144"/>
        <v>0</v>
      </c>
      <c r="M406" s="30"/>
    </row>
    <row r="407" spans="2:13" x14ac:dyDescent="0.3">
      <c r="B407" s="2" t="str">
        <f t="shared" si="145"/>
        <v/>
      </c>
      <c r="C407" s="30" t="str">
        <f t="shared" si="146"/>
        <v/>
      </c>
      <c r="D407" s="30">
        <f t="shared" si="147"/>
        <v>0</v>
      </c>
      <c r="E407" s="30">
        <f t="shared" si="148"/>
        <v>0</v>
      </c>
      <c r="F407" s="2">
        <f t="shared" si="149"/>
        <v>0</v>
      </c>
      <c r="G407" s="30">
        <f t="shared" si="150"/>
        <v>0</v>
      </c>
      <c r="J407" s="30">
        <f t="shared" si="151"/>
        <v>0</v>
      </c>
      <c r="K407" s="30" t="str">
        <f t="shared" si="152"/>
        <v/>
      </c>
      <c r="L407" s="30">
        <f t="shared" si="144"/>
        <v>0</v>
      </c>
      <c r="M407" s="30"/>
    </row>
    <row r="408" spans="2:13" x14ac:dyDescent="0.3">
      <c r="B408" s="2" t="str">
        <f t="shared" si="145"/>
        <v/>
      </c>
      <c r="C408" s="30" t="str">
        <f t="shared" si="146"/>
        <v/>
      </c>
      <c r="D408" s="30">
        <f t="shared" si="147"/>
        <v>0</v>
      </c>
      <c r="E408" s="30">
        <f t="shared" si="148"/>
        <v>0</v>
      </c>
      <c r="F408" s="2">
        <f t="shared" si="149"/>
        <v>0</v>
      </c>
      <c r="G408" s="30">
        <f t="shared" si="150"/>
        <v>0</v>
      </c>
      <c r="J408" s="30">
        <f t="shared" si="151"/>
        <v>0</v>
      </c>
      <c r="K408" s="30" t="str">
        <f t="shared" si="152"/>
        <v/>
      </c>
      <c r="L408" s="30">
        <f t="shared" si="144"/>
        <v>0</v>
      </c>
      <c r="M408" s="30"/>
    </row>
    <row r="409" spans="2:13" x14ac:dyDescent="0.3">
      <c r="B409" s="2" t="str">
        <f t="shared" si="145"/>
        <v/>
      </c>
      <c r="C409" s="30" t="str">
        <f t="shared" si="146"/>
        <v/>
      </c>
      <c r="D409" s="30">
        <f t="shared" si="147"/>
        <v>0</v>
      </c>
      <c r="E409" s="30">
        <f t="shared" si="148"/>
        <v>0</v>
      </c>
      <c r="F409" s="2">
        <f t="shared" si="149"/>
        <v>0</v>
      </c>
      <c r="G409" s="30">
        <f t="shared" si="150"/>
        <v>0</v>
      </c>
      <c r="J409" s="30">
        <f t="shared" si="151"/>
        <v>0</v>
      </c>
      <c r="K409" s="30" t="str">
        <f t="shared" si="152"/>
        <v/>
      </c>
      <c r="L409" s="30">
        <f t="shared" si="144"/>
        <v>0</v>
      </c>
      <c r="M409" s="30"/>
    </row>
    <row r="410" spans="2:13" x14ac:dyDescent="0.3">
      <c r="B410" s="2" t="str">
        <f t="shared" si="145"/>
        <v/>
      </c>
      <c r="C410" s="30" t="str">
        <f t="shared" si="146"/>
        <v/>
      </c>
      <c r="D410" s="30">
        <f t="shared" si="147"/>
        <v>0</v>
      </c>
      <c r="E410" s="30">
        <f t="shared" si="148"/>
        <v>0</v>
      </c>
      <c r="F410" s="2">
        <f t="shared" si="149"/>
        <v>0</v>
      </c>
      <c r="G410" s="30">
        <f t="shared" si="150"/>
        <v>0</v>
      </c>
      <c r="J410" s="30">
        <f t="shared" si="151"/>
        <v>0</v>
      </c>
      <c r="K410" s="30" t="str">
        <f t="shared" si="152"/>
        <v/>
      </c>
      <c r="L410" s="30">
        <f t="shared" si="144"/>
        <v>0</v>
      </c>
      <c r="M410" s="30"/>
    </row>
    <row r="411" spans="2:13" x14ac:dyDescent="0.3">
      <c r="B411" s="2" t="str">
        <f t="shared" si="145"/>
        <v/>
      </c>
      <c r="C411" s="30" t="str">
        <f t="shared" si="146"/>
        <v/>
      </c>
      <c r="D411" s="30">
        <f t="shared" si="147"/>
        <v>0</v>
      </c>
      <c r="E411" s="30">
        <f t="shared" si="148"/>
        <v>0</v>
      </c>
      <c r="F411" s="2">
        <f t="shared" si="149"/>
        <v>0</v>
      </c>
      <c r="G411" s="30">
        <f t="shared" si="150"/>
        <v>0</v>
      </c>
      <c r="J411" s="30">
        <f t="shared" si="151"/>
        <v>0</v>
      </c>
      <c r="K411" s="30" t="str">
        <f t="shared" si="152"/>
        <v/>
      </c>
      <c r="L411" s="30">
        <f t="shared" si="144"/>
        <v>0</v>
      </c>
      <c r="M411" s="30"/>
    </row>
    <row r="412" spans="2:13" x14ac:dyDescent="0.3">
      <c r="B412" s="2" t="str">
        <f t="shared" si="145"/>
        <v/>
      </c>
      <c r="C412" s="30" t="str">
        <f t="shared" si="146"/>
        <v/>
      </c>
      <c r="D412" s="30">
        <f t="shared" si="147"/>
        <v>0</v>
      </c>
      <c r="E412" s="30">
        <f t="shared" si="148"/>
        <v>0</v>
      </c>
      <c r="F412" s="2">
        <f t="shared" si="149"/>
        <v>0</v>
      </c>
      <c r="G412" s="30">
        <f t="shared" si="150"/>
        <v>0</v>
      </c>
      <c r="J412" s="30">
        <f t="shared" si="151"/>
        <v>0</v>
      </c>
      <c r="K412" s="30" t="str">
        <f t="shared" si="152"/>
        <v/>
      </c>
      <c r="L412" s="30">
        <f t="shared" si="144"/>
        <v>0</v>
      </c>
      <c r="M412" s="30"/>
    </row>
    <row r="413" spans="2:13" x14ac:dyDescent="0.3">
      <c r="B413" s="2" t="str">
        <f t="shared" si="145"/>
        <v/>
      </c>
      <c r="C413" s="30" t="str">
        <f t="shared" si="146"/>
        <v/>
      </c>
      <c r="D413" s="30">
        <f t="shared" si="147"/>
        <v>0</v>
      </c>
      <c r="E413" s="30">
        <f t="shared" si="148"/>
        <v>0</v>
      </c>
      <c r="F413" s="2">
        <f t="shared" si="149"/>
        <v>0</v>
      </c>
      <c r="G413" s="30">
        <f t="shared" si="150"/>
        <v>0</v>
      </c>
      <c r="J413" s="30">
        <f t="shared" si="151"/>
        <v>0</v>
      </c>
      <c r="K413" s="30" t="str">
        <f t="shared" si="152"/>
        <v/>
      </c>
      <c r="L413" s="30">
        <f t="shared" si="144"/>
        <v>0</v>
      </c>
      <c r="M413" s="30"/>
    </row>
    <row r="414" spans="2:13" x14ac:dyDescent="0.3">
      <c r="B414" s="2" t="str">
        <f t="shared" si="145"/>
        <v/>
      </c>
      <c r="C414" s="30" t="str">
        <f t="shared" si="146"/>
        <v/>
      </c>
      <c r="D414" s="30">
        <f t="shared" si="147"/>
        <v>0</v>
      </c>
      <c r="E414" s="30">
        <f t="shared" si="148"/>
        <v>0</v>
      </c>
      <c r="F414" s="2">
        <f t="shared" si="149"/>
        <v>0</v>
      </c>
      <c r="G414" s="30">
        <f t="shared" si="150"/>
        <v>0</v>
      </c>
      <c r="J414" s="30">
        <f t="shared" si="151"/>
        <v>0</v>
      </c>
      <c r="K414" s="30" t="str">
        <f t="shared" si="152"/>
        <v/>
      </c>
      <c r="L414" s="30">
        <f t="shared" si="144"/>
        <v>0</v>
      </c>
      <c r="M414" s="30"/>
    </row>
    <row r="415" spans="2:13" x14ac:dyDescent="0.3">
      <c r="B415" s="2" t="str">
        <f t="shared" si="145"/>
        <v/>
      </c>
      <c r="C415" s="30" t="str">
        <f t="shared" si="146"/>
        <v/>
      </c>
      <c r="D415" s="30">
        <f t="shared" si="147"/>
        <v>0</v>
      </c>
      <c r="E415" s="30">
        <f t="shared" si="148"/>
        <v>0</v>
      </c>
      <c r="F415" s="2">
        <f t="shared" si="149"/>
        <v>0</v>
      </c>
      <c r="G415" s="30">
        <f t="shared" si="150"/>
        <v>0</v>
      </c>
      <c r="J415" s="30">
        <f t="shared" si="151"/>
        <v>0</v>
      </c>
      <c r="K415" s="30" t="str">
        <f t="shared" si="152"/>
        <v/>
      </c>
      <c r="L415" s="30">
        <f t="shared" si="144"/>
        <v>0</v>
      </c>
      <c r="M415" s="30"/>
    </row>
    <row r="416" spans="2:13" x14ac:dyDescent="0.3">
      <c r="B416" s="2" t="str">
        <f t="shared" si="145"/>
        <v/>
      </c>
      <c r="C416" s="30" t="str">
        <f t="shared" si="146"/>
        <v/>
      </c>
      <c r="D416" s="30">
        <f t="shared" si="147"/>
        <v>0</v>
      </c>
      <c r="E416" s="30">
        <f t="shared" si="148"/>
        <v>0</v>
      </c>
      <c r="F416" s="2">
        <f t="shared" si="149"/>
        <v>0</v>
      </c>
      <c r="G416" s="30">
        <f t="shared" si="150"/>
        <v>0</v>
      </c>
      <c r="J416" s="30">
        <f t="shared" si="151"/>
        <v>0</v>
      </c>
      <c r="K416" s="30" t="str">
        <f t="shared" si="152"/>
        <v/>
      </c>
      <c r="L416" s="30">
        <f t="shared" si="144"/>
        <v>0</v>
      </c>
      <c r="M416" s="30"/>
    </row>
    <row r="417" spans="2:13" x14ac:dyDescent="0.3">
      <c r="B417" s="2" t="str">
        <f t="shared" si="145"/>
        <v/>
      </c>
      <c r="C417" s="30" t="str">
        <f t="shared" si="146"/>
        <v/>
      </c>
      <c r="D417" s="30">
        <f t="shared" si="147"/>
        <v>0</v>
      </c>
      <c r="E417" s="30">
        <f t="shared" si="148"/>
        <v>0</v>
      </c>
      <c r="F417" s="2">
        <f t="shared" si="149"/>
        <v>0</v>
      </c>
      <c r="G417" s="30">
        <f t="shared" si="150"/>
        <v>0</v>
      </c>
      <c r="J417" s="30">
        <f t="shared" si="151"/>
        <v>0</v>
      </c>
      <c r="K417" s="30" t="str">
        <f t="shared" si="152"/>
        <v/>
      </c>
      <c r="L417" s="30">
        <f t="shared" si="144"/>
        <v>0</v>
      </c>
      <c r="M417" s="30"/>
    </row>
    <row r="418" spans="2:13" x14ac:dyDescent="0.3">
      <c r="B418" s="2" t="str">
        <f t="shared" si="145"/>
        <v/>
      </c>
      <c r="C418" s="30" t="str">
        <f t="shared" si="146"/>
        <v/>
      </c>
      <c r="D418" s="30">
        <f t="shared" si="147"/>
        <v>0</v>
      </c>
      <c r="E418" s="30">
        <f t="shared" si="148"/>
        <v>0</v>
      </c>
      <c r="F418" s="2">
        <f t="shared" si="149"/>
        <v>0</v>
      </c>
      <c r="G418" s="30">
        <f t="shared" si="150"/>
        <v>0</v>
      </c>
      <c r="J418" s="30">
        <f t="shared" si="151"/>
        <v>0</v>
      </c>
      <c r="K418" s="30" t="str">
        <f t="shared" si="152"/>
        <v/>
      </c>
      <c r="L418" s="30">
        <f t="shared" si="144"/>
        <v>0</v>
      </c>
      <c r="M418" s="30"/>
    </row>
    <row r="419" spans="2:13" x14ac:dyDescent="0.3">
      <c r="B419" s="2" t="str">
        <f t="shared" si="145"/>
        <v/>
      </c>
      <c r="C419" s="30" t="str">
        <f t="shared" si="146"/>
        <v/>
      </c>
      <c r="D419" s="30">
        <f t="shared" si="147"/>
        <v>0</v>
      </c>
      <c r="E419" s="30">
        <f t="shared" si="148"/>
        <v>0</v>
      </c>
      <c r="F419" s="2">
        <f t="shared" si="149"/>
        <v>0</v>
      </c>
      <c r="G419" s="30">
        <f t="shared" si="150"/>
        <v>0</v>
      </c>
      <c r="J419" s="30">
        <f t="shared" si="151"/>
        <v>0</v>
      </c>
      <c r="K419" s="30" t="str">
        <f t="shared" si="152"/>
        <v/>
      </c>
      <c r="L419" s="30">
        <f t="shared" si="144"/>
        <v>0</v>
      </c>
      <c r="M419" s="30"/>
    </row>
    <row r="420" spans="2:13" x14ac:dyDescent="0.3">
      <c r="B420" s="2" t="str">
        <f t="shared" si="145"/>
        <v/>
      </c>
      <c r="C420" s="30" t="str">
        <f t="shared" si="146"/>
        <v/>
      </c>
      <c r="D420" s="30">
        <f t="shared" si="147"/>
        <v>0</v>
      </c>
      <c r="E420" s="30">
        <f t="shared" si="148"/>
        <v>0</v>
      </c>
      <c r="F420" s="2">
        <f t="shared" si="149"/>
        <v>0</v>
      </c>
      <c r="G420" s="30">
        <f t="shared" si="150"/>
        <v>0</v>
      </c>
      <c r="J420" s="30">
        <f t="shared" si="151"/>
        <v>0</v>
      </c>
      <c r="K420" s="30" t="str">
        <f t="shared" si="152"/>
        <v/>
      </c>
      <c r="L420" s="30">
        <f t="shared" si="144"/>
        <v>0</v>
      </c>
      <c r="M420" s="30"/>
    </row>
    <row r="421" spans="2:13" x14ac:dyDescent="0.3">
      <c r="B421" s="2" t="str">
        <f t="shared" si="145"/>
        <v/>
      </c>
      <c r="C421" s="30" t="str">
        <f t="shared" si="146"/>
        <v/>
      </c>
      <c r="D421" s="30">
        <f t="shared" si="147"/>
        <v>0</v>
      </c>
      <c r="E421" s="30">
        <f t="shared" si="148"/>
        <v>0</v>
      </c>
      <c r="F421" s="2">
        <f t="shared" si="149"/>
        <v>0</v>
      </c>
      <c r="G421" s="30">
        <f t="shared" si="150"/>
        <v>0</v>
      </c>
      <c r="J421" s="30">
        <f t="shared" si="151"/>
        <v>0</v>
      </c>
      <c r="K421" s="30" t="str">
        <f t="shared" si="152"/>
        <v/>
      </c>
      <c r="L421" s="30">
        <f t="shared" si="144"/>
        <v>0</v>
      </c>
      <c r="M421" s="30"/>
    </row>
    <row r="422" spans="2:13" x14ac:dyDescent="0.3">
      <c r="B422" s="2" t="str">
        <f t="shared" si="145"/>
        <v/>
      </c>
      <c r="C422" s="30" t="str">
        <f t="shared" si="146"/>
        <v/>
      </c>
      <c r="D422" s="30">
        <f t="shared" si="147"/>
        <v>0</v>
      </c>
      <c r="E422" s="30">
        <f t="shared" si="148"/>
        <v>0</v>
      </c>
      <c r="F422" s="2">
        <f t="shared" si="149"/>
        <v>0</v>
      </c>
      <c r="G422" s="30">
        <f t="shared" si="150"/>
        <v>0</v>
      </c>
      <c r="J422" s="30">
        <f t="shared" si="151"/>
        <v>0</v>
      </c>
      <c r="K422" s="30" t="str">
        <f t="shared" si="152"/>
        <v/>
      </c>
      <c r="L422" s="30">
        <f t="shared" si="144"/>
        <v>0</v>
      </c>
      <c r="M422" s="30"/>
    </row>
    <row r="423" spans="2:13" x14ac:dyDescent="0.3">
      <c r="B423" s="2" t="str">
        <f t="shared" si="145"/>
        <v/>
      </c>
      <c r="C423" s="30" t="str">
        <f t="shared" si="146"/>
        <v/>
      </c>
      <c r="D423" s="30">
        <f t="shared" si="147"/>
        <v>0</v>
      </c>
      <c r="E423" s="30">
        <f t="shared" si="148"/>
        <v>0</v>
      </c>
      <c r="F423" s="2">
        <f t="shared" si="149"/>
        <v>0</v>
      </c>
      <c r="G423" s="30">
        <f t="shared" si="150"/>
        <v>0</v>
      </c>
      <c r="J423" s="30">
        <f t="shared" si="151"/>
        <v>0</v>
      </c>
      <c r="K423" s="30" t="str">
        <f t="shared" si="152"/>
        <v/>
      </c>
      <c r="L423" s="30">
        <f t="shared" si="144"/>
        <v>0</v>
      </c>
      <c r="M423" s="30"/>
    </row>
    <row r="424" spans="2:13" x14ac:dyDescent="0.3">
      <c r="B424" s="2" t="str">
        <f t="shared" si="145"/>
        <v/>
      </c>
      <c r="C424" s="30" t="str">
        <f t="shared" si="146"/>
        <v/>
      </c>
      <c r="D424" s="30">
        <f t="shared" si="147"/>
        <v>0</v>
      </c>
      <c r="E424" s="30">
        <f t="shared" si="148"/>
        <v>0</v>
      </c>
      <c r="F424" s="2">
        <f t="shared" si="149"/>
        <v>0</v>
      </c>
      <c r="G424" s="30">
        <f t="shared" si="150"/>
        <v>0</v>
      </c>
      <c r="J424" s="30">
        <f t="shared" si="151"/>
        <v>0</v>
      </c>
      <c r="K424" s="30" t="str">
        <f t="shared" si="152"/>
        <v/>
      </c>
      <c r="L424" s="30">
        <f t="shared" si="144"/>
        <v>0</v>
      </c>
      <c r="M424" s="30"/>
    </row>
    <row r="425" spans="2:13" x14ac:dyDescent="0.3">
      <c r="B425" s="2" t="str">
        <f t="shared" si="145"/>
        <v/>
      </c>
      <c r="C425" s="30" t="str">
        <f t="shared" si="146"/>
        <v/>
      </c>
      <c r="D425" s="30">
        <f t="shared" si="147"/>
        <v>0</v>
      </c>
      <c r="E425" s="30">
        <f t="shared" si="148"/>
        <v>0</v>
      </c>
      <c r="F425" s="2">
        <f t="shared" si="149"/>
        <v>0</v>
      </c>
      <c r="G425" s="30">
        <f t="shared" si="150"/>
        <v>0</v>
      </c>
      <c r="J425" s="30">
        <f t="shared" si="151"/>
        <v>0</v>
      </c>
      <c r="K425" s="30" t="str">
        <f t="shared" si="152"/>
        <v/>
      </c>
      <c r="L425" s="30">
        <f t="shared" si="144"/>
        <v>0</v>
      </c>
      <c r="M425" s="30"/>
    </row>
    <row r="426" spans="2:13" x14ac:dyDescent="0.3">
      <c r="B426" s="2" t="str">
        <f t="shared" si="145"/>
        <v/>
      </c>
      <c r="C426" s="30" t="str">
        <f t="shared" si="146"/>
        <v/>
      </c>
      <c r="D426" s="30">
        <f t="shared" si="147"/>
        <v>0</v>
      </c>
      <c r="E426" s="30">
        <f t="shared" si="148"/>
        <v>0</v>
      </c>
      <c r="F426" s="2">
        <f t="shared" si="149"/>
        <v>0</v>
      </c>
      <c r="G426" s="30">
        <f t="shared" si="150"/>
        <v>0</v>
      </c>
      <c r="J426" s="30">
        <f t="shared" si="151"/>
        <v>0</v>
      </c>
      <c r="K426" s="30" t="str">
        <f t="shared" si="152"/>
        <v/>
      </c>
      <c r="L426" s="30">
        <f t="shared" si="144"/>
        <v>0</v>
      </c>
      <c r="M426" s="30"/>
    </row>
    <row r="427" spans="2:13" x14ac:dyDescent="0.3">
      <c r="B427" s="2" t="str">
        <f t="shared" si="145"/>
        <v/>
      </c>
      <c r="C427" s="30" t="str">
        <f t="shared" si="146"/>
        <v/>
      </c>
      <c r="D427" s="30">
        <f t="shared" si="147"/>
        <v>0</v>
      </c>
      <c r="E427" s="30">
        <f t="shared" si="148"/>
        <v>0</v>
      </c>
      <c r="F427" s="2">
        <f t="shared" si="149"/>
        <v>0</v>
      </c>
      <c r="G427" s="30">
        <f t="shared" si="150"/>
        <v>0</v>
      </c>
      <c r="J427" s="30">
        <f t="shared" si="151"/>
        <v>0</v>
      </c>
      <c r="K427" s="30" t="str">
        <f t="shared" si="152"/>
        <v/>
      </c>
      <c r="L427" s="30">
        <f t="shared" si="144"/>
        <v>0</v>
      </c>
      <c r="M427" s="30"/>
    </row>
    <row r="428" spans="2:13" x14ac:dyDescent="0.3">
      <c r="B428" s="2" t="str">
        <f t="shared" si="145"/>
        <v/>
      </c>
      <c r="C428" s="30" t="str">
        <f t="shared" si="146"/>
        <v/>
      </c>
      <c r="D428" s="30">
        <f t="shared" si="147"/>
        <v>0</v>
      </c>
      <c r="E428" s="30">
        <f t="shared" si="148"/>
        <v>0</v>
      </c>
      <c r="F428" s="2">
        <f t="shared" si="149"/>
        <v>0</v>
      </c>
      <c r="G428" s="30">
        <f t="shared" si="150"/>
        <v>0</v>
      </c>
      <c r="J428" s="30">
        <f t="shared" si="151"/>
        <v>0</v>
      </c>
      <c r="K428" s="30" t="str">
        <f t="shared" si="152"/>
        <v/>
      </c>
      <c r="L428" s="30">
        <f t="shared" si="144"/>
        <v>0</v>
      </c>
      <c r="M428" s="30"/>
    </row>
    <row r="429" spans="2:13" x14ac:dyDescent="0.3">
      <c r="B429" s="2" t="str">
        <f t="shared" si="145"/>
        <v/>
      </c>
      <c r="C429" s="30" t="str">
        <f t="shared" si="146"/>
        <v/>
      </c>
      <c r="D429" s="30">
        <f t="shared" si="147"/>
        <v>0</v>
      </c>
      <c r="E429" s="30">
        <f t="shared" si="148"/>
        <v>0</v>
      </c>
      <c r="F429" s="2">
        <f t="shared" si="149"/>
        <v>0</v>
      </c>
      <c r="G429" s="30">
        <f t="shared" si="150"/>
        <v>0</v>
      </c>
      <c r="J429" s="30">
        <f t="shared" si="151"/>
        <v>0</v>
      </c>
      <c r="K429" s="30" t="str">
        <f t="shared" si="152"/>
        <v/>
      </c>
      <c r="L429" s="30">
        <f t="shared" si="144"/>
        <v>0</v>
      </c>
      <c r="M429" s="30"/>
    </row>
    <row r="430" spans="2:13" x14ac:dyDescent="0.3">
      <c r="B430" s="2" t="str">
        <f t="shared" si="145"/>
        <v/>
      </c>
      <c r="C430" s="30" t="str">
        <f t="shared" si="146"/>
        <v/>
      </c>
      <c r="D430" s="30">
        <f t="shared" si="147"/>
        <v>0</v>
      </c>
      <c r="E430" s="30">
        <f t="shared" si="148"/>
        <v>0</v>
      </c>
      <c r="F430" s="2">
        <f t="shared" si="149"/>
        <v>0</v>
      </c>
      <c r="G430" s="30">
        <f t="shared" si="150"/>
        <v>0</v>
      </c>
      <c r="J430" s="30">
        <f t="shared" si="151"/>
        <v>0</v>
      </c>
      <c r="K430" s="30" t="str">
        <f t="shared" si="152"/>
        <v/>
      </c>
      <c r="L430" s="30">
        <f t="shared" si="144"/>
        <v>0</v>
      </c>
      <c r="M430" s="30"/>
    </row>
    <row r="431" spans="2:13" x14ac:dyDescent="0.3">
      <c r="B431" s="2" t="str">
        <f t="shared" si="145"/>
        <v/>
      </c>
      <c r="C431" s="30" t="str">
        <f t="shared" si="146"/>
        <v/>
      </c>
      <c r="D431" s="30">
        <f t="shared" si="147"/>
        <v>0</v>
      </c>
      <c r="E431" s="30">
        <f t="shared" si="148"/>
        <v>0</v>
      </c>
      <c r="F431" s="2">
        <f t="shared" si="149"/>
        <v>0</v>
      </c>
      <c r="G431" s="30">
        <f t="shared" si="150"/>
        <v>0</v>
      </c>
      <c r="J431" s="30">
        <f t="shared" si="151"/>
        <v>0</v>
      </c>
      <c r="K431" s="30" t="str">
        <f t="shared" si="152"/>
        <v/>
      </c>
      <c r="L431" s="30">
        <f t="shared" si="144"/>
        <v>0</v>
      </c>
      <c r="M431" s="30"/>
    </row>
    <row r="432" spans="2:13" x14ac:dyDescent="0.3">
      <c r="B432" s="2" t="str">
        <f t="shared" si="145"/>
        <v/>
      </c>
      <c r="C432" s="30" t="str">
        <f t="shared" si="146"/>
        <v/>
      </c>
      <c r="D432" s="30">
        <f t="shared" si="147"/>
        <v>0</v>
      </c>
      <c r="E432" s="30">
        <f t="shared" si="148"/>
        <v>0</v>
      </c>
      <c r="F432" s="2">
        <f t="shared" si="149"/>
        <v>0</v>
      </c>
      <c r="G432" s="30">
        <f t="shared" si="150"/>
        <v>0</v>
      </c>
      <c r="J432" s="30">
        <f t="shared" si="151"/>
        <v>0</v>
      </c>
      <c r="K432" s="30" t="str">
        <f t="shared" si="152"/>
        <v/>
      </c>
      <c r="L432" s="30">
        <f t="shared" si="144"/>
        <v>0</v>
      </c>
      <c r="M432" s="30"/>
    </row>
    <row r="433" spans="2:13" x14ac:dyDescent="0.3">
      <c r="B433" s="2" t="str">
        <f t="shared" si="145"/>
        <v/>
      </c>
      <c r="C433" s="30" t="str">
        <f t="shared" si="146"/>
        <v/>
      </c>
      <c r="D433" s="30">
        <f t="shared" si="147"/>
        <v>0</v>
      </c>
      <c r="E433" s="30">
        <f t="shared" si="148"/>
        <v>0</v>
      </c>
      <c r="F433" s="2">
        <f t="shared" si="149"/>
        <v>0</v>
      </c>
      <c r="G433" s="30">
        <f t="shared" si="150"/>
        <v>0</v>
      </c>
      <c r="J433" s="30">
        <f t="shared" si="151"/>
        <v>0</v>
      </c>
      <c r="K433" s="30" t="str">
        <f t="shared" si="152"/>
        <v/>
      </c>
      <c r="L433" s="30">
        <f t="shared" si="144"/>
        <v>0</v>
      </c>
      <c r="M433" s="30"/>
    </row>
    <row r="434" spans="2:13" x14ac:dyDescent="0.3">
      <c r="B434" s="2" t="str">
        <f t="shared" si="145"/>
        <v/>
      </c>
      <c r="C434" s="30" t="str">
        <f t="shared" si="146"/>
        <v/>
      </c>
      <c r="D434" s="30">
        <f t="shared" si="147"/>
        <v>0</v>
      </c>
      <c r="E434" s="30">
        <f t="shared" si="148"/>
        <v>0</v>
      </c>
      <c r="F434" s="2">
        <f t="shared" si="149"/>
        <v>0</v>
      </c>
      <c r="G434" s="30">
        <f t="shared" si="150"/>
        <v>0</v>
      </c>
      <c r="J434" s="30">
        <f t="shared" si="151"/>
        <v>0</v>
      </c>
      <c r="K434" s="30" t="str">
        <f t="shared" si="152"/>
        <v/>
      </c>
      <c r="L434" s="30">
        <f t="shared" si="144"/>
        <v>0</v>
      </c>
      <c r="M434" s="30"/>
    </row>
    <row r="435" spans="2:13" x14ac:dyDescent="0.3">
      <c r="B435" s="2" t="str">
        <f t="shared" si="145"/>
        <v/>
      </c>
      <c r="C435" s="30" t="str">
        <f t="shared" si="146"/>
        <v/>
      </c>
      <c r="D435" s="30">
        <f t="shared" si="147"/>
        <v>0</v>
      </c>
      <c r="E435" s="30">
        <f t="shared" si="148"/>
        <v>0</v>
      </c>
      <c r="F435" s="2">
        <f t="shared" si="149"/>
        <v>0</v>
      </c>
      <c r="G435" s="30">
        <f t="shared" si="150"/>
        <v>0</v>
      </c>
      <c r="J435" s="30">
        <f t="shared" si="151"/>
        <v>0</v>
      </c>
      <c r="K435" s="30" t="str">
        <f t="shared" si="152"/>
        <v/>
      </c>
      <c r="L435" s="30">
        <f t="shared" si="144"/>
        <v>0</v>
      </c>
      <c r="M435" s="30"/>
    </row>
    <row r="436" spans="2:13" x14ac:dyDescent="0.3">
      <c r="B436" s="2" t="str">
        <f t="shared" si="145"/>
        <v/>
      </c>
      <c r="C436" s="30" t="str">
        <f t="shared" si="146"/>
        <v/>
      </c>
      <c r="D436" s="30">
        <f t="shared" si="147"/>
        <v>0</v>
      </c>
      <c r="E436" s="30">
        <f t="shared" si="148"/>
        <v>0</v>
      </c>
      <c r="F436" s="2">
        <f t="shared" si="149"/>
        <v>0</v>
      </c>
      <c r="G436" s="30">
        <f t="shared" si="150"/>
        <v>0</v>
      </c>
      <c r="J436" s="30">
        <f t="shared" si="151"/>
        <v>0</v>
      </c>
      <c r="K436" s="30" t="str">
        <f t="shared" si="152"/>
        <v/>
      </c>
      <c r="L436" s="30">
        <f t="shared" ref="L436:L499" si="153">+H436+G436+F436+E436+D436</f>
        <v>0</v>
      </c>
      <c r="M436" s="30"/>
    </row>
    <row r="437" spans="2:13" x14ac:dyDescent="0.3">
      <c r="B437" s="2" t="str">
        <f t="shared" si="145"/>
        <v/>
      </c>
      <c r="C437" s="30" t="str">
        <f t="shared" si="146"/>
        <v/>
      </c>
      <c r="D437" s="30">
        <f t="shared" si="147"/>
        <v>0</v>
      </c>
      <c r="E437" s="30">
        <f t="shared" si="148"/>
        <v>0</v>
      </c>
      <c r="F437" s="2">
        <f t="shared" si="149"/>
        <v>0</v>
      </c>
      <c r="G437" s="30">
        <f t="shared" si="150"/>
        <v>0</v>
      </c>
      <c r="J437" s="30">
        <f t="shared" si="151"/>
        <v>0</v>
      </c>
      <c r="K437" s="30" t="str">
        <f t="shared" si="152"/>
        <v/>
      </c>
      <c r="L437" s="30">
        <f t="shared" si="153"/>
        <v>0</v>
      </c>
      <c r="M437" s="30"/>
    </row>
    <row r="438" spans="2:13" x14ac:dyDescent="0.3">
      <c r="B438" s="2" t="str">
        <f t="shared" si="145"/>
        <v/>
      </c>
      <c r="C438" s="30" t="str">
        <f t="shared" si="146"/>
        <v/>
      </c>
      <c r="D438" s="30">
        <f t="shared" si="147"/>
        <v>0</v>
      </c>
      <c r="E438" s="30">
        <f t="shared" si="148"/>
        <v>0</v>
      </c>
      <c r="F438" s="2">
        <f t="shared" si="149"/>
        <v>0</v>
      </c>
      <c r="G438" s="30">
        <f t="shared" si="150"/>
        <v>0</v>
      </c>
      <c r="J438" s="30">
        <f t="shared" si="151"/>
        <v>0</v>
      </c>
      <c r="K438" s="30" t="str">
        <f t="shared" si="152"/>
        <v/>
      </c>
      <c r="L438" s="30">
        <f t="shared" si="153"/>
        <v>0</v>
      </c>
      <c r="M438" s="30"/>
    </row>
    <row r="439" spans="2:13" x14ac:dyDescent="0.3">
      <c r="B439" s="2" t="str">
        <f t="shared" si="145"/>
        <v/>
      </c>
      <c r="C439" s="30" t="str">
        <f t="shared" si="146"/>
        <v/>
      </c>
      <c r="D439" s="30">
        <f t="shared" si="147"/>
        <v>0</v>
      </c>
      <c r="E439" s="30">
        <f t="shared" si="148"/>
        <v>0</v>
      </c>
      <c r="F439" s="2">
        <f t="shared" si="149"/>
        <v>0</v>
      </c>
      <c r="G439" s="30">
        <f t="shared" si="150"/>
        <v>0</v>
      </c>
      <c r="J439" s="30">
        <f t="shared" si="151"/>
        <v>0</v>
      </c>
      <c r="K439" s="30" t="str">
        <f t="shared" si="152"/>
        <v/>
      </c>
      <c r="L439" s="30">
        <f t="shared" si="153"/>
        <v>0</v>
      </c>
      <c r="M439" s="30"/>
    </row>
    <row r="440" spans="2:13" x14ac:dyDescent="0.3">
      <c r="B440" s="2" t="str">
        <f t="shared" si="145"/>
        <v/>
      </c>
      <c r="C440" s="30" t="str">
        <f t="shared" si="146"/>
        <v/>
      </c>
      <c r="D440" s="30">
        <f t="shared" si="147"/>
        <v>0</v>
      </c>
      <c r="E440" s="30">
        <f t="shared" si="148"/>
        <v>0</v>
      </c>
      <c r="F440" s="2">
        <f t="shared" si="149"/>
        <v>0</v>
      </c>
      <c r="G440" s="30">
        <f t="shared" si="150"/>
        <v>0</v>
      </c>
      <c r="J440" s="30">
        <f t="shared" si="151"/>
        <v>0</v>
      </c>
      <c r="K440" s="30" t="str">
        <f t="shared" si="152"/>
        <v/>
      </c>
      <c r="L440" s="30">
        <f t="shared" si="153"/>
        <v>0</v>
      </c>
      <c r="M440" s="30"/>
    </row>
    <row r="441" spans="2:13" x14ac:dyDescent="0.3">
      <c r="B441" s="2" t="str">
        <f t="shared" si="145"/>
        <v/>
      </c>
      <c r="C441" s="30" t="str">
        <f t="shared" si="146"/>
        <v/>
      </c>
      <c r="D441" s="30">
        <f t="shared" si="147"/>
        <v>0</v>
      </c>
      <c r="E441" s="30">
        <f t="shared" si="148"/>
        <v>0</v>
      </c>
      <c r="F441" s="2">
        <f t="shared" si="149"/>
        <v>0</v>
      </c>
      <c r="G441" s="30">
        <f t="shared" si="150"/>
        <v>0</v>
      </c>
      <c r="J441" s="30">
        <f t="shared" si="151"/>
        <v>0</v>
      </c>
      <c r="K441" s="30" t="str">
        <f t="shared" si="152"/>
        <v/>
      </c>
      <c r="L441" s="30">
        <f t="shared" si="153"/>
        <v>0</v>
      </c>
      <c r="M441" s="30"/>
    </row>
    <row r="442" spans="2:13" x14ac:dyDescent="0.3">
      <c r="B442" s="2" t="str">
        <f t="shared" si="145"/>
        <v/>
      </c>
      <c r="C442" s="30" t="str">
        <f t="shared" si="146"/>
        <v/>
      </c>
      <c r="D442" s="30">
        <f t="shared" si="147"/>
        <v>0</v>
      </c>
      <c r="E442" s="30">
        <f t="shared" si="148"/>
        <v>0</v>
      </c>
      <c r="F442" s="2">
        <f t="shared" si="149"/>
        <v>0</v>
      </c>
      <c r="G442" s="30">
        <f t="shared" si="150"/>
        <v>0</v>
      </c>
      <c r="J442" s="30">
        <f t="shared" si="151"/>
        <v>0</v>
      </c>
      <c r="K442" s="30" t="str">
        <f t="shared" si="152"/>
        <v/>
      </c>
      <c r="L442" s="30">
        <f t="shared" si="153"/>
        <v>0</v>
      </c>
      <c r="M442" s="30"/>
    </row>
    <row r="443" spans="2:13" x14ac:dyDescent="0.3">
      <c r="B443" s="2" t="str">
        <f t="shared" si="145"/>
        <v/>
      </c>
      <c r="C443" s="30" t="str">
        <f t="shared" si="146"/>
        <v/>
      </c>
      <c r="D443" s="30">
        <f t="shared" si="147"/>
        <v>0</v>
      </c>
      <c r="E443" s="30">
        <f t="shared" si="148"/>
        <v>0</v>
      </c>
      <c r="F443" s="2">
        <f t="shared" si="149"/>
        <v>0</v>
      </c>
      <c r="G443" s="30">
        <f t="shared" si="150"/>
        <v>0</v>
      </c>
      <c r="J443" s="30">
        <f t="shared" si="151"/>
        <v>0</v>
      </c>
      <c r="K443" s="30" t="str">
        <f t="shared" si="152"/>
        <v/>
      </c>
      <c r="L443" s="30">
        <f t="shared" si="153"/>
        <v>0</v>
      </c>
      <c r="M443" s="30"/>
    </row>
    <row r="444" spans="2:13" x14ac:dyDescent="0.3">
      <c r="B444" s="2" t="str">
        <f t="shared" si="145"/>
        <v/>
      </c>
      <c r="C444" s="30" t="str">
        <f t="shared" si="146"/>
        <v/>
      </c>
      <c r="D444" s="30">
        <f t="shared" si="147"/>
        <v>0</v>
      </c>
      <c r="E444" s="30">
        <f t="shared" si="148"/>
        <v>0</v>
      </c>
      <c r="F444" s="2">
        <f t="shared" si="149"/>
        <v>0</v>
      </c>
      <c r="G444" s="30">
        <f t="shared" si="150"/>
        <v>0</v>
      </c>
      <c r="J444" s="30">
        <f t="shared" si="151"/>
        <v>0</v>
      </c>
      <c r="K444" s="30" t="str">
        <f t="shared" si="152"/>
        <v/>
      </c>
      <c r="L444" s="30">
        <f t="shared" si="153"/>
        <v>0</v>
      </c>
      <c r="M444" s="30"/>
    </row>
    <row r="445" spans="2:13" x14ac:dyDescent="0.3">
      <c r="B445" s="2" t="str">
        <f t="shared" si="145"/>
        <v/>
      </c>
      <c r="C445" s="30" t="str">
        <f t="shared" si="146"/>
        <v/>
      </c>
      <c r="D445" s="30">
        <f t="shared" si="147"/>
        <v>0</v>
      </c>
      <c r="E445" s="30">
        <f t="shared" si="148"/>
        <v>0</v>
      </c>
      <c r="F445" s="2">
        <f t="shared" si="149"/>
        <v>0</v>
      </c>
      <c r="G445" s="30">
        <f t="shared" si="150"/>
        <v>0</v>
      </c>
      <c r="J445" s="30">
        <f t="shared" si="151"/>
        <v>0</v>
      </c>
      <c r="K445" s="30" t="str">
        <f t="shared" si="152"/>
        <v/>
      </c>
      <c r="L445" s="30">
        <f t="shared" si="153"/>
        <v>0</v>
      </c>
      <c r="M445" s="30"/>
    </row>
    <row r="446" spans="2:13" x14ac:dyDescent="0.3">
      <c r="B446" s="2" t="str">
        <f t="shared" si="145"/>
        <v/>
      </c>
      <c r="C446" s="30" t="str">
        <f t="shared" si="146"/>
        <v/>
      </c>
      <c r="D446" s="30">
        <f t="shared" si="147"/>
        <v>0</v>
      </c>
      <c r="E446" s="30">
        <f t="shared" si="148"/>
        <v>0</v>
      </c>
      <c r="F446" s="2">
        <f t="shared" si="149"/>
        <v>0</v>
      </c>
      <c r="G446" s="30">
        <f t="shared" si="150"/>
        <v>0</v>
      </c>
      <c r="J446" s="30">
        <f t="shared" si="151"/>
        <v>0</v>
      </c>
      <c r="K446" s="30" t="str">
        <f t="shared" si="152"/>
        <v/>
      </c>
      <c r="L446" s="30">
        <f t="shared" si="153"/>
        <v>0</v>
      </c>
      <c r="M446" s="30"/>
    </row>
    <row r="447" spans="2:13" x14ac:dyDescent="0.3">
      <c r="B447" s="2" t="str">
        <f t="shared" si="145"/>
        <v/>
      </c>
      <c r="C447" s="30" t="str">
        <f t="shared" si="146"/>
        <v/>
      </c>
      <c r="D447" s="30">
        <f t="shared" si="147"/>
        <v>0</v>
      </c>
      <c r="E447" s="30">
        <f t="shared" si="148"/>
        <v>0</v>
      </c>
      <c r="F447" s="2">
        <f t="shared" si="149"/>
        <v>0</v>
      </c>
      <c r="G447" s="30">
        <f t="shared" si="150"/>
        <v>0</v>
      </c>
      <c r="J447" s="30">
        <f t="shared" si="151"/>
        <v>0</v>
      </c>
      <c r="K447" s="30" t="str">
        <f t="shared" si="152"/>
        <v/>
      </c>
      <c r="L447" s="30">
        <f t="shared" si="153"/>
        <v>0</v>
      </c>
      <c r="M447" s="30"/>
    </row>
    <row r="448" spans="2:13" x14ac:dyDescent="0.3">
      <c r="B448" s="2" t="str">
        <f t="shared" si="145"/>
        <v/>
      </c>
      <c r="C448" s="30" t="str">
        <f t="shared" si="146"/>
        <v/>
      </c>
      <c r="D448" s="30">
        <f t="shared" si="147"/>
        <v>0</v>
      </c>
      <c r="E448" s="30">
        <f t="shared" si="148"/>
        <v>0</v>
      </c>
      <c r="F448" s="2">
        <f t="shared" si="149"/>
        <v>0</v>
      </c>
      <c r="G448" s="30">
        <f t="shared" si="150"/>
        <v>0</v>
      </c>
      <c r="J448" s="30">
        <f t="shared" si="151"/>
        <v>0</v>
      </c>
      <c r="K448" s="30" t="str">
        <f t="shared" si="152"/>
        <v/>
      </c>
      <c r="L448" s="30">
        <f t="shared" si="153"/>
        <v>0</v>
      </c>
      <c r="M448" s="30"/>
    </row>
    <row r="449" spans="2:13" x14ac:dyDescent="0.3">
      <c r="B449" s="2" t="str">
        <f t="shared" si="145"/>
        <v/>
      </c>
      <c r="C449" s="30" t="str">
        <f t="shared" si="146"/>
        <v/>
      </c>
      <c r="D449" s="30">
        <f t="shared" si="147"/>
        <v>0</v>
      </c>
      <c r="E449" s="30">
        <f t="shared" si="148"/>
        <v>0</v>
      </c>
      <c r="F449" s="2">
        <f t="shared" si="149"/>
        <v>0</v>
      </c>
      <c r="G449" s="30">
        <f t="shared" si="150"/>
        <v>0</v>
      </c>
      <c r="J449" s="30">
        <f t="shared" si="151"/>
        <v>0</v>
      </c>
      <c r="K449" s="30" t="str">
        <f t="shared" si="152"/>
        <v/>
      </c>
      <c r="L449" s="30">
        <f t="shared" si="153"/>
        <v>0</v>
      </c>
      <c r="M449" s="30"/>
    </row>
    <row r="450" spans="2:13" x14ac:dyDescent="0.3">
      <c r="B450" s="2" t="str">
        <f t="shared" si="145"/>
        <v/>
      </c>
      <c r="C450" s="30" t="str">
        <f t="shared" si="146"/>
        <v/>
      </c>
      <c r="D450" s="30">
        <f t="shared" si="147"/>
        <v>0</v>
      </c>
      <c r="E450" s="30">
        <f t="shared" si="148"/>
        <v>0</v>
      </c>
      <c r="F450" s="2">
        <f t="shared" si="149"/>
        <v>0</v>
      </c>
      <c r="G450" s="30">
        <f t="shared" si="150"/>
        <v>0</v>
      </c>
      <c r="J450" s="30">
        <f t="shared" si="151"/>
        <v>0</v>
      </c>
      <c r="K450" s="30" t="str">
        <f t="shared" si="152"/>
        <v/>
      </c>
      <c r="L450" s="30">
        <f t="shared" si="153"/>
        <v>0</v>
      </c>
      <c r="M450" s="30"/>
    </row>
    <row r="451" spans="2:13" x14ac:dyDescent="0.3">
      <c r="B451" s="2" t="str">
        <f t="shared" si="145"/>
        <v/>
      </c>
      <c r="C451" s="30" t="str">
        <f t="shared" si="146"/>
        <v/>
      </c>
      <c r="D451" s="30">
        <f t="shared" si="147"/>
        <v>0</v>
      </c>
      <c r="E451" s="30">
        <f t="shared" si="148"/>
        <v>0</v>
      </c>
      <c r="F451" s="2">
        <f t="shared" si="149"/>
        <v>0</v>
      </c>
      <c r="G451" s="30">
        <f t="shared" si="150"/>
        <v>0</v>
      </c>
      <c r="J451" s="30">
        <f t="shared" si="151"/>
        <v>0</v>
      </c>
      <c r="K451" s="30" t="str">
        <f t="shared" si="152"/>
        <v/>
      </c>
      <c r="L451" s="30">
        <f t="shared" si="153"/>
        <v>0</v>
      </c>
      <c r="M451" s="30"/>
    </row>
    <row r="452" spans="2:13" x14ac:dyDescent="0.3">
      <c r="B452" s="2" t="str">
        <f t="shared" si="145"/>
        <v/>
      </c>
      <c r="C452" s="30" t="str">
        <f t="shared" si="146"/>
        <v/>
      </c>
      <c r="D452" s="30">
        <f t="shared" si="147"/>
        <v>0</v>
      </c>
      <c r="E452" s="30">
        <f t="shared" si="148"/>
        <v>0</v>
      </c>
      <c r="F452" s="2">
        <f t="shared" si="149"/>
        <v>0</v>
      </c>
      <c r="G452" s="30">
        <f t="shared" si="150"/>
        <v>0</v>
      </c>
      <c r="J452" s="30">
        <f t="shared" si="151"/>
        <v>0</v>
      </c>
      <c r="K452" s="30" t="str">
        <f t="shared" si="152"/>
        <v/>
      </c>
      <c r="L452" s="30">
        <f t="shared" si="153"/>
        <v>0</v>
      </c>
      <c r="M452" s="30"/>
    </row>
    <row r="453" spans="2:13" x14ac:dyDescent="0.3">
      <c r="B453" s="2" t="str">
        <f t="shared" si="145"/>
        <v/>
      </c>
      <c r="C453" s="30" t="str">
        <f t="shared" si="146"/>
        <v/>
      </c>
      <c r="D453" s="30">
        <f t="shared" si="147"/>
        <v>0</v>
      </c>
      <c r="E453" s="30">
        <f t="shared" si="148"/>
        <v>0</v>
      </c>
      <c r="F453" s="2">
        <f t="shared" si="149"/>
        <v>0</v>
      </c>
      <c r="G453" s="30">
        <f t="shared" si="150"/>
        <v>0</v>
      </c>
      <c r="J453" s="30">
        <f t="shared" si="151"/>
        <v>0</v>
      </c>
      <c r="K453" s="30" t="str">
        <f t="shared" si="152"/>
        <v/>
      </c>
      <c r="L453" s="30">
        <f t="shared" si="153"/>
        <v>0</v>
      </c>
      <c r="M453" s="30"/>
    </row>
    <row r="454" spans="2:13" x14ac:dyDescent="0.3">
      <c r="B454" s="2" t="str">
        <f t="shared" si="145"/>
        <v/>
      </c>
      <c r="C454" s="30" t="str">
        <f t="shared" si="146"/>
        <v/>
      </c>
      <c r="D454" s="30">
        <f t="shared" si="147"/>
        <v>0</v>
      </c>
      <c r="E454" s="30">
        <f t="shared" si="148"/>
        <v>0</v>
      </c>
      <c r="F454" s="2">
        <f t="shared" si="149"/>
        <v>0</v>
      </c>
      <c r="G454" s="30">
        <f t="shared" si="150"/>
        <v>0</v>
      </c>
      <c r="J454" s="30">
        <f t="shared" si="151"/>
        <v>0</v>
      </c>
      <c r="K454" s="30" t="str">
        <f t="shared" si="152"/>
        <v/>
      </c>
      <c r="L454" s="30">
        <f t="shared" si="153"/>
        <v>0</v>
      </c>
      <c r="M454" s="30"/>
    </row>
    <row r="455" spans="2:13" x14ac:dyDescent="0.3">
      <c r="B455" s="2" t="str">
        <f t="shared" si="145"/>
        <v/>
      </c>
      <c r="C455" s="30" t="str">
        <f t="shared" si="146"/>
        <v/>
      </c>
      <c r="D455" s="30">
        <f t="shared" si="147"/>
        <v>0</v>
      </c>
      <c r="E455" s="30">
        <f t="shared" si="148"/>
        <v>0</v>
      </c>
      <c r="F455" s="2">
        <f t="shared" si="149"/>
        <v>0</v>
      </c>
      <c r="G455" s="30">
        <f t="shared" si="150"/>
        <v>0</v>
      </c>
      <c r="J455" s="30">
        <f t="shared" si="151"/>
        <v>0</v>
      </c>
      <c r="K455" s="30" t="str">
        <f t="shared" si="152"/>
        <v/>
      </c>
      <c r="L455" s="30">
        <f t="shared" si="153"/>
        <v>0</v>
      </c>
      <c r="M455" s="30"/>
    </row>
    <row r="456" spans="2:13" x14ac:dyDescent="0.3">
      <c r="B456" s="2" t="str">
        <f t="shared" si="145"/>
        <v/>
      </c>
      <c r="C456" s="30" t="str">
        <f t="shared" si="146"/>
        <v/>
      </c>
      <c r="D456" s="30">
        <f t="shared" si="147"/>
        <v>0</v>
      </c>
      <c r="E456" s="30">
        <f t="shared" si="148"/>
        <v>0</v>
      </c>
      <c r="F456" s="2">
        <f t="shared" si="149"/>
        <v>0</v>
      </c>
      <c r="G456" s="30">
        <f t="shared" si="150"/>
        <v>0</v>
      </c>
      <c r="J456" s="30">
        <f t="shared" si="151"/>
        <v>0</v>
      </c>
      <c r="K456" s="30" t="str">
        <f t="shared" si="152"/>
        <v/>
      </c>
      <c r="L456" s="30">
        <f t="shared" si="153"/>
        <v>0</v>
      </c>
      <c r="M456" s="30"/>
    </row>
    <row r="457" spans="2:13" x14ac:dyDescent="0.3">
      <c r="B457" s="2" t="str">
        <f t="shared" si="145"/>
        <v/>
      </c>
      <c r="C457" s="30" t="str">
        <f t="shared" si="146"/>
        <v/>
      </c>
      <c r="D457" s="30">
        <f t="shared" si="147"/>
        <v>0</v>
      </c>
      <c r="E457" s="30">
        <f t="shared" si="148"/>
        <v>0</v>
      </c>
      <c r="F457" s="2">
        <f t="shared" si="149"/>
        <v>0</v>
      </c>
      <c r="G457" s="30">
        <f t="shared" si="150"/>
        <v>0</v>
      </c>
      <c r="J457" s="30">
        <f t="shared" si="151"/>
        <v>0</v>
      </c>
      <c r="K457" s="30" t="str">
        <f t="shared" si="152"/>
        <v/>
      </c>
      <c r="L457" s="30">
        <f t="shared" si="153"/>
        <v>0</v>
      </c>
      <c r="M457" s="30"/>
    </row>
    <row r="458" spans="2:13" x14ac:dyDescent="0.3">
      <c r="B458" s="2" t="str">
        <f t="shared" si="145"/>
        <v/>
      </c>
      <c r="C458" s="30" t="str">
        <f t="shared" si="146"/>
        <v/>
      </c>
      <c r="D458" s="30">
        <f t="shared" si="147"/>
        <v>0</v>
      </c>
      <c r="E458" s="30">
        <f t="shared" si="148"/>
        <v>0</v>
      </c>
      <c r="F458" s="2">
        <f t="shared" si="149"/>
        <v>0</v>
      </c>
      <c r="G458" s="30">
        <f t="shared" si="150"/>
        <v>0</v>
      </c>
      <c r="J458" s="30">
        <f t="shared" si="151"/>
        <v>0</v>
      </c>
      <c r="K458" s="30" t="str">
        <f t="shared" si="152"/>
        <v/>
      </c>
      <c r="L458" s="30">
        <f t="shared" si="153"/>
        <v>0</v>
      </c>
      <c r="M458" s="30"/>
    </row>
    <row r="459" spans="2:13" x14ac:dyDescent="0.3">
      <c r="B459" s="2" t="str">
        <f t="shared" si="145"/>
        <v/>
      </c>
      <c r="C459" s="30" t="str">
        <f t="shared" si="146"/>
        <v/>
      </c>
      <c r="D459" s="30">
        <f t="shared" si="147"/>
        <v>0</v>
      </c>
      <c r="E459" s="30">
        <f t="shared" si="148"/>
        <v>0</v>
      </c>
      <c r="F459" s="2">
        <f t="shared" si="149"/>
        <v>0</v>
      </c>
      <c r="G459" s="30">
        <f t="shared" si="150"/>
        <v>0</v>
      </c>
      <c r="J459" s="30">
        <f t="shared" si="151"/>
        <v>0</v>
      </c>
      <c r="K459" s="30" t="str">
        <f t="shared" si="152"/>
        <v/>
      </c>
      <c r="L459" s="30">
        <f t="shared" si="153"/>
        <v>0</v>
      </c>
      <c r="M459" s="30"/>
    </row>
    <row r="460" spans="2:13" x14ac:dyDescent="0.3">
      <c r="B460" s="2" t="str">
        <f t="shared" si="145"/>
        <v/>
      </c>
      <c r="C460" s="30" t="str">
        <f t="shared" si="146"/>
        <v/>
      </c>
      <c r="D460" s="30">
        <f t="shared" si="147"/>
        <v>0</v>
      </c>
      <c r="E460" s="30">
        <f t="shared" si="148"/>
        <v>0</v>
      </c>
      <c r="F460" s="2">
        <f t="shared" si="149"/>
        <v>0</v>
      </c>
      <c r="G460" s="30">
        <f t="shared" si="150"/>
        <v>0</v>
      </c>
      <c r="J460" s="30">
        <f t="shared" si="151"/>
        <v>0</v>
      </c>
      <c r="K460" s="30" t="str">
        <f t="shared" si="152"/>
        <v/>
      </c>
      <c r="L460" s="30">
        <f t="shared" si="153"/>
        <v>0</v>
      </c>
      <c r="M460" s="30"/>
    </row>
    <row r="461" spans="2:13" x14ac:dyDescent="0.3">
      <c r="B461" s="2" t="str">
        <f t="shared" ref="B461:B502" si="154">+IF(K460&gt;1,IF(B460="","",B460+1),"")</f>
        <v/>
      </c>
      <c r="C461" s="30" t="str">
        <f t="shared" ref="C461:C502" si="155">+IF(B461="","",K460)</f>
        <v/>
      </c>
      <c r="D461" s="30">
        <f t="shared" ref="D461:D501" si="156">+IF(B461="",0,-IPMT($C$5/12,B461,$C$6,$C$7))</f>
        <v>0</v>
      </c>
      <c r="E461" s="30">
        <f t="shared" ref="E461:E501" si="157">+IF(B461="",0,-PPMT($C$5/12,B461,$C$6,$C$7))</f>
        <v>0</v>
      </c>
      <c r="F461" s="2">
        <f t="shared" ref="F461:F501" si="158">+IF(B461="",0,$G$4)</f>
        <v>0</v>
      </c>
      <c r="G461" s="30">
        <f t="shared" ref="G461:G501" si="159">+IF(B461="",0,IF(C461&lt;$C$4*0.8,0,$G$5))</f>
        <v>0</v>
      </c>
      <c r="J461" s="30">
        <f t="shared" ref="J461:J501" si="160">+IF(B461="",0,E461+H461)</f>
        <v>0</v>
      </c>
      <c r="K461" s="30" t="str">
        <f t="shared" ref="K461:K501" si="161">+IF(B461="","",C461-J461)</f>
        <v/>
      </c>
      <c r="L461" s="30">
        <f t="shared" si="153"/>
        <v>0</v>
      </c>
      <c r="M461" s="30"/>
    </row>
    <row r="462" spans="2:13" x14ac:dyDescent="0.3">
      <c r="B462" s="2" t="str">
        <f t="shared" si="154"/>
        <v/>
      </c>
      <c r="C462" s="30" t="str">
        <f t="shared" si="155"/>
        <v/>
      </c>
      <c r="D462" s="30">
        <f t="shared" si="156"/>
        <v>0</v>
      </c>
      <c r="E462" s="30">
        <f t="shared" si="157"/>
        <v>0</v>
      </c>
      <c r="F462" s="2">
        <f t="shared" si="158"/>
        <v>0</v>
      </c>
      <c r="G462" s="30">
        <f t="shared" si="159"/>
        <v>0</v>
      </c>
      <c r="J462" s="30">
        <f t="shared" si="160"/>
        <v>0</v>
      </c>
      <c r="K462" s="30" t="str">
        <f t="shared" si="161"/>
        <v/>
      </c>
      <c r="L462" s="30">
        <f t="shared" si="153"/>
        <v>0</v>
      </c>
      <c r="M462" s="30"/>
    </row>
    <row r="463" spans="2:13" x14ac:dyDescent="0.3">
      <c r="B463" s="2" t="str">
        <f t="shared" si="154"/>
        <v/>
      </c>
      <c r="C463" s="30" t="str">
        <f t="shared" si="155"/>
        <v/>
      </c>
      <c r="D463" s="30">
        <f t="shared" si="156"/>
        <v>0</v>
      </c>
      <c r="E463" s="30">
        <f t="shared" si="157"/>
        <v>0</v>
      </c>
      <c r="F463" s="2">
        <f t="shared" si="158"/>
        <v>0</v>
      </c>
      <c r="G463" s="30">
        <f t="shared" si="159"/>
        <v>0</v>
      </c>
      <c r="J463" s="30">
        <f t="shared" si="160"/>
        <v>0</v>
      </c>
      <c r="K463" s="30" t="str">
        <f t="shared" si="161"/>
        <v/>
      </c>
      <c r="L463" s="30">
        <f t="shared" si="153"/>
        <v>0</v>
      </c>
      <c r="M463" s="30"/>
    </row>
    <row r="464" spans="2:13" x14ac:dyDescent="0.3">
      <c r="B464" s="2" t="str">
        <f t="shared" si="154"/>
        <v/>
      </c>
      <c r="C464" s="30" t="str">
        <f t="shared" si="155"/>
        <v/>
      </c>
      <c r="D464" s="30">
        <f t="shared" si="156"/>
        <v>0</v>
      </c>
      <c r="E464" s="30">
        <f t="shared" si="157"/>
        <v>0</v>
      </c>
      <c r="F464" s="2">
        <f t="shared" si="158"/>
        <v>0</v>
      </c>
      <c r="G464" s="30">
        <f t="shared" si="159"/>
        <v>0</v>
      </c>
      <c r="J464" s="30">
        <f t="shared" si="160"/>
        <v>0</v>
      </c>
      <c r="K464" s="30" t="str">
        <f t="shared" si="161"/>
        <v/>
      </c>
      <c r="L464" s="30">
        <f t="shared" si="153"/>
        <v>0</v>
      </c>
      <c r="M464" s="30"/>
    </row>
    <row r="465" spans="2:13" x14ac:dyDescent="0.3">
      <c r="B465" s="2" t="str">
        <f t="shared" si="154"/>
        <v/>
      </c>
      <c r="C465" s="30" t="str">
        <f t="shared" si="155"/>
        <v/>
      </c>
      <c r="D465" s="30">
        <f t="shared" si="156"/>
        <v>0</v>
      </c>
      <c r="E465" s="30">
        <f t="shared" si="157"/>
        <v>0</v>
      </c>
      <c r="F465" s="2">
        <f t="shared" si="158"/>
        <v>0</v>
      </c>
      <c r="G465" s="30">
        <f t="shared" si="159"/>
        <v>0</v>
      </c>
      <c r="J465" s="30">
        <f t="shared" si="160"/>
        <v>0</v>
      </c>
      <c r="K465" s="30" t="str">
        <f t="shared" si="161"/>
        <v/>
      </c>
      <c r="L465" s="30">
        <f t="shared" si="153"/>
        <v>0</v>
      </c>
      <c r="M465" s="30"/>
    </row>
    <row r="466" spans="2:13" x14ac:dyDescent="0.3">
      <c r="B466" s="2" t="str">
        <f t="shared" si="154"/>
        <v/>
      </c>
      <c r="C466" s="30" t="str">
        <f t="shared" si="155"/>
        <v/>
      </c>
      <c r="D466" s="30">
        <f t="shared" si="156"/>
        <v>0</v>
      </c>
      <c r="E466" s="30">
        <f t="shared" si="157"/>
        <v>0</v>
      </c>
      <c r="F466" s="2">
        <f t="shared" si="158"/>
        <v>0</v>
      </c>
      <c r="G466" s="30">
        <f t="shared" si="159"/>
        <v>0</v>
      </c>
      <c r="J466" s="30">
        <f t="shared" si="160"/>
        <v>0</v>
      </c>
      <c r="K466" s="30" t="str">
        <f t="shared" si="161"/>
        <v/>
      </c>
      <c r="L466" s="30">
        <f t="shared" si="153"/>
        <v>0</v>
      </c>
      <c r="M466" s="30"/>
    </row>
    <row r="467" spans="2:13" x14ac:dyDescent="0.3">
      <c r="B467" s="2" t="str">
        <f t="shared" si="154"/>
        <v/>
      </c>
      <c r="C467" s="30" t="str">
        <f t="shared" si="155"/>
        <v/>
      </c>
      <c r="D467" s="30">
        <f t="shared" si="156"/>
        <v>0</v>
      </c>
      <c r="E467" s="30">
        <f t="shared" si="157"/>
        <v>0</v>
      </c>
      <c r="F467" s="2">
        <f t="shared" si="158"/>
        <v>0</v>
      </c>
      <c r="G467" s="30">
        <f t="shared" si="159"/>
        <v>0</v>
      </c>
      <c r="J467" s="30">
        <f t="shared" si="160"/>
        <v>0</v>
      </c>
      <c r="K467" s="30" t="str">
        <f t="shared" si="161"/>
        <v/>
      </c>
      <c r="L467" s="30">
        <f t="shared" si="153"/>
        <v>0</v>
      </c>
      <c r="M467" s="30"/>
    </row>
    <row r="468" spans="2:13" x14ac:dyDescent="0.3">
      <c r="B468" s="2" t="str">
        <f t="shared" si="154"/>
        <v/>
      </c>
      <c r="C468" s="30" t="str">
        <f t="shared" si="155"/>
        <v/>
      </c>
      <c r="D468" s="30">
        <f t="shared" si="156"/>
        <v>0</v>
      </c>
      <c r="E468" s="30">
        <f t="shared" si="157"/>
        <v>0</v>
      </c>
      <c r="F468" s="2">
        <f t="shared" si="158"/>
        <v>0</v>
      </c>
      <c r="G468" s="30">
        <f t="shared" si="159"/>
        <v>0</v>
      </c>
      <c r="J468" s="30">
        <f t="shared" si="160"/>
        <v>0</v>
      </c>
      <c r="K468" s="30" t="str">
        <f t="shared" si="161"/>
        <v/>
      </c>
      <c r="L468" s="30">
        <f t="shared" si="153"/>
        <v>0</v>
      </c>
      <c r="M468" s="30"/>
    </row>
    <row r="469" spans="2:13" x14ac:dyDescent="0.3">
      <c r="B469" s="2" t="str">
        <f t="shared" si="154"/>
        <v/>
      </c>
      <c r="C469" s="30" t="str">
        <f t="shared" si="155"/>
        <v/>
      </c>
      <c r="D469" s="30">
        <f t="shared" si="156"/>
        <v>0</v>
      </c>
      <c r="E469" s="30">
        <f t="shared" si="157"/>
        <v>0</v>
      </c>
      <c r="F469" s="2">
        <f t="shared" si="158"/>
        <v>0</v>
      </c>
      <c r="G469" s="30">
        <f t="shared" si="159"/>
        <v>0</v>
      </c>
      <c r="J469" s="30">
        <f t="shared" si="160"/>
        <v>0</v>
      </c>
      <c r="K469" s="30" t="str">
        <f t="shared" si="161"/>
        <v/>
      </c>
      <c r="L469" s="30">
        <f t="shared" si="153"/>
        <v>0</v>
      </c>
      <c r="M469" s="30"/>
    </row>
    <row r="470" spans="2:13" x14ac:dyDescent="0.3">
      <c r="B470" s="2" t="str">
        <f t="shared" si="154"/>
        <v/>
      </c>
      <c r="C470" s="30" t="str">
        <f t="shared" si="155"/>
        <v/>
      </c>
      <c r="D470" s="30">
        <f t="shared" si="156"/>
        <v>0</v>
      </c>
      <c r="E470" s="30">
        <f t="shared" si="157"/>
        <v>0</v>
      </c>
      <c r="F470" s="2">
        <f t="shared" si="158"/>
        <v>0</v>
      </c>
      <c r="G470" s="30">
        <f t="shared" si="159"/>
        <v>0</v>
      </c>
      <c r="J470" s="30">
        <f t="shared" si="160"/>
        <v>0</v>
      </c>
      <c r="K470" s="30" t="str">
        <f t="shared" si="161"/>
        <v/>
      </c>
      <c r="L470" s="30">
        <f t="shared" si="153"/>
        <v>0</v>
      </c>
      <c r="M470" s="30"/>
    </row>
    <row r="471" spans="2:13" x14ac:dyDescent="0.3">
      <c r="B471" s="2" t="str">
        <f t="shared" si="154"/>
        <v/>
      </c>
      <c r="C471" s="30" t="str">
        <f t="shared" si="155"/>
        <v/>
      </c>
      <c r="D471" s="30">
        <f t="shared" si="156"/>
        <v>0</v>
      </c>
      <c r="E471" s="30">
        <f t="shared" si="157"/>
        <v>0</v>
      </c>
      <c r="F471" s="2">
        <f t="shared" si="158"/>
        <v>0</v>
      </c>
      <c r="G471" s="30">
        <f t="shared" si="159"/>
        <v>0</v>
      </c>
      <c r="J471" s="30">
        <f t="shared" si="160"/>
        <v>0</v>
      </c>
      <c r="K471" s="30" t="str">
        <f t="shared" si="161"/>
        <v/>
      </c>
      <c r="L471" s="30">
        <f t="shared" si="153"/>
        <v>0</v>
      </c>
      <c r="M471" s="30"/>
    </row>
    <row r="472" spans="2:13" x14ac:dyDescent="0.3">
      <c r="B472" s="2" t="str">
        <f t="shared" si="154"/>
        <v/>
      </c>
      <c r="C472" s="30" t="str">
        <f t="shared" si="155"/>
        <v/>
      </c>
      <c r="D472" s="30">
        <f t="shared" si="156"/>
        <v>0</v>
      </c>
      <c r="E472" s="30">
        <f t="shared" si="157"/>
        <v>0</v>
      </c>
      <c r="F472" s="2">
        <f t="shared" si="158"/>
        <v>0</v>
      </c>
      <c r="G472" s="30">
        <f t="shared" si="159"/>
        <v>0</v>
      </c>
      <c r="J472" s="30">
        <f t="shared" si="160"/>
        <v>0</v>
      </c>
      <c r="K472" s="30" t="str">
        <f t="shared" si="161"/>
        <v/>
      </c>
      <c r="L472" s="30">
        <f t="shared" si="153"/>
        <v>0</v>
      </c>
      <c r="M472" s="30"/>
    </row>
    <row r="473" spans="2:13" x14ac:dyDescent="0.3">
      <c r="B473" s="2" t="str">
        <f t="shared" si="154"/>
        <v/>
      </c>
      <c r="C473" s="30" t="str">
        <f t="shared" si="155"/>
        <v/>
      </c>
      <c r="D473" s="30">
        <f t="shared" si="156"/>
        <v>0</v>
      </c>
      <c r="E473" s="30">
        <f t="shared" si="157"/>
        <v>0</v>
      </c>
      <c r="F473" s="2">
        <f t="shared" si="158"/>
        <v>0</v>
      </c>
      <c r="G473" s="30">
        <f t="shared" si="159"/>
        <v>0</v>
      </c>
      <c r="J473" s="30">
        <f t="shared" si="160"/>
        <v>0</v>
      </c>
      <c r="K473" s="30" t="str">
        <f t="shared" si="161"/>
        <v/>
      </c>
      <c r="L473" s="30">
        <f t="shared" si="153"/>
        <v>0</v>
      </c>
      <c r="M473" s="30"/>
    </row>
    <row r="474" spans="2:13" x14ac:dyDescent="0.3">
      <c r="B474" s="2" t="str">
        <f t="shared" si="154"/>
        <v/>
      </c>
      <c r="C474" s="30" t="str">
        <f t="shared" si="155"/>
        <v/>
      </c>
      <c r="D474" s="30">
        <f t="shared" si="156"/>
        <v>0</v>
      </c>
      <c r="E474" s="30">
        <f t="shared" si="157"/>
        <v>0</v>
      </c>
      <c r="F474" s="2">
        <f t="shared" si="158"/>
        <v>0</v>
      </c>
      <c r="G474" s="30">
        <f t="shared" si="159"/>
        <v>0</v>
      </c>
      <c r="J474" s="30">
        <f t="shared" si="160"/>
        <v>0</v>
      </c>
      <c r="K474" s="30" t="str">
        <f t="shared" si="161"/>
        <v/>
      </c>
      <c r="L474" s="30">
        <f t="shared" si="153"/>
        <v>0</v>
      </c>
      <c r="M474" s="30"/>
    </row>
    <row r="475" spans="2:13" x14ac:dyDescent="0.3">
      <c r="B475" s="2" t="str">
        <f t="shared" si="154"/>
        <v/>
      </c>
      <c r="C475" s="30" t="str">
        <f t="shared" si="155"/>
        <v/>
      </c>
      <c r="D475" s="30">
        <f t="shared" si="156"/>
        <v>0</v>
      </c>
      <c r="E475" s="30">
        <f t="shared" si="157"/>
        <v>0</v>
      </c>
      <c r="F475" s="2">
        <f t="shared" si="158"/>
        <v>0</v>
      </c>
      <c r="G475" s="30">
        <f t="shared" si="159"/>
        <v>0</v>
      </c>
      <c r="J475" s="30">
        <f t="shared" si="160"/>
        <v>0</v>
      </c>
      <c r="K475" s="30" t="str">
        <f t="shared" si="161"/>
        <v/>
      </c>
      <c r="L475" s="30">
        <f t="shared" si="153"/>
        <v>0</v>
      </c>
      <c r="M475" s="30"/>
    </row>
    <row r="476" spans="2:13" x14ac:dyDescent="0.3">
      <c r="B476" s="2" t="str">
        <f t="shared" si="154"/>
        <v/>
      </c>
      <c r="C476" s="30" t="str">
        <f t="shared" si="155"/>
        <v/>
      </c>
      <c r="D476" s="30">
        <f t="shared" si="156"/>
        <v>0</v>
      </c>
      <c r="E476" s="30">
        <f t="shared" si="157"/>
        <v>0</v>
      </c>
      <c r="F476" s="2">
        <f t="shared" si="158"/>
        <v>0</v>
      </c>
      <c r="G476" s="30">
        <f t="shared" si="159"/>
        <v>0</v>
      </c>
      <c r="J476" s="30">
        <f t="shared" si="160"/>
        <v>0</v>
      </c>
      <c r="K476" s="30" t="str">
        <f t="shared" si="161"/>
        <v/>
      </c>
      <c r="L476" s="30">
        <f t="shared" si="153"/>
        <v>0</v>
      </c>
      <c r="M476" s="30"/>
    </row>
    <row r="477" spans="2:13" x14ac:dyDescent="0.3">
      <c r="B477" s="2" t="str">
        <f t="shared" si="154"/>
        <v/>
      </c>
      <c r="C477" s="30" t="str">
        <f t="shared" si="155"/>
        <v/>
      </c>
      <c r="D477" s="30">
        <f t="shared" si="156"/>
        <v>0</v>
      </c>
      <c r="E477" s="30">
        <f t="shared" si="157"/>
        <v>0</v>
      </c>
      <c r="F477" s="2">
        <f t="shared" si="158"/>
        <v>0</v>
      </c>
      <c r="G477" s="30">
        <f t="shared" si="159"/>
        <v>0</v>
      </c>
      <c r="J477" s="30">
        <f t="shared" si="160"/>
        <v>0</v>
      </c>
      <c r="K477" s="30" t="str">
        <f t="shared" si="161"/>
        <v/>
      </c>
      <c r="L477" s="30">
        <f t="shared" si="153"/>
        <v>0</v>
      </c>
      <c r="M477" s="30"/>
    </row>
    <row r="478" spans="2:13" x14ac:dyDescent="0.3">
      <c r="B478" s="2" t="str">
        <f t="shared" si="154"/>
        <v/>
      </c>
      <c r="C478" s="30" t="str">
        <f t="shared" si="155"/>
        <v/>
      </c>
      <c r="D478" s="30">
        <f t="shared" si="156"/>
        <v>0</v>
      </c>
      <c r="E478" s="30">
        <f t="shared" si="157"/>
        <v>0</v>
      </c>
      <c r="F478" s="2">
        <f t="shared" si="158"/>
        <v>0</v>
      </c>
      <c r="G478" s="30">
        <f t="shared" si="159"/>
        <v>0</v>
      </c>
      <c r="J478" s="30">
        <f t="shared" si="160"/>
        <v>0</v>
      </c>
      <c r="K478" s="30" t="str">
        <f t="shared" si="161"/>
        <v/>
      </c>
      <c r="L478" s="30">
        <f t="shared" si="153"/>
        <v>0</v>
      </c>
      <c r="M478" s="30"/>
    </row>
    <row r="479" spans="2:13" x14ac:dyDescent="0.3">
      <c r="B479" s="2" t="str">
        <f t="shared" si="154"/>
        <v/>
      </c>
      <c r="C479" s="30" t="str">
        <f t="shared" si="155"/>
        <v/>
      </c>
      <c r="D479" s="30">
        <f t="shared" si="156"/>
        <v>0</v>
      </c>
      <c r="E479" s="30">
        <f t="shared" si="157"/>
        <v>0</v>
      </c>
      <c r="F479" s="2">
        <f t="shared" si="158"/>
        <v>0</v>
      </c>
      <c r="G479" s="30">
        <f t="shared" si="159"/>
        <v>0</v>
      </c>
      <c r="J479" s="30">
        <f t="shared" si="160"/>
        <v>0</v>
      </c>
      <c r="K479" s="30" t="str">
        <f t="shared" si="161"/>
        <v/>
      </c>
      <c r="L479" s="30">
        <f t="shared" si="153"/>
        <v>0</v>
      </c>
      <c r="M479" s="30"/>
    </row>
    <row r="480" spans="2:13" x14ac:dyDescent="0.3">
      <c r="B480" s="2" t="str">
        <f t="shared" si="154"/>
        <v/>
      </c>
      <c r="C480" s="30" t="str">
        <f t="shared" si="155"/>
        <v/>
      </c>
      <c r="D480" s="30">
        <f t="shared" si="156"/>
        <v>0</v>
      </c>
      <c r="E480" s="30">
        <f t="shared" si="157"/>
        <v>0</v>
      </c>
      <c r="F480" s="2">
        <f t="shared" si="158"/>
        <v>0</v>
      </c>
      <c r="G480" s="30">
        <f t="shared" si="159"/>
        <v>0</v>
      </c>
      <c r="J480" s="30">
        <f t="shared" si="160"/>
        <v>0</v>
      </c>
      <c r="K480" s="30" t="str">
        <f t="shared" si="161"/>
        <v/>
      </c>
      <c r="L480" s="30">
        <f t="shared" si="153"/>
        <v>0</v>
      </c>
      <c r="M480" s="30"/>
    </row>
    <row r="481" spans="2:13" x14ac:dyDescent="0.3">
      <c r="B481" s="2" t="str">
        <f t="shared" si="154"/>
        <v/>
      </c>
      <c r="C481" s="30" t="str">
        <f t="shared" si="155"/>
        <v/>
      </c>
      <c r="D481" s="30">
        <f t="shared" si="156"/>
        <v>0</v>
      </c>
      <c r="E481" s="30">
        <f t="shared" si="157"/>
        <v>0</v>
      </c>
      <c r="F481" s="2">
        <f t="shared" si="158"/>
        <v>0</v>
      </c>
      <c r="G481" s="30">
        <f t="shared" si="159"/>
        <v>0</v>
      </c>
      <c r="J481" s="30">
        <f t="shared" si="160"/>
        <v>0</v>
      </c>
      <c r="K481" s="30" t="str">
        <f t="shared" si="161"/>
        <v/>
      </c>
      <c r="L481" s="30">
        <f t="shared" si="153"/>
        <v>0</v>
      </c>
      <c r="M481" s="30"/>
    </row>
    <row r="482" spans="2:13" x14ac:dyDescent="0.3">
      <c r="B482" s="2" t="str">
        <f t="shared" si="154"/>
        <v/>
      </c>
      <c r="C482" s="30" t="str">
        <f t="shared" si="155"/>
        <v/>
      </c>
      <c r="D482" s="30">
        <f t="shared" si="156"/>
        <v>0</v>
      </c>
      <c r="E482" s="30">
        <f t="shared" si="157"/>
        <v>0</v>
      </c>
      <c r="F482" s="2">
        <f t="shared" si="158"/>
        <v>0</v>
      </c>
      <c r="G482" s="30">
        <f t="shared" si="159"/>
        <v>0</v>
      </c>
      <c r="J482" s="30">
        <f t="shared" si="160"/>
        <v>0</v>
      </c>
      <c r="K482" s="30" t="str">
        <f t="shared" si="161"/>
        <v/>
      </c>
      <c r="L482" s="30">
        <f t="shared" si="153"/>
        <v>0</v>
      </c>
      <c r="M482" s="30"/>
    </row>
    <row r="483" spans="2:13" x14ac:dyDescent="0.3">
      <c r="B483" s="2" t="str">
        <f t="shared" si="154"/>
        <v/>
      </c>
      <c r="C483" s="30" t="str">
        <f t="shared" si="155"/>
        <v/>
      </c>
      <c r="D483" s="30">
        <f t="shared" si="156"/>
        <v>0</v>
      </c>
      <c r="E483" s="30">
        <f t="shared" si="157"/>
        <v>0</v>
      </c>
      <c r="F483" s="2">
        <f t="shared" si="158"/>
        <v>0</v>
      </c>
      <c r="G483" s="30">
        <f t="shared" si="159"/>
        <v>0</v>
      </c>
      <c r="J483" s="30">
        <f t="shared" si="160"/>
        <v>0</v>
      </c>
      <c r="K483" s="30" t="str">
        <f t="shared" si="161"/>
        <v/>
      </c>
      <c r="L483" s="30">
        <f t="shared" si="153"/>
        <v>0</v>
      </c>
      <c r="M483" s="30"/>
    </row>
    <row r="484" spans="2:13" x14ac:dyDescent="0.3">
      <c r="B484" s="2" t="str">
        <f t="shared" si="154"/>
        <v/>
      </c>
      <c r="C484" s="30" t="str">
        <f t="shared" si="155"/>
        <v/>
      </c>
      <c r="D484" s="30">
        <f t="shared" si="156"/>
        <v>0</v>
      </c>
      <c r="E484" s="30">
        <f t="shared" si="157"/>
        <v>0</v>
      </c>
      <c r="F484" s="2">
        <f t="shared" si="158"/>
        <v>0</v>
      </c>
      <c r="G484" s="30">
        <f t="shared" si="159"/>
        <v>0</v>
      </c>
      <c r="J484" s="30">
        <f t="shared" si="160"/>
        <v>0</v>
      </c>
      <c r="K484" s="30" t="str">
        <f t="shared" si="161"/>
        <v/>
      </c>
      <c r="L484" s="30">
        <f t="shared" si="153"/>
        <v>0</v>
      </c>
      <c r="M484" s="30"/>
    </row>
    <row r="485" spans="2:13" x14ac:dyDescent="0.3">
      <c r="B485" s="2" t="str">
        <f t="shared" si="154"/>
        <v/>
      </c>
      <c r="C485" s="30" t="str">
        <f t="shared" si="155"/>
        <v/>
      </c>
      <c r="D485" s="30">
        <f t="shared" si="156"/>
        <v>0</v>
      </c>
      <c r="E485" s="30">
        <f t="shared" si="157"/>
        <v>0</v>
      </c>
      <c r="F485" s="2">
        <f t="shared" si="158"/>
        <v>0</v>
      </c>
      <c r="G485" s="30">
        <f t="shared" si="159"/>
        <v>0</v>
      </c>
      <c r="J485" s="30">
        <f t="shared" si="160"/>
        <v>0</v>
      </c>
      <c r="K485" s="30" t="str">
        <f t="shared" si="161"/>
        <v/>
      </c>
      <c r="L485" s="30">
        <f t="shared" si="153"/>
        <v>0</v>
      </c>
      <c r="M485" s="30"/>
    </row>
    <row r="486" spans="2:13" x14ac:dyDescent="0.3">
      <c r="B486" s="2" t="str">
        <f t="shared" si="154"/>
        <v/>
      </c>
      <c r="C486" s="30" t="str">
        <f t="shared" si="155"/>
        <v/>
      </c>
      <c r="D486" s="30">
        <f t="shared" si="156"/>
        <v>0</v>
      </c>
      <c r="E486" s="30">
        <f t="shared" si="157"/>
        <v>0</v>
      </c>
      <c r="F486" s="2">
        <f t="shared" si="158"/>
        <v>0</v>
      </c>
      <c r="G486" s="30">
        <f t="shared" si="159"/>
        <v>0</v>
      </c>
      <c r="J486" s="30">
        <f t="shared" si="160"/>
        <v>0</v>
      </c>
      <c r="K486" s="30" t="str">
        <f t="shared" si="161"/>
        <v/>
      </c>
      <c r="L486" s="30">
        <f t="shared" si="153"/>
        <v>0</v>
      </c>
      <c r="M486" s="30"/>
    </row>
    <row r="487" spans="2:13" x14ac:dyDescent="0.3">
      <c r="B487" s="2" t="str">
        <f t="shared" si="154"/>
        <v/>
      </c>
      <c r="C487" s="30" t="str">
        <f t="shared" si="155"/>
        <v/>
      </c>
      <c r="D487" s="30">
        <f t="shared" si="156"/>
        <v>0</v>
      </c>
      <c r="E487" s="30">
        <f t="shared" si="157"/>
        <v>0</v>
      </c>
      <c r="F487" s="2">
        <f t="shared" si="158"/>
        <v>0</v>
      </c>
      <c r="G487" s="30">
        <f t="shared" si="159"/>
        <v>0</v>
      </c>
      <c r="J487" s="30">
        <f t="shared" si="160"/>
        <v>0</v>
      </c>
      <c r="K487" s="30" t="str">
        <f t="shared" si="161"/>
        <v/>
      </c>
      <c r="L487" s="30">
        <f t="shared" si="153"/>
        <v>0</v>
      </c>
      <c r="M487" s="30"/>
    </row>
    <row r="488" spans="2:13" x14ac:dyDescent="0.3">
      <c r="B488" s="2" t="str">
        <f t="shared" si="154"/>
        <v/>
      </c>
      <c r="C488" s="30" t="str">
        <f t="shared" si="155"/>
        <v/>
      </c>
      <c r="D488" s="30">
        <f t="shared" si="156"/>
        <v>0</v>
      </c>
      <c r="E488" s="30">
        <f t="shared" si="157"/>
        <v>0</v>
      </c>
      <c r="F488" s="2">
        <f t="shared" si="158"/>
        <v>0</v>
      </c>
      <c r="G488" s="30">
        <f t="shared" si="159"/>
        <v>0</v>
      </c>
      <c r="J488" s="30">
        <f t="shared" si="160"/>
        <v>0</v>
      </c>
      <c r="K488" s="30" t="str">
        <f t="shared" si="161"/>
        <v/>
      </c>
      <c r="L488" s="30">
        <f t="shared" si="153"/>
        <v>0</v>
      </c>
      <c r="M488" s="30"/>
    </row>
    <row r="489" spans="2:13" x14ac:dyDescent="0.3">
      <c r="B489" s="2" t="str">
        <f t="shared" si="154"/>
        <v/>
      </c>
      <c r="C489" s="30" t="str">
        <f t="shared" si="155"/>
        <v/>
      </c>
      <c r="D489" s="30">
        <f t="shared" si="156"/>
        <v>0</v>
      </c>
      <c r="E489" s="30">
        <f t="shared" si="157"/>
        <v>0</v>
      </c>
      <c r="F489" s="2">
        <f t="shared" si="158"/>
        <v>0</v>
      </c>
      <c r="G489" s="30">
        <f t="shared" si="159"/>
        <v>0</v>
      </c>
      <c r="J489" s="30">
        <f t="shared" si="160"/>
        <v>0</v>
      </c>
      <c r="K489" s="30" t="str">
        <f t="shared" si="161"/>
        <v/>
      </c>
      <c r="L489" s="30">
        <f t="shared" si="153"/>
        <v>0</v>
      </c>
      <c r="M489" s="30"/>
    </row>
    <row r="490" spans="2:13" x14ac:dyDescent="0.3">
      <c r="B490" s="2" t="str">
        <f t="shared" si="154"/>
        <v/>
      </c>
      <c r="C490" s="30" t="str">
        <f t="shared" si="155"/>
        <v/>
      </c>
      <c r="D490" s="30">
        <f t="shared" si="156"/>
        <v>0</v>
      </c>
      <c r="E490" s="30">
        <f t="shared" si="157"/>
        <v>0</v>
      </c>
      <c r="F490" s="2">
        <f t="shared" si="158"/>
        <v>0</v>
      </c>
      <c r="G490" s="30">
        <f t="shared" si="159"/>
        <v>0</v>
      </c>
      <c r="J490" s="30">
        <f t="shared" si="160"/>
        <v>0</v>
      </c>
      <c r="K490" s="30" t="str">
        <f t="shared" si="161"/>
        <v/>
      </c>
      <c r="L490" s="30">
        <f t="shared" si="153"/>
        <v>0</v>
      </c>
      <c r="M490" s="30"/>
    </row>
    <row r="491" spans="2:13" x14ac:dyDescent="0.3">
      <c r="B491" s="2" t="str">
        <f t="shared" si="154"/>
        <v/>
      </c>
      <c r="C491" s="30" t="str">
        <f t="shared" si="155"/>
        <v/>
      </c>
      <c r="D491" s="30">
        <f t="shared" si="156"/>
        <v>0</v>
      </c>
      <c r="E491" s="30">
        <f t="shared" si="157"/>
        <v>0</v>
      </c>
      <c r="F491" s="2">
        <f t="shared" si="158"/>
        <v>0</v>
      </c>
      <c r="G491" s="30">
        <f t="shared" si="159"/>
        <v>0</v>
      </c>
      <c r="J491" s="30">
        <f t="shared" si="160"/>
        <v>0</v>
      </c>
      <c r="K491" s="30" t="str">
        <f t="shared" si="161"/>
        <v/>
      </c>
      <c r="L491" s="30">
        <f t="shared" si="153"/>
        <v>0</v>
      </c>
      <c r="M491" s="30"/>
    </row>
    <row r="492" spans="2:13" x14ac:dyDescent="0.3">
      <c r="B492" s="2" t="str">
        <f t="shared" si="154"/>
        <v/>
      </c>
      <c r="C492" s="30" t="str">
        <f t="shared" si="155"/>
        <v/>
      </c>
      <c r="D492" s="30">
        <f t="shared" si="156"/>
        <v>0</v>
      </c>
      <c r="E492" s="30">
        <f t="shared" si="157"/>
        <v>0</v>
      </c>
      <c r="F492" s="2">
        <f t="shared" si="158"/>
        <v>0</v>
      </c>
      <c r="G492" s="30">
        <f t="shared" si="159"/>
        <v>0</v>
      </c>
      <c r="J492" s="30">
        <f t="shared" si="160"/>
        <v>0</v>
      </c>
      <c r="K492" s="30" t="str">
        <f t="shared" si="161"/>
        <v/>
      </c>
      <c r="L492" s="30">
        <f t="shared" si="153"/>
        <v>0</v>
      </c>
      <c r="M492" s="30"/>
    </row>
    <row r="493" spans="2:13" x14ac:dyDescent="0.3">
      <c r="B493" s="2" t="str">
        <f t="shared" si="154"/>
        <v/>
      </c>
      <c r="C493" s="30" t="str">
        <f t="shared" si="155"/>
        <v/>
      </c>
      <c r="D493" s="30">
        <f t="shared" si="156"/>
        <v>0</v>
      </c>
      <c r="E493" s="30">
        <f t="shared" si="157"/>
        <v>0</v>
      </c>
      <c r="F493" s="2">
        <f t="shared" si="158"/>
        <v>0</v>
      </c>
      <c r="G493" s="30">
        <f t="shared" si="159"/>
        <v>0</v>
      </c>
      <c r="J493" s="30">
        <f t="shared" si="160"/>
        <v>0</v>
      </c>
      <c r="K493" s="30" t="str">
        <f t="shared" si="161"/>
        <v/>
      </c>
      <c r="L493" s="30">
        <f t="shared" si="153"/>
        <v>0</v>
      </c>
      <c r="M493" s="30"/>
    </row>
    <row r="494" spans="2:13" x14ac:dyDescent="0.3">
      <c r="B494" s="2" t="str">
        <f t="shared" si="154"/>
        <v/>
      </c>
      <c r="C494" s="30" t="str">
        <f t="shared" si="155"/>
        <v/>
      </c>
      <c r="D494" s="30">
        <f t="shared" si="156"/>
        <v>0</v>
      </c>
      <c r="E494" s="30">
        <f t="shared" si="157"/>
        <v>0</v>
      </c>
      <c r="F494" s="2">
        <f t="shared" si="158"/>
        <v>0</v>
      </c>
      <c r="G494" s="30">
        <f t="shared" si="159"/>
        <v>0</v>
      </c>
      <c r="J494" s="30">
        <f t="shared" si="160"/>
        <v>0</v>
      </c>
      <c r="K494" s="30" t="str">
        <f t="shared" si="161"/>
        <v/>
      </c>
      <c r="L494" s="30">
        <f t="shared" si="153"/>
        <v>0</v>
      </c>
      <c r="M494" s="30"/>
    </row>
    <row r="495" spans="2:13" x14ac:dyDescent="0.3">
      <c r="B495" s="2" t="str">
        <f t="shared" si="154"/>
        <v/>
      </c>
      <c r="C495" s="30" t="str">
        <f t="shared" si="155"/>
        <v/>
      </c>
      <c r="D495" s="30">
        <f t="shared" si="156"/>
        <v>0</v>
      </c>
      <c r="E495" s="30">
        <f t="shared" si="157"/>
        <v>0</v>
      </c>
      <c r="F495" s="2">
        <f t="shared" si="158"/>
        <v>0</v>
      </c>
      <c r="G495" s="30">
        <f t="shared" si="159"/>
        <v>0</v>
      </c>
      <c r="J495" s="30">
        <f t="shared" si="160"/>
        <v>0</v>
      </c>
      <c r="K495" s="30" t="str">
        <f t="shared" si="161"/>
        <v/>
      </c>
      <c r="L495" s="30">
        <f t="shared" si="153"/>
        <v>0</v>
      </c>
      <c r="M495" s="30"/>
    </row>
    <row r="496" spans="2:13" x14ac:dyDescent="0.3">
      <c r="B496" s="2" t="str">
        <f t="shared" si="154"/>
        <v/>
      </c>
      <c r="C496" s="30" t="str">
        <f t="shared" si="155"/>
        <v/>
      </c>
      <c r="D496" s="30">
        <f t="shared" si="156"/>
        <v>0</v>
      </c>
      <c r="E496" s="30">
        <f t="shared" si="157"/>
        <v>0</v>
      </c>
      <c r="F496" s="2">
        <f t="shared" si="158"/>
        <v>0</v>
      </c>
      <c r="G496" s="30">
        <f t="shared" si="159"/>
        <v>0</v>
      </c>
      <c r="J496" s="30">
        <f t="shared" si="160"/>
        <v>0</v>
      </c>
      <c r="K496" s="30" t="str">
        <f t="shared" si="161"/>
        <v/>
      </c>
      <c r="L496" s="30">
        <f t="shared" si="153"/>
        <v>0</v>
      </c>
      <c r="M496" s="30"/>
    </row>
    <row r="497" spans="2:13" x14ac:dyDescent="0.3">
      <c r="B497" s="2" t="str">
        <f t="shared" si="154"/>
        <v/>
      </c>
      <c r="C497" s="30" t="str">
        <f t="shared" si="155"/>
        <v/>
      </c>
      <c r="D497" s="30">
        <f t="shared" si="156"/>
        <v>0</v>
      </c>
      <c r="E497" s="30">
        <f t="shared" si="157"/>
        <v>0</v>
      </c>
      <c r="F497" s="2">
        <f t="shared" si="158"/>
        <v>0</v>
      </c>
      <c r="G497" s="30">
        <f t="shared" si="159"/>
        <v>0</v>
      </c>
      <c r="J497" s="30">
        <f t="shared" si="160"/>
        <v>0</v>
      </c>
      <c r="K497" s="30" t="str">
        <f t="shared" si="161"/>
        <v/>
      </c>
      <c r="L497" s="30">
        <f t="shared" si="153"/>
        <v>0</v>
      </c>
      <c r="M497" s="30"/>
    </row>
    <row r="498" spans="2:13" x14ac:dyDescent="0.3">
      <c r="B498" s="2" t="str">
        <f t="shared" si="154"/>
        <v/>
      </c>
      <c r="C498" s="30" t="str">
        <f t="shared" si="155"/>
        <v/>
      </c>
      <c r="D498" s="30">
        <f t="shared" si="156"/>
        <v>0</v>
      </c>
      <c r="E498" s="30">
        <f t="shared" si="157"/>
        <v>0</v>
      </c>
      <c r="F498" s="2">
        <f t="shared" si="158"/>
        <v>0</v>
      </c>
      <c r="G498" s="30">
        <f t="shared" si="159"/>
        <v>0</v>
      </c>
      <c r="J498" s="30">
        <f t="shared" si="160"/>
        <v>0</v>
      </c>
      <c r="K498" s="30" t="str">
        <f t="shared" si="161"/>
        <v/>
      </c>
      <c r="L498" s="30">
        <f t="shared" si="153"/>
        <v>0</v>
      </c>
      <c r="M498" s="30"/>
    </row>
    <row r="499" spans="2:13" x14ac:dyDescent="0.3">
      <c r="B499" s="2" t="str">
        <f t="shared" si="154"/>
        <v/>
      </c>
      <c r="C499" s="30" t="str">
        <f t="shared" si="155"/>
        <v/>
      </c>
      <c r="D499" s="30">
        <f t="shared" si="156"/>
        <v>0</v>
      </c>
      <c r="E499" s="30">
        <f t="shared" si="157"/>
        <v>0</v>
      </c>
      <c r="F499" s="2">
        <f t="shared" si="158"/>
        <v>0</v>
      </c>
      <c r="G499" s="30">
        <f t="shared" si="159"/>
        <v>0</v>
      </c>
      <c r="J499" s="30">
        <f t="shared" si="160"/>
        <v>0</v>
      </c>
      <c r="K499" s="30" t="str">
        <f t="shared" si="161"/>
        <v/>
      </c>
      <c r="L499" s="30">
        <f t="shared" si="153"/>
        <v>0</v>
      </c>
      <c r="M499" s="30"/>
    </row>
    <row r="500" spans="2:13" x14ac:dyDescent="0.3">
      <c r="B500" s="2" t="str">
        <f t="shared" si="154"/>
        <v/>
      </c>
      <c r="C500" s="30" t="str">
        <f t="shared" si="155"/>
        <v/>
      </c>
      <c r="D500" s="30">
        <f t="shared" si="156"/>
        <v>0</v>
      </c>
      <c r="E500" s="30">
        <f t="shared" si="157"/>
        <v>0</v>
      </c>
      <c r="F500" s="2">
        <f t="shared" si="158"/>
        <v>0</v>
      </c>
      <c r="G500" s="30">
        <f t="shared" si="159"/>
        <v>0</v>
      </c>
      <c r="J500" s="30">
        <f t="shared" si="160"/>
        <v>0</v>
      </c>
      <c r="K500" s="30" t="str">
        <f t="shared" si="161"/>
        <v/>
      </c>
      <c r="L500" s="30">
        <f t="shared" ref="L500:L501" si="162">+H500+G500+F500+E500+D500</f>
        <v>0</v>
      </c>
      <c r="M500" s="30"/>
    </row>
    <row r="501" spans="2:13" x14ac:dyDescent="0.3">
      <c r="B501" s="2" t="str">
        <f t="shared" si="154"/>
        <v/>
      </c>
      <c r="C501" s="30" t="str">
        <f t="shared" si="155"/>
        <v/>
      </c>
      <c r="D501" s="30">
        <f t="shared" si="156"/>
        <v>0</v>
      </c>
      <c r="E501" s="30">
        <f t="shared" si="157"/>
        <v>0</v>
      </c>
      <c r="F501" s="2">
        <f t="shared" si="158"/>
        <v>0</v>
      </c>
      <c r="G501" s="30">
        <f t="shared" si="159"/>
        <v>0</v>
      </c>
      <c r="J501" s="30">
        <f t="shared" si="160"/>
        <v>0</v>
      </c>
      <c r="K501" s="30" t="str">
        <f t="shared" si="161"/>
        <v/>
      </c>
      <c r="L501" s="30">
        <f t="shared" si="162"/>
        <v>0</v>
      </c>
      <c r="M501" s="30"/>
    </row>
    <row r="502" spans="2:13" x14ac:dyDescent="0.3">
      <c r="B502" s="2" t="str">
        <f t="shared" si="154"/>
        <v/>
      </c>
      <c r="C502" s="30" t="str">
        <f t="shared" si="155"/>
        <v/>
      </c>
      <c r="D502" s="30" t="str">
        <f>+IF(B502="","",-IPMT($C$5/12,B502,$C$6,$C$7))</f>
        <v/>
      </c>
      <c r="E502" s="30" t="str">
        <f>+IF(B502="","",-PPMT($C$5/12,B502,$C$6,$C$7))</f>
        <v/>
      </c>
      <c r="K502" s="30" t="str">
        <f>+IF(B502="","",C502-E502-H502)</f>
        <v/>
      </c>
    </row>
  </sheetData>
  <mergeCells count="1">
    <mergeCell ref="J9:K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06410BD-3BF9-457D-B146-54648BF2E2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Mortgage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Zenee Miller</dc:creator>
  <cp:keywords/>
  <dc:description/>
  <cp:lastModifiedBy>Bhandari, Suresh (NonEmp)</cp:lastModifiedBy>
  <dcterms:created xsi:type="dcterms:W3CDTF">2011-02-05T06:12:31Z</dcterms:created>
  <dcterms:modified xsi:type="dcterms:W3CDTF">2019-07-01T18:09:44Z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TC021320439991</vt:lpwstr>
  </property>
</Properties>
</file>