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Bhandari\Desktop\"/>
    </mc:Choice>
  </mc:AlternateContent>
  <xr:revisionPtr revIDLastSave="0" documentId="10_ncr:8100000_{9DE08FC7-F5CD-4FF1-897D-CC914437B49D}" xr6:coauthVersionLast="33" xr6:coauthVersionMax="33" xr10:uidLastSave="{00000000-0000-0000-0000-000000000000}"/>
  <bookViews>
    <workbookView xWindow="0" yWindow="0" windowWidth="28800" windowHeight="12225" firstSheet="1" activeTab="7" xr2:uid="{00000000-000D-0000-FFFF-FFFF00000000}"/>
  </bookViews>
  <sheets>
    <sheet name="MedicalClaims" sheetId="10" r:id="rId1"/>
    <sheet name="Pradeep Bhai" sheetId="5" r:id="rId2"/>
    <sheet name="Savings" sheetId="4" r:id="rId3"/>
    <sheet name="HisaabKitaab" sheetId="6" r:id="rId4"/>
    <sheet name="Sheet3" sheetId="7" r:id="rId5"/>
    <sheet name="AutoInsurance" sheetId="8" r:id="rId6"/>
    <sheet name="Extra Monthly Expenses" sheetId="9" r:id="rId7"/>
    <sheet name="ProcalSalaryData" sheetId="11" r:id="rId8"/>
    <sheet name="RCIS Billable Hours" sheetId="13" r:id="rId9"/>
    <sheet name="Sheet1" sheetId="12" r:id="rId10"/>
  </sheets>
  <definedNames>
    <definedName name="_xlnm._FilterDatabase" localSheetId="0" hidden="1">MedicalClaims!$A$1:$L$19</definedName>
    <definedName name="_xlnm._FilterDatabase" localSheetId="8" hidden="1">'RCIS Billable Hours'!$F$480:$F$481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1" l="1"/>
  <c r="I32" i="11"/>
  <c r="H32" i="11"/>
  <c r="N32" i="11"/>
  <c r="K31" i="11"/>
  <c r="I31" i="11"/>
  <c r="H31" i="11"/>
  <c r="L31" i="11" s="1"/>
  <c r="N31" i="11"/>
  <c r="L32" i="11" l="1"/>
  <c r="O34" i="13"/>
  <c r="P32" i="13"/>
  <c r="O32" i="13"/>
  <c r="P38" i="13" l="1"/>
  <c r="O45" i="13"/>
  <c r="O44" i="13"/>
  <c r="O43" i="13"/>
  <c r="Q19" i="13"/>
  <c r="N51" i="13"/>
  <c r="M51" i="13"/>
  <c r="P28" i="13"/>
  <c r="P21" i="13"/>
  <c r="P22" i="13" s="1"/>
  <c r="P20" i="13"/>
  <c r="N13" i="13"/>
  <c r="M13" i="13"/>
  <c r="K13" i="13"/>
  <c r="O12" i="13"/>
  <c r="P12" i="13" s="1"/>
  <c r="K12" i="13"/>
  <c r="O11" i="13"/>
  <c r="P11" i="13" s="1"/>
  <c r="K11" i="13"/>
  <c r="O10" i="13"/>
  <c r="P10" i="13" s="1"/>
  <c r="K10" i="13"/>
  <c r="O9" i="13"/>
  <c r="P9" i="13" s="1"/>
  <c r="K9" i="13"/>
  <c r="O8" i="13"/>
  <c r="P8" i="13" s="1"/>
  <c r="K8" i="13"/>
  <c r="O7" i="13"/>
  <c r="P7" i="13" s="1"/>
  <c r="K7" i="13"/>
  <c r="O6" i="13"/>
  <c r="P6" i="13" s="1"/>
  <c r="K6" i="13"/>
  <c r="O5" i="13"/>
  <c r="P5" i="13" s="1"/>
  <c r="K5" i="13"/>
  <c r="O4" i="13"/>
  <c r="P4" i="13" s="1"/>
  <c r="K4" i="13"/>
  <c r="O3" i="13"/>
  <c r="P3" i="13" s="1"/>
  <c r="K3" i="13"/>
  <c r="O2" i="13"/>
  <c r="P2" i="13" s="1"/>
  <c r="K2" i="13"/>
  <c r="O13" i="13" l="1"/>
  <c r="P13" i="13" s="1"/>
  <c r="P15" i="13" s="1"/>
  <c r="P16" i="13" s="1"/>
  <c r="O31" i="13" l="1"/>
  <c r="P31" i="13" s="1"/>
  <c r="O30" i="13"/>
  <c r="P30" i="13" s="1"/>
  <c r="O29" i="13"/>
  <c r="P29" i="13" s="1"/>
  <c r="K32" i="13"/>
  <c r="K31" i="13"/>
  <c r="K30" i="13"/>
  <c r="K29" i="13"/>
  <c r="F478" i="13"/>
  <c r="E478" i="13"/>
  <c r="F481" i="13"/>
  <c r="F480" i="13"/>
  <c r="A3" i="13"/>
  <c r="A4" i="13" s="1"/>
  <c r="O28" i="13"/>
  <c r="K28" i="13"/>
  <c r="D2" i="13"/>
  <c r="C2" i="13"/>
  <c r="B2" i="13"/>
  <c r="B3" i="13" l="1"/>
  <c r="A5" i="13"/>
  <c r="A6" i="13" s="1"/>
  <c r="C4" i="13"/>
  <c r="C3" i="13"/>
  <c r="D3" i="13"/>
  <c r="P37" i="13"/>
  <c r="P39" i="13" s="1"/>
  <c r="Q41" i="13" s="1"/>
  <c r="B4" i="13"/>
  <c r="D4" i="13"/>
  <c r="D31" i="11"/>
  <c r="D5" i="13" l="1"/>
  <c r="B5" i="13"/>
  <c r="C5" i="13"/>
  <c r="B6" i="13"/>
  <c r="A7" i="13"/>
  <c r="D6" i="13"/>
  <c r="C6" i="13"/>
  <c r="N30" i="11"/>
  <c r="N29" i="11"/>
  <c r="N28" i="11"/>
  <c r="N27" i="11"/>
  <c r="L30" i="11"/>
  <c r="L29" i="11"/>
  <c r="L28" i="11"/>
  <c r="L27" i="11"/>
  <c r="U30" i="11"/>
  <c r="I30" i="11"/>
  <c r="K30" i="11" s="1"/>
  <c r="H30" i="11"/>
  <c r="D30" i="11"/>
  <c r="D29" i="11"/>
  <c r="I29" i="11" s="1"/>
  <c r="K29" i="11" s="1"/>
  <c r="U29" i="11"/>
  <c r="H29" i="11"/>
  <c r="C7" i="13" l="1"/>
  <c r="B7" i="13"/>
  <c r="A8" i="13"/>
  <c r="D7" i="13"/>
  <c r="I28" i="10"/>
  <c r="J26" i="10"/>
  <c r="D8" i="13" l="1"/>
  <c r="C8" i="13"/>
  <c r="B8" i="13"/>
  <c r="A9" i="13"/>
  <c r="H26" i="10"/>
  <c r="D9" i="13" l="1"/>
  <c r="C9" i="13"/>
  <c r="B9" i="13"/>
  <c r="A10" i="13"/>
  <c r="K46" i="11"/>
  <c r="K45" i="11"/>
  <c r="K47" i="11"/>
  <c r="S42" i="11"/>
  <c r="R42" i="11"/>
  <c r="Q42" i="11"/>
  <c r="P42" i="11"/>
  <c r="O42" i="11"/>
  <c r="N42" i="11"/>
  <c r="J42" i="11"/>
  <c r="G42" i="11"/>
  <c r="F42" i="11"/>
  <c r="K21" i="11"/>
  <c r="S16" i="11"/>
  <c r="R16" i="11"/>
  <c r="Q16" i="11"/>
  <c r="P16" i="11"/>
  <c r="O16" i="11"/>
  <c r="N16" i="11"/>
  <c r="J16" i="11"/>
  <c r="G16" i="11"/>
  <c r="F16" i="11"/>
  <c r="U28" i="11"/>
  <c r="H28" i="11"/>
  <c r="D28" i="11"/>
  <c r="I28" i="11" s="1"/>
  <c r="K28" i="11" s="1"/>
  <c r="U27" i="11"/>
  <c r="H27" i="11"/>
  <c r="D27" i="11"/>
  <c r="I27" i="11" s="1"/>
  <c r="K27" i="11" s="1"/>
  <c r="U14" i="11"/>
  <c r="H14" i="11"/>
  <c r="D14" i="11"/>
  <c r="I14" i="11" s="1"/>
  <c r="K14" i="11" s="1"/>
  <c r="L14" i="11" s="1"/>
  <c r="U13" i="11"/>
  <c r="H13" i="11"/>
  <c r="D13" i="11"/>
  <c r="I13" i="11" s="1"/>
  <c r="K13" i="11" s="1"/>
  <c r="U12" i="11"/>
  <c r="H12" i="11"/>
  <c r="D12" i="11"/>
  <c r="I12" i="11" s="1"/>
  <c r="K12" i="11" s="1"/>
  <c r="U11" i="11"/>
  <c r="H11" i="11"/>
  <c r="D11" i="11"/>
  <c r="I11" i="11" s="1"/>
  <c r="K11" i="11" s="1"/>
  <c r="L11" i="11" s="1"/>
  <c r="U10" i="11"/>
  <c r="H10" i="11"/>
  <c r="D10" i="11"/>
  <c r="I10" i="11" s="1"/>
  <c r="K10" i="11" s="1"/>
  <c r="U9" i="11"/>
  <c r="H9" i="11"/>
  <c r="D9" i="11"/>
  <c r="I9" i="11" s="1"/>
  <c r="K9" i="11" s="1"/>
  <c r="U8" i="11"/>
  <c r="H8" i="11"/>
  <c r="D8" i="11"/>
  <c r="I8" i="11" s="1"/>
  <c r="K8" i="11" s="1"/>
  <c r="L8" i="11" s="1"/>
  <c r="U7" i="11"/>
  <c r="H7" i="11"/>
  <c r="D7" i="11"/>
  <c r="I7" i="11" s="1"/>
  <c r="K7" i="11" s="1"/>
  <c r="U6" i="11"/>
  <c r="H6" i="11"/>
  <c r="D6" i="11"/>
  <c r="I6" i="11" s="1"/>
  <c r="K6" i="11" s="1"/>
  <c r="L6" i="11" s="1"/>
  <c r="U5" i="11"/>
  <c r="H5" i="11"/>
  <c r="D5" i="11"/>
  <c r="I5" i="11" s="1"/>
  <c r="K5" i="11" s="1"/>
  <c r="U4" i="11"/>
  <c r="H4" i="11"/>
  <c r="D4" i="11"/>
  <c r="I4" i="11" s="1"/>
  <c r="D10" i="13" l="1"/>
  <c r="C10" i="13"/>
  <c r="B10" i="13"/>
  <c r="A11" i="13"/>
  <c r="L9" i="11"/>
  <c r="L5" i="11"/>
  <c r="L13" i="11"/>
  <c r="K48" i="11"/>
  <c r="K42" i="11"/>
  <c r="H42" i="11"/>
  <c r="I42" i="11"/>
  <c r="K20" i="11"/>
  <c r="L7" i="11"/>
  <c r="L12" i="11"/>
  <c r="K19" i="11"/>
  <c r="K22" i="11" s="1"/>
  <c r="L10" i="11"/>
  <c r="K4" i="11"/>
  <c r="I16" i="11"/>
  <c r="H16" i="11"/>
  <c r="K46" i="4"/>
  <c r="C11" i="13" l="1"/>
  <c r="B11" i="13"/>
  <c r="D11" i="13"/>
  <c r="A12" i="13"/>
  <c r="L42" i="11"/>
  <c r="L4" i="11"/>
  <c r="L16" i="11" s="1"/>
  <c r="K16" i="11"/>
  <c r="N37" i="4"/>
  <c r="N36" i="4"/>
  <c r="N35" i="4"/>
  <c r="N34" i="4"/>
  <c r="N33" i="4"/>
  <c r="N32" i="4"/>
  <c r="N26" i="4"/>
  <c r="O26" i="4" s="1"/>
  <c r="E27" i="4"/>
  <c r="E28" i="4"/>
  <c r="E29" i="4"/>
  <c r="E30" i="4"/>
  <c r="E31" i="4"/>
  <c r="E32" i="4"/>
  <c r="E33" i="4"/>
  <c r="E34" i="4"/>
  <c r="E35" i="4"/>
  <c r="E36" i="4"/>
  <c r="E37" i="4"/>
  <c r="E26" i="4"/>
  <c r="G20" i="4"/>
  <c r="A13" i="13" l="1"/>
  <c r="D12" i="13"/>
  <c r="C12" i="13"/>
  <c r="B12" i="13"/>
  <c r="C20" i="8"/>
  <c r="E5" i="8"/>
  <c r="E3" i="8"/>
  <c r="E12" i="8"/>
  <c r="B13" i="8" s="1"/>
  <c r="B11" i="8"/>
  <c r="C13" i="13" l="1"/>
  <c r="A14" i="13"/>
  <c r="B13" i="13"/>
  <c r="D13" i="13"/>
  <c r="J24" i="7"/>
  <c r="G23" i="7" s="1"/>
  <c r="D11" i="6"/>
  <c r="D14" i="13" l="1"/>
  <c r="C14" i="13"/>
  <c r="A15" i="13"/>
  <c r="B14" i="13"/>
  <c r="L14" i="5"/>
  <c r="H14" i="5"/>
  <c r="H15" i="5" s="1"/>
  <c r="H16" i="5" s="1"/>
  <c r="H17" i="5" s="1"/>
  <c r="D15" i="13" l="1"/>
  <c r="C15" i="13"/>
  <c r="B15" i="13"/>
  <c r="A16" i="13"/>
  <c r="G9" i="4"/>
  <c r="N42" i="4" s="1"/>
  <c r="N30" i="4"/>
  <c r="N29" i="4"/>
  <c r="N31" i="4"/>
  <c r="N28" i="4"/>
  <c r="N27" i="4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A17" i="13" l="1"/>
  <c r="D16" i="13"/>
  <c r="C16" i="13"/>
  <c r="B16" i="13"/>
  <c r="N40" i="4"/>
  <c r="N41" i="4" s="1"/>
  <c r="B10" i="8"/>
  <c r="E11" i="8"/>
  <c r="B17" i="13" l="1"/>
  <c r="A18" i="13"/>
  <c r="D17" i="13"/>
  <c r="C17" i="13"/>
  <c r="E10" i="8"/>
  <c r="B9" i="8"/>
  <c r="A19" i="13" l="1"/>
  <c r="D18" i="13"/>
  <c r="C18" i="13"/>
  <c r="B18" i="13"/>
  <c r="E9" i="8"/>
  <c r="B8" i="8"/>
  <c r="B19" i="13" l="1"/>
  <c r="A20" i="13"/>
  <c r="D19" i="13"/>
  <c r="C19" i="13"/>
  <c r="B6" i="8"/>
  <c r="E6" i="8" s="1"/>
  <c r="E8" i="8"/>
  <c r="A21" i="13" l="1"/>
  <c r="D20" i="13"/>
  <c r="C20" i="13"/>
  <c r="B20" i="13"/>
  <c r="A22" i="13" l="1"/>
  <c r="C21" i="13"/>
  <c r="D21" i="13"/>
  <c r="B21" i="13"/>
  <c r="D22" i="13" l="1"/>
  <c r="C22" i="13"/>
  <c r="B22" i="13"/>
  <c r="A23" i="13"/>
  <c r="B23" i="13" l="1"/>
  <c r="A24" i="13"/>
  <c r="D23" i="13"/>
  <c r="C23" i="13"/>
  <c r="C24" i="13" l="1"/>
  <c r="B24" i="13"/>
  <c r="A25" i="13"/>
  <c r="D24" i="13"/>
  <c r="B25" i="13" l="1"/>
  <c r="A26" i="13"/>
  <c r="D25" i="13"/>
  <c r="C25" i="13"/>
  <c r="C26" i="13" l="1"/>
  <c r="B26" i="13"/>
  <c r="A27" i="13"/>
  <c r="D26" i="13"/>
  <c r="A28" i="13" l="1"/>
  <c r="B27" i="13"/>
  <c r="D27" i="13"/>
  <c r="C27" i="13"/>
  <c r="C28" i="13" l="1"/>
  <c r="B28" i="13"/>
  <c r="A29" i="13"/>
  <c r="D28" i="13"/>
  <c r="A30" i="13" l="1"/>
  <c r="D29" i="13"/>
  <c r="C29" i="13"/>
  <c r="B29" i="13"/>
  <c r="C30" i="13" l="1"/>
  <c r="B30" i="13"/>
  <c r="A31" i="13"/>
  <c r="D30" i="13"/>
  <c r="A32" i="13" l="1"/>
  <c r="D31" i="13"/>
  <c r="C31" i="13"/>
  <c r="B31" i="13"/>
  <c r="C32" i="13" l="1"/>
  <c r="B32" i="13"/>
  <c r="A33" i="13"/>
  <c r="D32" i="13"/>
  <c r="B33" i="13" l="1"/>
  <c r="A34" i="13"/>
  <c r="D33" i="13"/>
  <c r="C33" i="13"/>
  <c r="C34" i="13" l="1"/>
  <c r="B34" i="13"/>
  <c r="A35" i="13"/>
  <c r="D34" i="13"/>
  <c r="A36" i="13" l="1"/>
  <c r="D35" i="13"/>
  <c r="C35" i="13"/>
  <c r="B35" i="13"/>
  <c r="C36" i="13" l="1"/>
  <c r="B36" i="13"/>
  <c r="A37" i="13"/>
  <c r="D36" i="13"/>
  <c r="B37" i="13" l="1"/>
  <c r="A38" i="13"/>
  <c r="D37" i="13"/>
  <c r="C37" i="13"/>
  <c r="C38" i="13" l="1"/>
  <c r="B38" i="13"/>
  <c r="A39" i="13"/>
  <c r="D38" i="13"/>
  <c r="A40" i="13" l="1"/>
  <c r="D39" i="13"/>
  <c r="C39" i="13"/>
  <c r="B39" i="13"/>
  <c r="C40" i="13" l="1"/>
  <c r="B40" i="13"/>
  <c r="A41" i="13"/>
  <c r="D40" i="13"/>
  <c r="A42" i="13" l="1"/>
  <c r="D41" i="13"/>
  <c r="C41" i="13"/>
  <c r="B41" i="13"/>
  <c r="C42" i="13" l="1"/>
  <c r="B42" i="13"/>
  <c r="A43" i="13"/>
  <c r="D42" i="13"/>
  <c r="A44" i="13" l="1"/>
  <c r="D43" i="13"/>
  <c r="C43" i="13"/>
  <c r="B43" i="13"/>
  <c r="C44" i="13" l="1"/>
  <c r="B44" i="13"/>
  <c r="A45" i="13"/>
  <c r="D44" i="13"/>
  <c r="B45" i="13" l="1"/>
  <c r="C45" i="13"/>
  <c r="A46" i="13"/>
  <c r="D45" i="13"/>
  <c r="D46" i="13" l="1"/>
  <c r="A47" i="13"/>
  <c r="C46" i="13"/>
  <c r="B46" i="13"/>
  <c r="B47" i="13" l="1"/>
  <c r="A48" i="13"/>
  <c r="D47" i="13"/>
  <c r="C47" i="13"/>
  <c r="D48" i="13" l="1"/>
  <c r="A49" i="13"/>
  <c r="C48" i="13"/>
  <c r="B48" i="13"/>
  <c r="B49" i="13" l="1"/>
  <c r="D49" i="13"/>
  <c r="C49" i="13"/>
  <c r="A50" i="13"/>
  <c r="D50" i="13" l="1"/>
  <c r="A51" i="13"/>
  <c r="C50" i="13"/>
  <c r="B50" i="13"/>
  <c r="B51" i="13" l="1"/>
  <c r="A52" i="13"/>
  <c r="D51" i="13"/>
  <c r="C51" i="13"/>
  <c r="D52" i="13" l="1"/>
  <c r="B52" i="13"/>
  <c r="A53" i="13"/>
  <c r="C52" i="13"/>
  <c r="B53" i="13" l="1"/>
  <c r="C53" i="13"/>
  <c r="A54" i="13"/>
  <c r="D53" i="13"/>
  <c r="D54" i="13" l="1"/>
  <c r="A55" i="13"/>
  <c r="C54" i="13"/>
  <c r="B54" i="13"/>
  <c r="B55" i="13" l="1"/>
  <c r="A56" i="13"/>
  <c r="D55" i="13"/>
  <c r="C55" i="13"/>
  <c r="D56" i="13" l="1"/>
  <c r="A57" i="13"/>
  <c r="C56" i="13"/>
  <c r="B56" i="13"/>
  <c r="B57" i="13" l="1"/>
  <c r="D57" i="13"/>
  <c r="C57" i="13"/>
  <c r="A58" i="13"/>
  <c r="D58" i="13" l="1"/>
  <c r="A59" i="13"/>
  <c r="C58" i="13"/>
  <c r="B58" i="13"/>
  <c r="B59" i="13" l="1"/>
  <c r="A60" i="13"/>
  <c r="D59" i="13"/>
  <c r="C59" i="13"/>
  <c r="D60" i="13" l="1"/>
  <c r="B60" i="13"/>
  <c r="C60" i="13"/>
  <c r="A61" i="13"/>
  <c r="B61" i="13" l="1"/>
  <c r="D61" i="13"/>
  <c r="A62" i="13"/>
  <c r="C61" i="13"/>
  <c r="D62" i="13" l="1"/>
  <c r="B62" i="13"/>
  <c r="A63" i="13"/>
  <c r="C62" i="13"/>
  <c r="B63" i="13" l="1"/>
  <c r="D63" i="13"/>
  <c r="A64" i="13"/>
  <c r="C63" i="13"/>
  <c r="D64" i="13" l="1"/>
  <c r="B64" i="13"/>
  <c r="C64" i="13"/>
  <c r="A65" i="13"/>
  <c r="B65" i="13" l="1"/>
  <c r="D65" i="13"/>
  <c r="A66" i="13"/>
  <c r="C65" i="13"/>
  <c r="D66" i="13" l="1"/>
  <c r="B66" i="13"/>
  <c r="A67" i="13"/>
  <c r="C66" i="13"/>
  <c r="B67" i="13" l="1"/>
  <c r="D67" i="13"/>
  <c r="A68" i="13"/>
  <c r="C67" i="13"/>
  <c r="D68" i="13" l="1"/>
  <c r="B68" i="13"/>
  <c r="C68" i="13"/>
  <c r="A69" i="13"/>
  <c r="B69" i="13" l="1"/>
  <c r="D69" i="13"/>
  <c r="A70" i="13"/>
  <c r="C69" i="13"/>
  <c r="D70" i="13" l="1"/>
  <c r="B70" i="13"/>
  <c r="A71" i="13"/>
  <c r="C70" i="13"/>
  <c r="B71" i="13" l="1"/>
  <c r="D71" i="13"/>
  <c r="A72" i="13"/>
  <c r="C71" i="13"/>
  <c r="D72" i="13" l="1"/>
  <c r="B72" i="13"/>
  <c r="C72" i="13"/>
  <c r="A73" i="13"/>
  <c r="B73" i="13" l="1"/>
  <c r="D73" i="13"/>
  <c r="A74" i="13"/>
  <c r="C73" i="13"/>
  <c r="D74" i="13" l="1"/>
  <c r="B74" i="13"/>
  <c r="A75" i="13"/>
  <c r="C74" i="13"/>
  <c r="B75" i="13" l="1"/>
  <c r="D75" i="13"/>
  <c r="A76" i="13"/>
  <c r="C75" i="13"/>
  <c r="D76" i="13" l="1"/>
  <c r="B76" i="13"/>
  <c r="C76" i="13"/>
  <c r="A77" i="13"/>
  <c r="B77" i="13" l="1"/>
  <c r="D77" i="13"/>
  <c r="A78" i="13"/>
  <c r="C77" i="13"/>
  <c r="D78" i="13" l="1"/>
  <c r="B78" i="13"/>
  <c r="A79" i="13"/>
  <c r="C78" i="13"/>
  <c r="B79" i="13" l="1"/>
  <c r="D79" i="13"/>
  <c r="A80" i="13"/>
  <c r="C79" i="13"/>
  <c r="D80" i="13" l="1"/>
  <c r="B80" i="13"/>
  <c r="C80" i="13"/>
  <c r="A81" i="13"/>
  <c r="B81" i="13" l="1"/>
  <c r="D81" i="13"/>
  <c r="A82" i="13"/>
  <c r="C81" i="13"/>
  <c r="D82" i="13" l="1"/>
  <c r="B82" i="13"/>
  <c r="A83" i="13"/>
  <c r="C82" i="13"/>
  <c r="B83" i="13" l="1"/>
  <c r="D83" i="13"/>
  <c r="A84" i="13"/>
  <c r="C83" i="13"/>
  <c r="D84" i="13" l="1"/>
  <c r="B84" i="13"/>
  <c r="C84" i="13"/>
  <c r="A85" i="13"/>
  <c r="B85" i="13" l="1"/>
  <c r="D85" i="13"/>
  <c r="A86" i="13"/>
  <c r="C85" i="13"/>
  <c r="D86" i="13" l="1"/>
  <c r="B86" i="13"/>
  <c r="A87" i="13"/>
  <c r="C86" i="13"/>
  <c r="B87" i="13" l="1"/>
  <c r="D87" i="13"/>
  <c r="A88" i="13"/>
  <c r="C87" i="13"/>
  <c r="D88" i="13" l="1"/>
  <c r="B88" i="13"/>
  <c r="C88" i="13"/>
  <c r="A89" i="13"/>
  <c r="B89" i="13" l="1"/>
  <c r="D89" i="13"/>
  <c r="A90" i="13"/>
  <c r="C89" i="13"/>
  <c r="D90" i="13" l="1"/>
  <c r="B90" i="13"/>
  <c r="A91" i="13"/>
  <c r="C90" i="13"/>
  <c r="B91" i="13" l="1"/>
  <c r="D91" i="13"/>
  <c r="A92" i="13"/>
  <c r="C91" i="13"/>
  <c r="D92" i="13" l="1"/>
  <c r="B92" i="13"/>
  <c r="C92" i="13"/>
  <c r="A93" i="13"/>
  <c r="B93" i="13" l="1"/>
  <c r="D93" i="13"/>
  <c r="A94" i="13"/>
  <c r="C93" i="13"/>
  <c r="D94" i="13" l="1"/>
  <c r="B94" i="13"/>
  <c r="A95" i="13"/>
  <c r="C94" i="13"/>
  <c r="B95" i="13" l="1"/>
  <c r="D95" i="13"/>
  <c r="A96" i="13"/>
  <c r="C95" i="13"/>
  <c r="D96" i="13" l="1"/>
  <c r="C96" i="13"/>
  <c r="B96" i="13"/>
  <c r="A97" i="13"/>
  <c r="B97" i="13" l="1"/>
  <c r="D97" i="13"/>
  <c r="A98" i="13"/>
  <c r="C97" i="13"/>
  <c r="D98" i="13" l="1"/>
  <c r="C98" i="13"/>
  <c r="B98" i="13"/>
  <c r="A99" i="13"/>
  <c r="B99" i="13" l="1"/>
  <c r="D99" i="13"/>
  <c r="A100" i="13"/>
  <c r="C99" i="13"/>
  <c r="D100" i="13" l="1"/>
  <c r="C100" i="13"/>
  <c r="B100" i="13"/>
  <c r="A101" i="13"/>
  <c r="B101" i="13" l="1"/>
  <c r="D101" i="13"/>
  <c r="A102" i="13"/>
  <c r="C101" i="13"/>
  <c r="D102" i="13" l="1"/>
  <c r="C102" i="13"/>
  <c r="B102" i="13"/>
  <c r="A103" i="13"/>
  <c r="B103" i="13" l="1"/>
  <c r="D103" i="13"/>
  <c r="A104" i="13"/>
  <c r="C103" i="13"/>
  <c r="D104" i="13" l="1"/>
  <c r="C104" i="13"/>
  <c r="B104" i="13"/>
  <c r="A105" i="13"/>
  <c r="B105" i="13" l="1"/>
  <c r="D105" i="13"/>
  <c r="A106" i="13"/>
  <c r="C105" i="13"/>
  <c r="D106" i="13" l="1"/>
  <c r="C106" i="13"/>
  <c r="B106" i="13"/>
  <c r="A107" i="13"/>
  <c r="B107" i="13" l="1"/>
  <c r="D107" i="13"/>
  <c r="C107" i="13"/>
  <c r="A108" i="13"/>
  <c r="D108" i="13" l="1"/>
  <c r="C108" i="13"/>
  <c r="B108" i="13"/>
  <c r="A109" i="13"/>
  <c r="B109" i="13" l="1"/>
  <c r="D109" i="13"/>
  <c r="A110" i="13"/>
  <c r="C109" i="13"/>
  <c r="D110" i="13" l="1"/>
  <c r="C110" i="13"/>
  <c r="B110" i="13"/>
  <c r="A111" i="13"/>
  <c r="B111" i="13" l="1"/>
  <c r="D111" i="13"/>
  <c r="A112" i="13"/>
  <c r="C111" i="13"/>
  <c r="D112" i="13" l="1"/>
  <c r="C112" i="13"/>
  <c r="B112" i="13"/>
  <c r="A113" i="13"/>
  <c r="B113" i="13" l="1"/>
  <c r="D113" i="13"/>
  <c r="A114" i="13"/>
  <c r="C113" i="13"/>
  <c r="D114" i="13" l="1"/>
  <c r="C114" i="13"/>
  <c r="B114" i="13"/>
  <c r="A115" i="13"/>
  <c r="B115" i="13" l="1"/>
  <c r="D115" i="13"/>
  <c r="A116" i="13"/>
  <c r="C115" i="13"/>
  <c r="D116" i="13" l="1"/>
  <c r="C116" i="13"/>
  <c r="B116" i="13"/>
  <c r="A117" i="13"/>
  <c r="B117" i="13" l="1"/>
  <c r="D117" i="13"/>
  <c r="A118" i="13"/>
  <c r="C117" i="13"/>
  <c r="D118" i="13" l="1"/>
  <c r="C118" i="13"/>
  <c r="B118" i="13"/>
  <c r="A119" i="13"/>
  <c r="B119" i="13" l="1"/>
  <c r="D119" i="13"/>
  <c r="A120" i="13"/>
  <c r="C119" i="13"/>
  <c r="D120" i="13" l="1"/>
  <c r="C120" i="13"/>
  <c r="B120" i="13"/>
  <c r="A121" i="13"/>
  <c r="B121" i="13" l="1"/>
  <c r="D121" i="13"/>
  <c r="A122" i="13"/>
  <c r="C121" i="13"/>
  <c r="D122" i="13" l="1"/>
  <c r="C122" i="13"/>
  <c r="B122" i="13"/>
  <c r="A123" i="13"/>
  <c r="B123" i="13" l="1"/>
  <c r="D123" i="13"/>
  <c r="C123" i="13"/>
  <c r="A124" i="13"/>
  <c r="D124" i="13" l="1"/>
  <c r="C124" i="13"/>
  <c r="B124" i="13"/>
  <c r="A125" i="13"/>
  <c r="B125" i="13" l="1"/>
  <c r="D125" i="13"/>
  <c r="A126" i="13"/>
  <c r="C125" i="13"/>
  <c r="D126" i="13" l="1"/>
  <c r="C126" i="13"/>
  <c r="B126" i="13"/>
  <c r="A127" i="13"/>
  <c r="B127" i="13" l="1"/>
  <c r="D127" i="13"/>
  <c r="A128" i="13"/>
  <c r="C127" i="13"/>
  <c r="D128" i="13" l="1"/>
  <c r="C128" i="13"/>
  <c r="B128" i="13"/>
  <c r="A129" i="13"/>
  <c r="B129" i="13" l="1"/>
  <c r="A130" i="13"/>
  <c r="D129" i="13"/>
  <c r="C129" i="13"/>
  <c r="D130" i="13" l="1"/>
  <c r="C130" i="13"/>
  <c r="B130" i="13"/>
  <c r="A131" i="13"/>
  <c r="B131" i="13" l="1"/>
  <c r="A132" i="13"/>
  <c r="D131" i="13"/>
  <c r="C131" i="13"/>
  <c r="D132" i="13" l="1"/>
  <c r="C132" i="13"/>
  <c r="B132" i="13"/>
  <c r="A133" i="13"/>
  <c r="B133" i="13" l="1"/>
  <c r="A134" i="13"/>
  <c r="D133" i="13"/>
  <c r="C133" i="13"/>
  <c r="D134" i="13" l="1"/>
  <c r="C134" i="13"/>
  <c r="B134" i="13"/>
  <c r="A135" i="13"/>
  <c r="A136" i="13" l="1"/>
  <c r="B135" i="13"/>
  <c r="D135" i="13"/>
  <c r="C135" i="13"/>
  <c r="A137" i="13" l="1"/>
  <c r="D136" i="13"/>
  <c r="C136" i="13"/>
  <c r="B136" i="13"/>
  <c r="A138" i="13" l="1"/>
  <c r="D137" i="13"/>
  <c r="B137" i="13"/>
  <c r="C137" i="13"/>
  <c r="A139" i="13" l="1"/>
  <c r="D138" i="13"/>
  <c r="C138" i="13"/>
  <c r="B138" i="13"/>
  <c r="A140" i="13" l="1"/>
  <c r="D139" i="13"/>
  <c r="C139" i="13"/>
  <c r="B139" i="13"/>
  <c r="A141" i="13" l="1"/>
  <c r="C140" i="13"/>
  <c r="D140" i="13"/>
  <c r="B140" i="13"/>
  <c r="A142" i="13" l="1"/>
  <c r="D141" i="13"/>
  <c r="C141" i="13"/>
  <c r="B141" i="13"/>
  <c r="A143" i="13" l="1"/>
  <c r="C142" i="13"/>
  <c r="B142" i="13"/>
  <c r="D142" i="13"/>
  <c r="A144" i="13" l="1"/>
  <c r="B143" i="13"/>
  <c r="D143" i="13"/>
  <c r="C143" i="13"/>
  <c r="A145" i="13" l="1"/>
  <c r="D144" i="13"/>
  <c r="C144" i="13"/>
  <c r="B144" i="13"/>
  <c r="A146" i="13" l="1"/>
  <c r="D145" i="13"/>
  <c r="B145" i="13"/>
  <c r="C145" i="13"/>
  <c r="A147" i="13" l="1"/>
  <c r="D146" i="13"/>
  <c r="C146" i="13"/>
  <c r="B146" i="13"/>
  <c r="A148" i="13" l="1"/>
  <c r="D147" i="13"/>
  <c r="C147" i="13"/>
  <c r="B147" i="13"/>
  <c r="A149" i="13" l="1"/>
  <c r="C148" i="13"/>
  <c r="B148" i="13"/>
  <c r="D148" i="13"/>
  <c r="A150" i="13" l="1"/>
  <c r="D149" i="13"/>
  <c r="C149" i="13"/>
  <c r="B149" i="13"/>
  <c r="A151" i="13" l="1"/>
  <c r="C150" i="13"/>
  <c r="B150" i="13"/>
  <c r="D150" i="13"/>
  <c r="A152" i="13" l="1"/>
  <c r="B151" i="13"/>
  <c r="D151" i="13"/>
  <c r="C151" i="13"/>
  <c r="A153" i="13" l="1"/>
  <c r="D152" i="13"/>
  <c r="C152" i="13"/>
  <c r="B152" i="13"/>
  <c r="A154" i="13" l="1"/>
  <c r="D153" i="13"/>
  <c r="B153" i="13"/>
  <c r="C153" i="13"/>
  <c r="A155" i="13" l="1"/>
  <c r="D154" i="13"/>
  <c r="C154" i="13"/>
  <c r="B154" i="13"/>
  <c r="A156" i="13" l="1"/>
  <c r="D155" i="13"/>
  <c r="C155" i="13"/>
  <c r="B155" i="13"/>
  <c r="A157" i="13" l="1"/>
  <c r="C156" i="13"/>
  <c r="D156" i="13"/>
  <c r="B156" i="13"/>
  <c r="A158" i="13" l="1"/>
  <c r="D157" i="13"/>
  <c r="C157" i="13"/>
  <c r="B157" i="13"/>
  <c r="A159" i="13" l="1"/>
  <c r="C158" i="13"/>
  <c r="B158" i="13"/>
  <c r="D158" i="13"/>
  <c r="A160" i="13" l="1"/>
  <c r="B159" i="13"/>
  <c r="D159" i="13"/>
  <c r="C159" i="13"/>
  <c r="A161" i="13" l="1"/>
  <c r="D160" i="13"/>
  <c r="C160" i="13"/>
  <c r="B160" i="13"/>
  <c r="A162" i="13" l="1"/>
  <c r="D161" i="13"/>
  <c r="B161" i="13"/>
  <c r="C161" i="13"/>
  <c r="A163" i="13" l="1"/>
  <c r="D162" i="13"/>
  <c r="C162" i="13"/>
  <c r="B162" i="13"/>
  <c r="A164" i="13" l="1"/>
  <c r="D163" i="13"/>
  <c r="C163" i="13"/>
  <c r="B163" i="13"/>
  <c r="A165" i="13" l="1"/>
  <c r="C164" i="13"/>
  <c r="D164" i="13"/>
  <c r="B164" i="13"/>
  <c r="A166" i="13" l="1"/>
  <c r="D165" i="13"/>
  <c r="C165" i="13"/>
  <c r="B165" i="13"/>
  <c r="A167" i="13" l="1"/>
  <c r="C166" i="13"/>
  <c r="B166" i="13"/>
  <c r="D166" i="13"/>
  <c r="A168" i="13" l="1"/>
  <c r="B167" i="13"/>
  <c r="D167" i="13"/>
  <c r="C167" i="13"/>
  <c r="A169" i="13" l="1"/>
  <c r="D168" i="13"/>
  <c r="C168" i="13"/>
  <c r="B168" i="13"/>
  <c r="A170" i="13" l="1"/>
  <c r="D169" i="13"/>
  <c r="B169" i="13"/>
  <c r="C169" i="13"/>
  <c r="A171" i="13" l="1"/>
  <c r="D170" i="13"/>
  <c r="C170" i="13"/>
  <c r="B170" i="13"/>
  <c r="A172" i="13" l="1"/>
  <c r="D171" i="13"/>
  <c r="C171" i="13"/>
  <c r="B171" i="13"/>
  <c r="A173" i="13" l="1"/>
  <c r="C172" i="13"/>
  <c r="D172" i="13"/>
  <c r="B172" i="13"/>
  <c r="A174" i="13" l="1"/>
  <c r="D173" i="13"/>
  <c r="C173" i="13"/>
  <c r="B173" i="13"/>
  <c r="A175" i="13" l="1"/>
  <c r="C174" i="13"/>
  <c r="B174" i="13"/>
  <c r="D174" i="13"/>
  <c r="A176" i="13" l="1"/>
  <c r="B175" i="13"/>
  <c r="D175" i="13"/>
  <c r="C175" i="13"/>
  <c r="A177" i="13" l="1"/>
  <c r="D176" i="13"/>
  <c r="C176" i="13"/>
  <c r="B176" i="13"/>
  <c r="A178" i="13" l="1"/>
  <c r="D177" i="13"/>
  <c r="B177" i="13"/>
  <c r="C177" i="13"/>
  <c r="A179" i="13" l="1"/>
  <c r="D178" i="13"/>
  <c r="C178" i="13"/>
  <c r="B178" i="13"/>
  <c r="A180" i="13" l="1"/>
  <c r="D179" i="13"/>
  <c r="C179" i="13"/>
  <c r="B179" i="13"/>
  <c r="A181" i="13" l="1"/>
  <c r="C180" i="13"/>
  <c r="B180" i="13"/>
  <c r="D180" i="13"/>
  <c r="A182" i="13" l="1"/>
  <c r="D181" i="13"/>
  <c r="C181" i="13"/>
  <c r="B181" i="13"/>
  <c r="A183" i="13" l="1"/>
  <c r="C182" i="13"/>
  <c r="B182" i="13"/>
  <c r="D182" i="13"/>
  <c r="A184" i="13" l="1"/>
  <c r="B183" i="13"/>
  <c r="D183" i="13"/>
  <c r="C183" i="13"/>
  <c r="A185" i="13" l="1"/>
  <c r="D184" i="13"/>
  <c r="C184" i="13"/>
  <c r="B184" i="13"/>
  <c r="A186" i="13" l="1"/>
  <c r="D185" i="13"/>
  <c r="B185" i="13"/>
  <c r="C185" i="13"/>
  <c r="A187" i="13" l="1"/>
  <c r="D186" i="13"/>
  <c r="C186" i="13"/>
  <c r="B186" i="13"/>
  <c r="A188" i="13" l="1"/>
  <c r="D187" i="13"/>
  <c r="C187" i="13"/>
  <c r="B187" i="13"/>
  <c r="A189" i="13" l="1"/>
  <c r="C188" i="13"/>
  <c r="D188" i="13"/>
  <c r="B188" i="13"/>
  <c r="A190" i="13" l="1"/>
  <c r="D189" i="13"/>
  <c r="C189" i="13"/>
  <c r="B189" i="13"/>
  <c r="A191" i="13" l="1"/>
  <c r="C190" i="13"/>
  <c r="B190" i="13"/>
  <c r="D190" i="13"/>
  <c r="A192" i="13" l="1"/>
  <c r="B191" i="13"/>
  <c r="D191" i="13"/>
  <c r="C191" i="13"/>
  <c r="A193" i="13" l="1"/>
  <c r="D192" i="13"/>
  <c r="C192" i="13"/>
  <c r="B192" i="13"/>
  <c r="A194" i="13" l="1"/>
  <c r="D193" i="13"/>
  <c r="B193" i="13"/>
  <c r="C193" i="13"/>
  <c r="A195" i="13" l="1"/>
  <c r="D194" i="13"/>
  <c r="C194" i="13"/>
  <c r="B194" i="13"/>
  <c r="A196" i="13" l="1"/>
  <c r="D195" i="13"/>
  <c r="C195" i="13"/>
  <c r="B195" i="13"/>
  <c r="B196" i="13" l="1"/>
  <c r="A197" i="13"/>
  <c r="D196" i="13"/>
  <c r="C196" i="13"/>
  <c r="A198" i="13" l="1"/>
  <c r="D197" i="13"/>
  <c r="C197" i="13"/>
  <c r="B197" i="13"/>
  <c r="B198" i="13" l="1"/>
  <c r="A199" i="13"/>
  <c r="D198" i="13"/>
  <c r="C198" i="13"/>
  <c r="A200" i="13" l="1"/>
  <c r="D199" i="13"/>
  <c r="B199" i="13"/>
  <c r="C199" i="13"/>
  <c r="B200" i="13" l="1"/>
  <c r="A201" i="13"/>
  <c r="D200" i="13"/>
  <c r="C200" i="13"/>
  <c r="A202" i="13" l="1"/>
  <c r="D201" i="13"/>
  <c r="C201" i="13"/>
  <c r="B201" i="13"/>
  <c r="B202" i="13" l="1"/>
  <c r="A203" i="13"/>
  <c r="C202" i="13"/>
  <c r="D202" i="13"/>
  <c r="A204" i="13" l="1"/>
  <c r="B203" i="13"/>
  <c r="D203" i="13"/>
  <c r="C203" i="13"/>
  <c r="B204" i="13" l="1"/>
  <c r="A205" i="13"/>
  <c r="D204" i="13"/>
  <c r="C204" i="13"/>
  <c r="A206" i="13" l="1"/>
  <c r="C205" i="13"/>
  <c r="B205" i="13"/>
  <c r="D205" i="13"/>
  <c r="B206" i="13" l="1"/>
  <c r="A207" i="13"/>
  <c r="C206" i="13"/>
  <c r="D206" i="13"/>
  <c r="A208" i="13" l="1"/>
  <c r="D207" i="13"/>
  <c r="C207" i="13"/>
  <c r="B207" i="13"/>
  <c r="C208" i="13" l="1"/>
  <c r="B208" i="13"/>
  <c r="A209" i="13"/>
  <c r="D208" i="13"/>
  <c r="A210" i="13" l="1"/>
  <c r="C209" i="13"/>
  <c r="B209" i="13"/>
  <c r="D209" i="13"/>
  <c r="C210" i="13" l="1"/>
  <c r="B210" i="13"/>
  <c r="A211" i="13"/>
  <c r="D210" i="13"/>
  <c r="A212" i="13" l="1"/>
  <c r="C211" i="13"/>
  <c r="D211" i="13"/>
  <c r="B211" i="13"/>
  <c r="C212" i="13" l="1"/>
  <c r="B212" i="13"/>
  <c r="A213" i="13"/>
  <c r="D212" i="13"/>
  <c r="A214" i="13" l="1"/>
  <c r="C213" i="13"/>
  <c r="D213" i="13"/>
  <c r="B213" i="13"/>
  <c r="C214" i="13" l="1"/>
  <c r="B214" i="13"/>
  <c r="A215" i="13"/>
  <c r="D214" i="13"/>
  <c r="A216" i="13" l="1"/>
  <c r="C215" i="13"/>
  <c r="D215" i="13"/>
  <c r="B215" i="13"/>
  <c r="C216" i="13" l="1"/>
  <c r="B216" i="13"/>
  <c r="A217" i="13"/>
  <c r="D216" i="13"/>
  <c r="A218" i="13" l="1"/>
  <c r="C217" i="13"/>
  <c r="D217" i="13"/>
  <c r="B217" i="13"/>
  <c r="C218" i="13" l="1"/>
  <c r="B218" i="13"/>
  <c r="A219" i="13"/>
  <c r="D218" i="13"/>
  <c r="A220" i="13" l="1"/>
  <c r="C219" i="13"/>
  <c r="D219" i="13"/>
  <c r="B219" i="13"/>
  <c r="C220" i="13" l="1"/>
  <c r="B220" i="13"/>
  <c r="A221" i="13"/>
  <c r="D220" i="13"/>
  <c r="A222" i="13" l="1"/>
  <c r="C221" i="13"/>
  <c r="B221" i="13"/>
  <c r="D221" i="13"/>
  <c r="C222" i="13" l="1"/>
  <c r="B222" i="13"/>
  <c r="A223" i="13"/>
  <c r="D222" i="13"/>
  <c r="A224" i="13" l="1"/>
  <c r="C223" i="13"/>
  <c r="D223" i="13"/>
  <c r="B223" i="13"/>
  <c r="C224" i="13" l="1"/>
  <c r="B224" i="13"/>
  <c r="A225" i="13"/>
  <c r="D224" i="13"/>
  <c r="A226" i="13" l="1"/>
  <c r="C225" i="13"/>
  <c r="D225" i="13"/>
  <c r="B225" i="13"/>
  <c r="C226" i="13" l="1"/>
  <c r="B226" i="13"/>
  <c r="A227" i="13"/>
  <c r="D226" i="13"/>
  <c r="A228" i="13" l="1"/>
  <c r="C227" i="13"/>
  <c r="D227" i="13"/>
  <c r="B227" i="13"/>
  <c r="C228" i="13" l="1"/>
  <c r="B228" i="13"/>
  <c r="A229" i="13"/>
  <c r="D228" i="13"/>
  <c r="A230" i="13" l="1"/>
  <c r="C229" i="13"/>
  <c r="D229" i="13"/>
  <c r="B229" i="13"/>
  <c r="C230" i="13" l="1"/>
  <c r="B230" i="13"/>
  <c r="A231" i="13"/>
  <c r="D230" i="13"/>
  <c r="A232" i="13" l="1"/>
  <c r="C231" i="13"/>
  <c r="D231" i="13"/>
  <c r="B231" i="13"/>
  <c r="C232" i="13" l="1"/>
  <c r="B232" i="13"/>
  <c r="A233" i="13"/>
  <c r="D232" i="13"/>
  <c r="A234" i="13" l="1"/>
  <c r="C233" i="13"/>
  <c r="D233" i="13"/>
  <c r="B233" i="13"/>
  <c r="D234" i="13" l="1"/>
  <c r="C234" i="13"/>
  <c r="B234" i="13"/>
  <c r="A235" i="13"/>
  <c r="A236" i="13" l="1"/>
  <c r="D235" i="13"/>
  <c r="B235" i="13"/>
  <c r="C235" i="13"/>
  <c r="A237" i="13" l="1"/>
  <c r="D236" i="13"/>
  <c r="C236" i="13"/>
  <c r="B236" i="13"/>
  <c r="A238" i="13" l="1"/>
  <c r="C237" i="13"/>
  <c r="D237" i="13"/>
  <c r="B237" i="13"/>
  <c r="A239" i="13" l="1"/>
  <c r="D238" i="13"/>
  <c r="C238" i="13"/>
  <c r="B238" i="13"/>
  <c r="A240" i="13" l="1"/>
  <c r="B239" i="13"/>
  <c r="D239" i="13"/>
  <c r="C239" i="13"/>
  <c r="A241" i="13" l="1"/>
  <c r="D240" i="13"/>
  <c r="C240" i="13"/>
  <c r="B240" i="13"/>
  <c r="A242" i="13" l="1"/>
  <c r="C241" i="13"/>
  <c r="B241" i="13"/>
  <c r="D241" i="13"/>
  <c r="A243" i="13" l="1"/>
  <c r="D242" i="13"/>
  <c r="B242" i="13"/>
  <c r="C242" i="13"/>
  <c r="A244" i="13" l="1"/>
  <c r="D243" i="13"/>
  <c r="C243" i="13"/>
  <c r="B243" i="13"/>
  <c r="A245" i="13" l="1"/>
  <c r="C244" i="13"/>
  <c r="D244" i="13"/>
  <c r="B244" i="13"/>
  <c r="A246" i="13" l="1"/>
  <c r="D245" i="13"/>
  <c r="C245" i="13"/>
  <c r="B245" i="13"/>
  <c r="B246" i="13" l="1"/>
  <c r="D246" i="13"/>
  <c r="A247" i="13"/>
  <c r="C246" i="13"/>
  <c r="A248" i="13" l="1"/>
  <c r="D247" i="13"/>
  <c r="C247" i="13"/>
  <c r="B247" i="13"/>
  <c r="C248" i="13" l="1"/>
  <c r="B248" i="13"/>
  <c r="A249" i="13"/>
  <c r="D248" i="13"/>
  <c r="A250" i="13" l="1"/>
  <c r="D249" i="13"/>
  <c r="C249" i="13"/>
  <c r="B249" i="13"/>
  <c r="D250" i="13" l="1"/>
  <c r="C250" i="13"/>
  <c r="B250" i="13"/>
  <c r="A251" i="13"/>
  <c r="A252" i="13" l="1"/>
  <c r="D251" i="13"/>
  <c r="B251" i="13"/>
  <c r="C251" i="13"/>
  <c r="A253" i="13" l="1"/>
  <c r="D252" i="13"/>
  <c r="C252" i="13"/>
  <c r="B252" i="13"/>
  <c r="A254" i="13" l="1"/>
  <c r="C253" i="13"/>
  <c r="D253" i="13"/>
  <c r="B253" i="13"/>
  <c r="A255" i="13" l="1"/>
  <c r="D254" i="13"/>
  <c r="C254" i="13"/>
  <c r="B254" i="13"/>
  <c r="A256" i="13" l="1"/>
  <c r="B255" i="13"/>
  <c r="D255" i="13"/>
  <c r="C255" i="13"/>
  <c r="A257" i="13" l="1"/>
  <c r="D256" i="13"/>
  <c r="C256" i="13"/>
  <c r="B256" i="13"/>
  <c r="A258" i="13" l="1"/>
  <c r="C257" i="13"/>
  <c r="B257" i="13"/>
  <c r="D257" i="13"/>
  <c r="A259" i="13" l="1"/>
  <c r="D258" i="13"/>
  <c r="B258" i="13"/>
  <c r="C258" i="13"/>
  <c r="A260" i="13" l="1"/>
  <c r="D259" i="13"/>
  <c r="C259" i="13"/>
  <c r="B259" i="13"/>
  <c r="A261" i="13" l="1"/>
  <c r="C260" i="13"/>
  <c r="D260" i="13"/>
  <c r="B260" i="13"/>
  <c r="A262" i="13" l="1"/>
  <c r="D261" i="13"/>
  <c r="C261" i="13"/>
  <c r="B261" i="13"/>
  <c r="B262" i="13" l="1"/>
  <c r="D262" i="13"/>
  <c r="A263" i="13"/>
  <c r="C262" i="13"/>
  <c r="A264" i="13" l="1"/>
  <c r="D263" i="13"/>
  <c r="C263" i="13"/>
  <c r="B263" i="13"/>
  <c r="C264" i="13" l="1"/>
  <c r="B264" i="13"/>
  <c r="A265" i="13"/>
  <c r="D264" i="13"/>
  <c r="A266" i="13" l="1"/>
  <c r="D265" i="13"/>
  <c r="C265" i="13"/>
  <c r="B265" i="13"/>
  <c r="D266" i="13" l="1"/>
  <c r="A267" i="13"/>
  <c r="C266" i="13"/>
  <c r="B266" i="13"/>
  <c r="A268" i="13" l="1"/>
  <c r="C267" i="13"/>
  <c r="D267" i="13"/>
  <c r="B267" i="13"/>
  <c r="D268" i="13" l="1"/>
  <c r="A269" i="13"/>
  <c r="C268" i="13"/>
  <c r="B268" i="13"/>
  <c r="A270" i="13" l="1"/>
  <c r="C269" i="13"/>
  <c r="B269" i="13"/>
  <c r="D269" i="13"/>
  <c r="D270" i="13" l="1"/>
  <c r="A271" i="13"/>
  <c r="B270" i="13"/>
  <c r="C270" i="13"/>
  <c r="A272" i="13" l="1"/>
  <c r="D271" i="13"/>
  <c r="C271" i="13"/>
  <c r="B271" i="13"/>
  <c r="D272" i="13" l="1"/>
  <c r="B272" i="13"/>
  <c r="A273" i="13"/>
  <c r="C272" i="13"/>
  <c r="A274" i="13" l="1"/>
  <c r="D273" i="13"/>
  <c r="C273" i="13"/>
  <c r="B273" i="13"/>
  <c r="D274" i="13" l="1"/>
  <c r="A275" i="13"/>
  <c r="C274" i="13"/>
  <c r="B274" i="13"/>
  <c r="A276" i="13" l="1"/>
  <c r="D275" i="13"/>
  <c r="C275" i="13"/>
  <c r="B275" i="13"/>
  <c r="A277" i="13" l="1"/>
  <c r="D276" i="13"/>
  <c r="C276" i="13"/>
  <c r="B276" i="13"/>
  <c r="A278" i="13" l="1"/>
  <c r="D277" i="13"/>
  <c r="C277" i="13"/>
  <c r="B277" i="13"/>
  <c r="A279" i="13" l="1"/>
  <c r="D278" i="13"/>
  <c r="C278" i="13"/>
  <c r="B278" i="13"/>
  <c r="A280" i="13" l="1"/>
  <c r="D279" i="13"/>
  <c r="C279" i="13"/>
  <c r="B279" i="13"/>
  <c r="A281" i="13" l="1"/>
  <c r="D280" i="13"/>
  <c r="C280" i="13"/>
  <c r="B280" i="13"/>
  <c r="A282" i="13" l="1"/>
  <c r="D281" i="13"/>
  <c r="C281" i="13"/>
  <c r="B281" i="13"/>
  <c r="A283" i="13" l="1"/>
  <c r="D282" i="13"/>
  <c r="C282" i="13"/>
  <c r="B282" i="13"/>
  <c r="A284" i="13" l="1"/>
  <c r="D283" i="13"/>
  <c r="C283" i="13"/>
  <c r="B283" i="13"/>
  <c r="A285" i="13" l="1"/>
  <c r="D284" i="13"/>
  <c r="C284" i="13"/>
  <c r="B284" i="13"/>
  <c r="A286" i="13" l="1"/>
  <c r="D285" i="13"/>
  <c r="C285" i="13"/>
  <c r="B285" i="13"/>
  <c r="A287" i="13" l="1"/>
  <c r="D286" i="13"/>
  <c r="C286" i="13"/>
  <c r="B286" i="13"/>
  <c r="A288" i="13" l="1"/>
  <c r="D287" i="13"/>
  <c r="C287" i="13"/>
  <c r="B287" i="13"/>
  <c r="A289" i="13" l="1"/>
  <c r="D288" i="13"/>
  <c r="C288" i="13"/>
  <c r="B288" i="13"/>
  <c r="A290" i="13" l="1"/>
  <c r="D289" i="13"/>
  <c r="C289" i="13"/>
  <c r="B289" i="13"/>
  <c r="A291" i="13" l="1"/>
  <c r="D290" i="13"/>
  <c r="C290" i="13"/>
  <c r="B290" i="13"/>
  <c r="A292" i="13" l="1"/>
  <c r="D291" i="13"/>
  <c r="B291" i="13"/>
  <c r="C291" i="13"/>
  <c r="A293" i="13" l="1"/>
  <c r="D292" i="13"/>
  <c r="B292" i="13"/>
  <c r="C292" i="13"/>
  <c r="A294" i="13" l="1"/>
  <c r="D293" i="13"/>
  <c r="B293" i="13"/>
  <c r="C293" i="13"/>
  <c r="A295" i="13" l="1"/>
  <c r="D294" i="13"/>
  <c r="C294" i="13"/>
  <c r="B294" i="13"/>
  <c r="A296" i="13" l="1"/>
  <c r="D295" i="13"/>
  <c r="B295" i="13"/>
  <c r="C295" i="13"/>
  <c r="A297" i="13" l="1"/>
  <c r="D296" i="13"/>
  <c r="B296" i="13"/>
  <c r="C296" i="13"/>
  <c r="A298" i="13" l="1"/>
  <c r="D297" i="13"/>
  <c r="B297" i="13"/>
  <c r="C297" i="13"/>
  <c r="A299" i="13" l="1"/>
  <c r="D298" i="13"/>
  <c r="C298" i="13"/>
  <c r="B298" i="13"/>
  <c r="A300" i="13" l="1"/>
  <c r="D299" i="13"/>
  <c r="C299" i="13"/>
  <c r="B299" i="13"/>
  <c r="A301" i="13" l="1"/>
  <c r="D300" i="13"/>
  <c r="C300" i="13"/>
  <c r="B300" i="13"/>
  <c r="A302" i="13" l="1"/>
  <c r="D301" i="13"/>
  <c r="C301" i="13"/>
  <c r="B301" i="13"/>
  <c r="A303" i="13" l="1"/>
  <c r="D302" i="13"/>
  <c r="C302" i="13"/>
  <c r="B302" i="13"/>
  <c r="A304" i="13" l="1"/>
  <c r="D303" i="13"/>
  <c r="C303" i="13"/>
  <c r="B303" i="13"/>
  <c r="A305" i="13" l="1"/>
  <c r="D304" i="13"/>
  <c r="C304" i="13"/>
  <c r="B304" i="13"/>
  <c r="A306" i="13" l="1"/>
  <c r="D305" i="13"/>
  <c r="C305" i="13"/>
  <c r="B305" i="13"/>
  <c r="A307" i="13" l="1"/>
  <c r="D306" i="13"/>
  <c r="C306" i="13"/>
  <c r="B306" i="13"/>
  <c r="A308" i="13" l="1"/>
  <c r="D307" i="13"/>
  <c r="C307" i="13"/>
  <c r="B307" i="13"/>
  <c r="B308" i="13" l="1"/>
  <c r="A309" i="13"/>
  <c r="D308" i="13"/>
  <c r="C308" i="13"/>
  <c r="A310" i="13" l="1"/>
  <c r="D309" i="13"/>
  <c r="C309" i="13"/>
  <c r="B309" i="13"/>
  <c r="C310" i="13" l="1"/>
  <c r="B310" i="13"/>
  <c r="A311" i="13"/>
  <c r="D310" i="13"/>
  <c r="A312" i="13" l="1"/>
  <c r="D311" i="13"/>
  <c r="C311" i="13"/>
  <c r="B311" i="13"/>
  <c r="D312" i="13" l="1"/>
  <c r="C312" i="13"/>
  <c r="B312" i="13"/>
  <c r="A313" i="13"/>
  <c r="A314" i="13" l="1"/>
  <c r="D313" i="13"/>
  <c r="C313" i="13"/>
  <c r="B313" i="13"/>
  <c r="A315" i="13" l="1"/>
  <c r="D314" i="13"/>
  <c r="C314" i="13"/>
  <c r="B314" i="13"/>
  <c r="A316" i="13" l="1"/>
  <c r="D315" i="13"/>
  <c r="C315" i="13"/>
  <c r="B315" i="13"/>
  <c r="A317" i="13" l="1"/>
  <c r="D316" i="13"/>
  <c r="C316" i="13"/>
  <c r="B316" i="13"/>
  <c r="A318" i="13" l="1"/>
  <c r="B317" i="13"/>
  <c r="D317" i="13"/>
  <c r="C317" i="13"/>
  <c r="A319" i="13" l="1"/>
  <c r="D318" i="13"/>
  <c r="C318" i="13"/>
  <c r="B318" i="13"/>
  <c r="A320" i="13" l="1"/>
  <c r="C319" i="13"/>
  <c r="B319" i="13"/>
  <c r="D319" i="13"/>
  <c r="A321" i="13" l="1"/>
  <c r="D320" i="13"/>
  <c r="C320" i="13"/>
  <c r="B320" i="13"/>
  <c r="A322" i="13" l="1"/>
  <c r="D321" i="13"/>
  <c r="C321" i="13"/>
  <c r="B321" i="13"/>
  <c r="A323" i="13" l="1"/>
  <c r="D322" i="13"/>
  <c r="C322" i="13"/>
  <c r="B322" i="13"/>
  <c r="A324" i="13" l="1"/>
  <c r="D323" i="13"/>
  <c r="C323" i="13"/>
  <c r="B323" i="13"/>
  <c r="B324" i="13" l="1"/>
  <c r="A325" i="13"/>
  <c r="D324" i="13"/>
  <c r="C324" i="13"/>
  <c r="A326" i="13" l="1"/>
  <c r="D325" i="13"/>
  <c r="C325" i="13"/>
  <c r="B325" i="13"/>
  <c r="C326" i="13" l="1"/>
  <c r="B326" i="13"/>
  <c r="A327" i="13"/>
  <c r="D326" i="13"/>
  <c r="A328" i="13" l="1"/>
  <c r="D327" i="13"/>
  <c r="C327" i="13"/>
  <c r="B327" i="13"/>
  <c r="D328" i="13" l="1"/>
  <c r="C328" i="13"/>
  <c r="B328" i="13"/>
  <c r="A329" i="13"/>
  <c r="A330" i="13" l="1"/>
  <c r="D329" i="13"/>
  <c r="C329" i="13"/>
  <c r="B329" i="13"/>
  <c r="A331" i="13" l="1"/>
  <c r="D330" i="13"/>
  <c r="C330" i="13"/>
  <c r="B330" i="13"/>
  <c r="A332" i="13" l="1"/>
  <c r="D331" i="13"/>
  <c r="C331" i="13"/>
  <c r="B331" i="13"/>
  <c r="A333" i="13" l="1"/>
  <c r="D332" i="13"/>
  <c r="C332" i="13"/>
  <c r="B332" i="13"/>
  <c r="A334" i="13" l="1"/>
  <c r="B333" i="13"/>
  <c r="D333" i="13"/>
  <c r="C333" i="13"/>
  <c r="A335" i="13" l="1"/>
  <c r="D334" i="13"/>
  <c r="C334" i="13"/>
  <c r="B334" i="13"/>
  <c r="A336" i="13" l="1"/>
  <c r="C335" i="13"/>
  <c r="B335" i="13"/>
  <c r="D335" i="13"/>
  <c r="A337" i="13" l="1"/>
  <c r="D336" i="13"/>
  <c r="C336" i="13"/>
  <c r="B336" i="13"/>
  <c r="A338" i="13" l="1"/>
  <c r="D337" i="13"/>
  <c r="C337" i="13"/>
  <c r="B337" i="13"/>
  <c r="A339" i="13" l="1"/>
  <c r="D338" i="13"/>
  <c r="C338" i="13"/>
  <c r="B338" i="13"/>
  <c r="A340" i="13" l="1"/>
  <c r="D339" i="13"/>
  <c r="C339" i="13"/>
  <c r="B339" i="13"/>
  <c r="B340" i="13" l="1"/>
  <c r="A341" i="13"/>
  <c r="D340" i="13"/>
  <c r="C340" i="13"/>
  <c r="A342" i="13" l="1"/>
  <c r="D341" i="13"/>
  <c r="C341" i="13"/>
  <c r="B341" i="13"/>
  <c r="C342" i="13" l="1"/>
  <c r="B342" i="13"/>
  <c r="A343" i="13"/>
  <c r="D342" i="13"/>
  <c r="A344" i="13" l="1"/>
  <c r="D343" i="13"/>
  <c r="C343" i="13"/>
  <c r="B343" i="13"/>
  <c r="D344" i="13" l="1"/>
  <c r="C344" i="13"/>
  <c r="B344" i="13"/>
  <c r="A345" i="13"/>
  <c r="A346" i="13" l="1"/>
  <c r="D345" i="13"/>
  <c r="C345" i="13"/>
  <c r="B345" i="13"/>
  <c r="A347" i="13" l="1"/>
  <c r="D346" i="13"/>
  <c r="C346" i="13"/>
  <c r="B346" i="13"/>
  <c r="A348" i="13" l="1"/>
  <c r="D347" i="13"/>
  <c r="C347" i="13"/>
  <c r="B347" i="13"/>
  <c r="A349" i="13" l="1"/>
  <c r="D348" i="13"/>
  <c r="C348" i="13"/>
  <c r="B348" i="13"/>
  <c r="A350" i="13" l="1"/>
  <c r="B349" i="13"/>
  <c r="D349" i="13"/>
  <c r="C349" i="13"/>
  <c r="A351" i="13" l="1"/>
  <c r="D350" i="13"/>
  <c r="C350" i="13"/>
  <c r="B350" i="13"/>
  <c r="A352" i="13" l="1"/>
  <c r="C351" i="13"/>
  <c r="B351" i="13"/>
  <c r="D351" i="13"/>
  <c r="A353" i="13" l="1"/>
  <c r="D352" i="13"/>
  <c r="C352" i="13"/>
  <c r="B352" i="13"/>
  <c r="A354" i="13" l="1"/>
  <c r="D353" i="13"/>
  <c r="C353" i="13"/>
  <c r="B353" i="13"/>
  <c r="A355" i="13" l="1"/>
  <c r="D354" i="13"/>
  <c r="C354" i="13"/>
  <c r="B354" i="13"/>
  <c r="A356" i="13" l="1"/>
  <c r="D355" i="13"/>
  <c r="C355" i="13"/>
  <c r="B355" i="13"/>
  <c r="B356" i="13" l="1"/>
  <c r="A357" i="13"/>
  <c r="D356" i="13"/>
  <c r="C356" i="13"/>
  <c r="A358" i="13" l="1"/>
  <c r="D357" i="13"/>
  <c r="C357" i="13"/>
  <c r="B357" i="13"/>
  <c r="C358" i="13" l="1"/>
  <c r="B358" i="13"/>
  <c r="A359" i="13"/>
  <c r="D358" i="13"/>
  <c r="A360" i="13" l="1"/>
  <c r="D359" i="13"/>
  <c r="C359" i="13"/>
  <c r="B359" i="13"/>
  <c r="D360" i="13" l="1"/>
  <c r="C360" i="13"/>
  <c r="B360" i="13"/>
  <c r="A361" i="13"/>
  <c r="A362" i="13" l="1"/>
  <c r="D361" i="13"/>
  <c r="C361" i="13"/>
  <c r="B361" i="13"/>
  <c r="A363" i="13" l="1"/>
  <c r="D362" i="13"/>
  <c r="C362" i="13"/>
  <c r="B362" i="13"/>
  <c r="A364" i="13" l="1"/>
  <c r="D363" i="13"/>
  <c r="C363" i="13"/>
  <c r="B363" i="13"/>
  <c r="A365" i="13" l="1"/>
  <c r="D364" i="13"/>
  <c r="C364" i="13"/>
  <c r="B364" i="13"/>
  <c r="A366" i="13" l="1"/>
  <c r="B365" i="13"/>
  <c r="D365" i="13"/>
  <c r="C365" i="13"/>
  <c r="A367" i="13" l="1"/>
  <c r="D366" i="13"/>
  <c r="C366" i="13"/>
  <c r="B366" i="13"/>
  <c r="A368" i="13" l="1"/>
  <c r="D367" i="13"/>
  <c r="C367" i="13"/>
  <c r="B367" i="13"/>
  <c r="D368" i="13" l="1"/>
  <c r="A369" i="13"/>
  <c r="C368" i="13"/>
  <c r="B368" i="13"/>
  <c r="A370" i="13" l="1"/>
  <c r="D369" i="13"/>
  <c r="C369" i="13"/>
  <c r="B369" i="13"/>
  <c r="D370" i="13" l="1"/>
  <c r="A371" i="13"/>
  <c r="C370" i="13"/>
  <c r="B370" i="13"/>
  <c r="A372" i="13" l="1"/>
  <c r="D371" i="13"/>
  <c r="C371" i="13"/>
  <c r="B371" i="13"/>
  <c r="D372" i="13" l="1"/>
  <c r="A373" i="13"/>
  <c r="C372" i="13"/>
  <c r="B372" i="13"/>
  <c r="A374" i="13" l="1"/>
  <c r="D373" i="13"/>
  <c r="C373" i="13"/>
  <c r="B373" i="13"/>
  <c r="D374" i="13" l="1"/>
  <c r="B374" i="13"/>
  <c r="A375" i="13"/>
  <c r="C374" i="13"/>
  <c r="A376" i="13" l="1"/>
  <c r="D375" i="13"/>
  <c r="C375" i="13"/>
  <c r="B375" i="13"/>
  <c r="D376" i="13" l="1"/>
  <c r="A377" i="13"/>
  <c r="C376" i="13"/>
  <c r="B376" i="13"/>
  <c r="A378" i="13" l="1"/>
  <c r="D377" i="13"/>
  <c r="B377" i="13"/>
  <c r="C377" i="13"/>
  <c r="D378" i="13" l="1"/>
  <c r="A379" i="13"/>
  <c r="C378" i="13"/>
  <c r="B378" i="13"/>
  <c r="A380" i="13" l="1"/>
  <c r="D379" i="13"/>
  <c r="C379" i="13"/>
  <c r="B379" i="13"/>
  <c r="D380" i="13" l="1"/>
  <c r="C380" i="13"/>
  <c r="B380" i="13"/>
  <c r="A381" i="13"/>
  <c r="A382" i="13" l="1"/>
  <c r="D381" i="13"/>
  <c r="C381" i="13"/>
  <c r="B381" i="13"/>
  <c r="D382" i="13" l="1"/>
  <c r="A383" i="13"/>
  <c r="C382" i="13"/>
  <c r="B382" i="13"/>
  <c r="A384" i="13" l="1"/>
  <c r="D383" i="13"/>
  <c r="C383" i="13"/>
  <c r="B383" i="13"/>
  <c r="D384" i="13" l="1"/>
  <c r="A385" i="13"/>
  <c r="C384" i="13"/>
  <c r="B384" i="13"/>
  <c r="A386" i="13" l="1"/>
  <c r="D385" i="13"/>
  <c r="C385" i="13"/>
  <c r="B385" i="13"/>
  <c r="D386" i="13" l="1"/>
  <c r="B386" i="13"/>
  <c r="A387" i="13"/>
  <c r="C386" i="13"/>
  <c r="A388" i="13" l="1"/>
  <c r="D387" i="13"/>
  <c r="B387" i="13"/>
  <c r="C387" i="13"/>
  <c r="D388" i="13" l="1"/>
  <c r="B388" i="13"/>
  <c r="A389" i="13"/>
  <c r="C388" i="13"/>
  <c r="A390" i="13" l="1"/>
  <c r="D389" i="13"/>
  <c r="C389" i="13"/>
  <c r="B389" i="13"/>
  <c r="D390" i="13" l="1"/>
  <c r="B390" i="13"/>
  <c r="A391" i="13"/>
  <c r="C390" i="13"/>
  <c r="A392" i="13" l="1"/>
  <c r="D391" i="13"/>
  <c r="B391" i="13"/>
  <c r="C391" i="13"/>
  <c r="D392" i="13" l="1"/>
  <c r="B392" i="13"/>
  <c r="A393" i="13"/>
  <c r="C392" i="13"/>
  <c r="A394" i="13" l="1"/>
  <c r="D393" i="13"/>
  <c r="C393" i="13"/>
  <c r="B393" i="13"/>
  <c r="D394" i="13" l="1"/>
  <c r="B394" i="13"/>
  <c r="A395" i="13"/>
  <c r="C394" i="13"/>
  <c r="A396" i="13" l="1"/>
  <c r="D395" i="13"/>
  <c r="B395" i="13"/>
  <c r="C395" i="13"/>
  <c r="D396" i="13" l="1"/>
  <c r="B396" i="13"/>
  <c r="A397" i="13"/>
  <c r="C396" i="13"/>
  <c r="A398" i="13" l="1"/>
  <c r="D397" i="13"/>
  <c r="C397" i="13"/>
  <c r="B397" i="13"/>
  <c r="D398" i="13" l="1"/>
  <c r="B398" i="13"/>
  <c r="A399" i="13"/>
  <c r="C398" i="13"/>
  <c r="A400" i="13" l="1"/>
  <c r="D399" i="13"/>
  <c r="B399" i="13"/>
  <c r="C399" i="13"/>
  <c r="D400" i="13" l="1"/>
  <c r="B400" i="13"/>
  <c r="A401" i="13"/>
  <c r="C400" i="13"/>
  <c r="A402" i="13" l="1"/>
  <c r="D401" i="13"/>
  <c r="C401" i="13"/>
  <c r="B401" i="13"/>
  <c r="D402" i="13" l="1"/>
  <c r="B402" i="13"/>
  <c r="A403" i="13"/>
  <c r="C402" i="13"/>
  <c r="A404" i="13" l="1"/>
  <c r="D403" i="13"/>
  <c r="B403" i="13"/>
  <c r="C403" i="13"/>
  <c r="D404" i="13" l="1"/>
  <c r="B404" i="13"/>
  <c r="A405" i="13"/>
  <c r="C404" i="13"/>
  <c r="A406" i="13" l="1"/>
  <c r="D405" i="13"/>
  <c r="C405" i="13"/>
  <c r="B405" i="13"/>
  <c r="D406" i="13" l="1"/>
  <c r="B406" i="13"/>
  <c r="A407" i="13"/>
  <c r="C406" i="13"/>
  <c r="A408" i="13" l="1"/>
  <c r="D407" i="13"/>
  <c r="B407" i="13"/>
  <c r="C407" i="13"/>
  <c r="D408" i="13" l="1"/>
  <c r="B408" i="13"/>
  <c r="A409" i="13"/>
  <c r="C408" i="13"/>
  <c r="A410" i="13" l="1"/>
  <c r="D409" i="13"/>
  <c r="C409" i="13"/>
  <c r="B409" i="13"/>
  <c r="D410" i="13" l="1"/>
  <c r="B410" i="13"/>
  <c r="A411" i="13"/>
  <c r="C410" i="13"/>
  <c r="A412" i="13" l="1"/>
  <c r="D411" i="13"/>
  <c r="B411" i="13"/>
  <c r="C411" i="13"/>
  <c r="D412" i="13" l="1"/>
  <c r="B412" i="13"/>
  <c r="A413" i="13"/>
  <c r="C412" i="13"/>
  <c r="A414" i="13" l="1"/>
  <c r="D413" i="13"/>
  <c r="C413" i="13"/>
  <c r="B413" i="13"/>
  <c r="D414" i="13" l="1"/>
  <c r="B414" i="13"/>
  <c r="A415" i="13"/>
  <c r="C414" i="13"/>
  <c r="A416" i="13" l="1"/>
  <c r="D415" i="13"/>
  <c r="B415" i="13"/>
  <c r="C415" i="13"/>
  <c r="D416" i="13" l="1"/>
  <c r="B416" i="13"/>
  <c r="A417" i="13"/>
  <c r="C416" i="13"/>
  <c r="A418" i="13" l="1"/>
  <c r="D417" i="13"/>
  <c r="C417" i="13"/>
  <c r="B417" i="13"/>
  <c r="D418" i="13" l="1"/>
  <c r="C418" i="13"/>
  <c r="B418" i="13"/>
  <c r="A419" i="13"/>
  <c r="A420" i="13" l="1"/>
  <c r="D419" i="13"/>
  <c r="C419" i="13"/>
  <c r="B419" i="13"/>
  <c r="D420" i="13" l="1"/>
  <c r="C420" i="13"/>
  <c r="B420" i="13"/>
  <c r="A421" i="13"/>
  <c r="A422" i="13" l="1"/>
  <c r="D421" i="13"/>
  <c r="C421" i="13"/>
  <c r="B421" i="13"/>
  <c r="D422" i="13" l="1"/>
  <c r="C422" i="13"/>
  <c r="B422" i="13"/>
  <c r="A423" i="13"/>
  <c r="A424" i="13" l="1"/>
  <c r="D423" i="13"/>
  <c r="C423" i="13"/>
  <c r="B423" i="13"/>
  <c r="D424" i="13" l="1"/>
  <c r="C424" i="13"/>
  <c r="B424" i="13"/>
  <c r="A425" i="13"/>
  <c r="A426" i="13" l="1"/>
  <c r="D425" i="13"/>
  <c r="C425" i="13"/>
  <c r="B425" i="13"/>
  <c r="D426" i="13" l="1"/>
  <c r="C426" i="13"/>
  <c r="B426" i="13"/>
  <c r="A427" i="13"/>
  <c r="A428" i="13" l="1"/>
  <c r="D427" i="13"/>
  <c r="C427" i="13"/>
  <c r="B427" i="13"/>
  <c r="D428" i="13" l="1"/>
  <c r="C428" i="13"/>
  <c r="B428" i="13"/>
  <c r="A429" i="13"/>
  <c r="A430" i="13" l="1"/>
  <c r="D429" i="13"/>
  <c r="C429" i="13"/>
  <c r="B429" i="13"/>
  <c r="D430" i="13" l="1"/>
  <c r="C430" i="13"/>
  <c r="B430" i="13"/>
  <c r="A431" i="13"/>
  <c r="A432" i="13" l="1"/>
  <c r="D431" i="13"/>
  <c r="C431" i="13"/>
  <c r="B431" i="13"/>
  <c r="D432" i="13" l="1"/>
  <c r="C432" i="13"/>
  <c r="B432" i="13"/>
  <c r="A433" i="13"/>
  <c r="A434" i="13" l="1"/>
  <c r="D433" i="13"/>
  <c r="C433" i="13"/>
  <c r="B433" i="13"/>
  <c r="D434" i="13" l="1"/>
  <c r="C434" i="13"/>
  <c r="B434" i="13"/>
  <c r="A435" i="13"/>
  <c r="A436" i="13" l="1"/>
  <c r="D435" i="13"/>
  <c r="C435" i="13"/>
  <c r="B435" i="13"/>
  <c r="D436" i="13" l="1"/>
  <c r="C436" i="13"/>
  <c r="B436" i="13"/>
  <c r="A437" i="13"/>
  <c r="A438" i="13" l="1"/>
  <c r="D437" i="13"/>
  <c r="C437" i="13"/>
  <c r="B437" i="13"/>
  <c r="D438" i="13" l="1"/>
  <c r="C438" i="13"/>
  <c r="B438" i="13"/>
  <c r="A439" i="13"/>
  <c r="A440" i="13" l="1"/>
  <c r="D439" i="13"/>
  <c r="C439" i="13"/>
  <c r="B439" i="13"/>
  <c r="D440" i="13" l="1"/>
  <c r="C440" i="13"/>
  <c r="B440" i="13"/>
  <c r="A441" i="13"/>
  <c r="A442" i="13" l="1"/>
  <c r="D441" i="13"/>
  <c r="C441" i="13"/>
  <c r="B441" i="13"/>
  <c r="D442" i="13" l="1"/>
  <c r="C442" i="13"/>
  <c r="B442" i="13"/>
  <c r="A443" i="13"/>
  <c r="A444" i="13" l="1"/>
  <c r="D443" i="13"/>
  <c r="C443" i="13"/>
  <c r="B443" i="13"/>
  <c r="D444" i="13" l="1"/>
  <c r="C444" i="13"/>
  <c r="B444" i="13"/>
  <c r="A445" i="13"/>
  <c r="A446" i="13" l="1"/>
  <c r="D445" i="13"/>
  <c r="C445" i="13"/>
  <c r="B445" i="13"/>
  <c r="D446" i="13" l="1"/>
  <c r="C446" i="13"/>
  <c r="B446" i="13"/>
  <c r="A447" i="13"/>
  <c r="A448" i="13" l="1"/>
  <c r="D447" i="13"/>
  <c r="C447" i="13"/>
  <c r="B447" i="13"/>
  <c r="D448" i="13" l="1"/>
  <c r="C448" i="13"/>
  <c r="B448" i="13"/>
  <c r="A449" i="13"/>
  <c r="A450" i="13" l="1"/>
  <c r="D449" i="13"/>
  <c r="C449" i="13"/>
  <c r="B449" i="13"/>
  <c r="D450" i="13" l="1"/>
  <c r="C450" i="13"/>
  <c r="B450" i="13"/>
  <c r="A451" i="13"/>
  <c r="A452" i="13" l="1"/>
  <c r="D451" i="13"/>
  <c r="C451" i="13"/>
  <c r="B451" i="13"/>
  <c r="D452" i="13" l="1"/>
  <c r="C452" i="13"/>
  <c r="B452" i="13"/>
  <c r="A453" i="13"/>
  <c r="A454" i="13" l="1"/>
  <c r="D453" i="13"/>
  <c r="C453" i="13"/>
  <c r="B453" i="13"/>
  <c r="D454" i="13" l="1"/>
  <c r="C454" i="13"/>
  <c r="B454" i="13"/>
  <c r="A455" i="13"/>
  <c r="A456" i="13" l="1"/>
  <c r="D455" i="13"/>
  <c r="C455" i="13"/>
  <c r="B455" i="13"/>
  <c r="D456" i="13" l="1"/>
  <c r="C456" i="13"/>
  <c r="B456" i="13"/>
  <c r="A457" i="13"/>
  <c r="A458" i="13" l="1"/>
  <c r="D457" i="13"/>
  <c r="C457" i="13"/>
  <c r="B457" i="13"/>
  <c r="D458" i="13" l="1"/>
  <c r="C458" i="13"/>
  <c r="B458" i="13"/>
  <c r="A459" i="13"/>
  <c r="A460" i="13" l="1"/>
  <c r="D459" i="13"/>
  <c r="C459" i="13"/>
  <c r="B459" i="13"/>
  <c r="D460" i="13" l="1"/>
  <c r="C460" i="13"/>
  <c r="B460" i="13"/>
  <c r="A461" i="13"/>
  <c r="A462" i="13" l="1"/>
  <c r="D461" i="13"/>
  <c r="C461" i="13"/>
  <c r="B461" i="13"/>
  <c r="D462" i="13" l="1"/>
  <c r="C462" i="13"/>
  <c r="B462" i="13"/>
  <c r="A463" i="13"/>
  <c r="A464" i="13" l="1"/>
  <c r="D463" i="13"/>
  <c r="C463" i="13"/>
  <c r="B463" i="13"/>
  <c r="D464" i="13" l="1"/>
  <c r="C464" i="13"/>
  <c r="B464" i="13"/>
  <c r="A465" i="13"/>
  <c r="A466" i="13" l="1"/>
  <c r="D465" i="13"/>
  <c r="C465" i="13"/>
  <c r="B465" i="13"/>
  <c r="D466" i="13" l="1"/>
  <c r="C466" i="13"/>
  <c r="B466" i="13"/>
  <c r="A467" i="13"/>
  <c r="A468" i="13" l="1"/>
  <c r="D467" i="13"/>
  <c r="C467" i="13"/>
  <c r="B467" i="13"/>
  <c r="D468" i="13" l="1"/>
  <c r="C468" i="13"/>
  <c r="B468" i="13"/>
  <c r="A469" i="13"/>
  <c r="A470" i="13" l="1"/>
  <c r="D469" i="13"/>
  <c r="C469" i="13"/>
  <c r="B469" i="13"/>
  <c r="D470" i="13" l="1"/>
  <c r="C470" i="13"/>
  <c r="B470" i="13"/>
  <c r="A471" i="13"/>
  <c r="A472" i="13" l="1"/>
  <c r="D471" i="13"/>
  <c r="C471" i="13"/>
  <c r="B471" i="13"/>
  <c r="D472" i="13" l="1"/>
  <c r="C472" i="13"/>
  <c r="B472" i="13"/>
  <c r="A473" i="13"/>
  <c r="A474" i="13" l="1"/>
  <c r="D473" i="13"/>
  <c r="C473" i="13"/>
  <c r="B473" i="13"/>
  <c r="D474" i="13" l="1"/>
  <c r="C474" i="13"/>
  <c r="B474" i="13"/>
  <c r="A475" i="13"/>
  <c r="A476" i="13" l="1"/>
  <c r="D475" i="13"/>
  <c r="C475" i="13"/>
  <c r="B475" i="13"/>
  <c r="D476" i="13" l="1"/>
  <c r="C476" i="13"/>
  <c r="B476" i="13"/>
  <c r="A477" i="13"/>
  <c r="D477" i="13" l="1"/>
  <c r="C477" i="13"/>
  <c r="B47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EF6AB459-47B6-4FFF-B22D-DFE30CF13635}">
      <text>
        <r>
          <rPr>
            <b/>
            <sz val="9"/>
            <color indexed="81"/>
            <rFont val="Tahoma"/>
            <charset val="1"/>
          </rPr>
          <t>Enter the date for the first day of the reporting period here.
Use filters to create a weekly or monthly timesheet.</t>
        </r>
      </text>
    </comment>
  </commentList>
</comments>
</file>

<file path=xl/sharedStrings.xml><?xml version="1.0" encoding="utf-8"?>
<sst xmlns="http://schemas.openxmlformats.org/spreadsheetml/2006/main" count="576" uniqueCount="287">
  <si>
    <t>ICICI Bank</t>
  </si>
  <si>
    <t>Mom Account</t>
  </si>
  <si>
    <t>DCU</t>
  </si>
  <si>
    <t>Account Number</t>
  </si>
  <si>
    <t>Description</t>
  </si>
  <si>
    <t>CCY</t>
  </si>
  <si>
    <t>Available Balance</t>
  </si>
  <si>
    <t>SA - NRO SAVINGS ADVANTAGE</t>
  </si>
  <si>
    <t>INR</t>
  </si>
  <si>
    <t>SA - NRE SAVINGS ADVANTAGE</t>
  </si>
  <si>
    <t>005090900000241</t>
  </si>
  <si>
    <t>005090900000275</t>
  </si>
  <si>
    <t>Bank</t>
  </si>
  <si>
    <t>Savings NRO</t>
  </si>
  <si>
    <t>Savings NRE</t>
  </si>
  <si>
    <t>Kotak Bank</t>
  </si>
  <si>
    <t>Yes Bank</t>
  </si>
  <si>
    <t>Total Amount</t>
  </si>
  <si>
    <t>India Account Details</t>
  </si>
  <si>
    <t>USA Account Details</t>
  </si>
  <si>
    <t>US Bank</t>
  </si>
  <si>
    <t>USD</t>
  </si>
  <si>
    <t>5/3 Bank</t>
  </si>
  <si>
    <t>Savings</t>
  </si>
  <si>
    <t>Checking</t>
  </si>
  <si>
    <t>TCF</t>
  </si>
  <si>
    <t>BMO Harris</t>
  </si>
  <si>
    <t>Spending</t>
  </si>
  <si>
    <t>Insurance</t>
  </si>
  <si>
    <t>Room Rent</t>
  </si>
  <si>
    <t>Ebill/Mobile/Internet</t>
  </si>
  <si>
    <t>Other</t>
  </si>
  <si>
    <t>Total Savings</t>
  </si>
  <si>
    <t>Bonous</t>
  </si>
  <si>
    <t>TOTAL AMOUNT</t>
  </si>
  <si>
    <t xml:space="preserve">In INR @ </t>
  </si>
  <si>
    <t>Total in India</t>
  </si>
  <si>
    <t>Extra Day
if Any</t>
  </si>
  <si>
    <t>Date</t>
  </si>
  <si>
    <t>Principal</t>
  </si>
  <si>
    <t>Interest(1%)</t>
  </si>
  <si>
    <t>Due Date</t>
  </si>
  <si>
    <t>Pay Date</t>
  </si>
  <si>
    <t>Paid Details</t>
  </si>
  <si>
    <t>Dues</t>
  </si>
  <si>
    <t>Due Remaining</t>
  </si>
  <si>
    <t>Udhaar to Pradeep Bhai</t>
  </si>
  <si>
    <t>-</t>
  </si>
  <si>
    <t>I will get from Bhaiya</t>
  </si>
  <si>
    <t>$ Conversion</t>
  </si>
  <si>
    <t>L905_Maintenance</t>
  </si>
  <si>
    <t>L905_FinalDemand</t>
  </si>
  <si>
    <t>Transfer</t>
  </si>
  <si>
    <t>Cash Deposit</t>
  </si>
  <si>
    <t>Borrow: Rs 80393 + 1Lakh from Pachuri</t>
  </si>
  <si>
    <t>Principal Ampunt: 2 L 50 K</t>
  </si>
  <si>
    <t>Clear Till 5Oct</t>
  </si>
  <si>
    <t>-19607
2 Lakh Return Online(Pachuri+Askhok)</t>
  </si>
  <si>
    <t>Till Sep 5</t>
  </si>
  <si>
    <t>Bakaya</t>
  </si>
  <si>
    <t>Paid 2 Lakh on 5th Jun</t>
  </si>
  <si>
    <t>Pad 1.5 Lakh (Transfer by Vijay)</t>
  </si>
  <si>
    <t>12% Annual Return (Monthly Interest)</t>
  </si>
  <si>
    <t>Borrower</t>
  </si>
  <si>
    <t>8000.00 Due for Suresh by 5 Jan</t>
  </si>
  <si>
    <t>Suresh Bhandari 5th Feb</t>
  </si>
  <si>
    <t>With Bhaiya</t>
  </si>
  <si>
    <t>Final Flat Payment Via Pachuri</t>
  </si>
  <si>
    <t>abhi Pachuri wala 1 Lakh aana hain</t>
  </si>
  <si>
    <t>17969 aa gaya</t>
  </si>
  <si>
    <t>Date Paid</t>
  </si>
  <si>
    <t>Amount</t>
  </si>
  <si>
    <t>Provider</t>
  </si>
  <si>
    <t>Next Revewal Date</t>
  </si>
  <si>
    <t>Monthly/Yearly</t>
  </si>
  <si>
    <t>GEICO</t>
  </si>
  <si>
    <t>Previous</t>
  </si>
  <si>
    <t>Progressive</t>
  </si>
  <si>
    <t>6 Month</t>
  </si>
  <si>
    <t>YTD</t>
  </si>
  <si>
    <t>Added Driver</t>
  </si>
  <si>
    <t>Roadside Assistance</t>
  </si>
  <si>
    <t>0534241470101036</t>
  </si>
  <si>
    <t>Vehicle Accident</t>
  </si>
  <si>
    <t>0534241470101028</t>
  </si>
  <si>
    <t>Claim Date</t>
  </si>
  <si>
    <t>Claim Type</t>
  </si>
  <si>
    <t>Claim Number</t>
  </si>
  <si>
    <t>Hail</t>
  </si>
  <si>
    <t>Amount Details</t>
  </si>
  <si>
    <t>US Bank-Alka</t>
  </si>
  <si>
    <t>Tax Refund</t>
  </si>
  <si>
    <t>Till Now</t>
  </si>
  <si>
    <t>toPradeepBhai</t>
  </si>
  <si>
    <t>VISA Related</t>
  </si>
  <si>
    <t>Salary of Month</t>
  </si>
  <si>
    <t>Processed By</t>
  </si>
  <si>
    <t>Member</t>
  </si>
  <si>
    <t>Bill Amount</t>
  </si>
  <si>
    <t>Plan Paid</t>
  </si>
  <si>
    <t xml:space="preserve"> Your Responsibility</t>
  </si>
  <si>
    <t>Aetna</t>
  </si>
  <si>
    <t>ALKA  (Wife)</t>
  </si>
  <si>
    <t>JAMES          LYNCH</t>
  </si>
  <si>
    <t>ERIN           PAWLASKI</t>
  </si>
  <si>
    <t>JOHN           WUST</t>
  </si>
  <si>
    <t>MERCY HOSPITAL</t>
  </si>
  <si>
    <t>In Progress</t>
  </si>
  <si>
    <t>DAVID          ASINGER</t>
  </si>
  <si>
    <t>ALLINA HEALTH EMERGENCY MEDICAL</t>
  </si>
  <si>
    <t>AMIN           YOUSUF</t>
  </si>
  <si>
    <t>PATRICIA       HARPER</t>
  </si>
  <si>
    <t>MALINDA        JOHNSON</t>
  </si>
  <si>
    <t>NANCY          DICKERSON</t>
  </si>
  <si>
    <t>ABBOTT NORTHWESTERN HOSPITAL(HOSP)</t>
  </si>
  <si>
    <t>Paid</t>
  </si>
  <si>
    <t>Website Where Paid</t>
  </si>
  <si>
    <t>Any details</t>
  </si>
  <si>
    <t>http://healthbilling.net/</t>
  </si>
  <si>
    <t>Screenshot</t>
  </si>
  <si>
    <t>Paid 94.05</t>
  </si>
  <si>
    <t>https://allinahealth.mysecurebill.com/</t>
  </si>
  <si>
    <t>Paid 104</t>
  </si>
  <si>
    <t>Account Number: 103391251
Confirmation Number: 110690182411
Payment Amount: $104.00
Payment Date: 4/20/2018</t>
  </si>
  <si>
    <t>Transaction Date: April 11, 2018
Response Message: APPROVAL
Card Type: MC
Card Holder Name: Suresh Bhandari
Card Number: ************7395
Auth Amount: $104.00
Auth Code: 052528</t>
  </si>
  <si>
    <t>One more time paid @ allina mychart</t>
  </si>
  <si>
    <t>Paid 103.14</t>
  </si>
  <si>
    <t>Paid at atena website</t>
  </si>
  <si>
    <t>Customer Receipt Number:73083030
Merchant ID:AETNA2017
Transaction ID:BQ1TF687EE13
Auth Code:483570</t>
  </si>
  <si>
    <t>Paid 23.24</t>
  </si>
  <si>
    <t>Allina Bill came of amount 23.24
Customer Receipt Number:  73083097
Merchant ID:  AETNA2017
Transaction ID: BP1TF4E6D426
Auth Code: 698287</t>
  </si>
  <si>
    <t xml:space="preserve">Joined on </t>
  </si>
  <si>
    <t>You Paid</t>
  </si>
  <si>
    <t>Expected</t>
  </si>
  <si>
    <t>Less Paid</t>
  </si>
  <si>
    <t>Deduction</t>
  </si>
  <si>
    <t>Total In Hand</t>
  </si>
  <si>
    <t>Month</t>
  </si>
  <si>
    <t># Hrs</t>
  </si>
  <si>
    <t>Rate 
Per Hr</t>
  </si>
  <si>
    <t>Gross Pay</t>
  </si>
  <si>
    <t>Misc
reimbursement</t>
  </si>
  <si>
    <t>Total Payment 
Before Tax</t>
  </si>
  <si>
    <t>Hrs*Rate</t>
  </si>
  <si>
    <t>100 PM for 
Medical</t>
  </si>
  <si>
    <t>Total</t>
  </si>
  <si>
    <t>Taxable Income</t>
  </si>
  <si>
    <t>Federal Income</t>
  </si>
  <si>
    <t>Social Security</t>
  </si>
  <si>
    <t>Medicare</t>
  </si>
  <si>
    <t>Minnesota State Income</t>
  </si>
  <si>
    <t>Miscellaneous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</si>
  <si>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</si>
  <si>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</si>
  <si>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</si>
  <si>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</si>
  <si>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</si>
  <si>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</si>
  <si>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</si>
  <si>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</si>
  <si>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</si>
  <si>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</si>
  <si>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</si>
  <si>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</si>
  <si>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YearToDate</t>
  </si>
  <si>
    <t xml:space="preserve">Paid </t>
  </si>
  <si>
    <t>Before Tax</t>
  </si>
  <si>
    <t>After Tax</t>
  </si>
  <si>
    <t>Medical</t>
  </si>
  <si>
    <t>11 months</t>
  </si>
  <si>
    <t>ALKA (Wife)</t>
  </si>
  <si>
    <t>NANCY DICKERSON </t>
  </si>
  <si>
    <t>MALINDA JOHNSON</t>
  </si>
  <si>
    <t>EPAB4K4F8</t>
  </si>
  <si>
    <t>Customer Receipt Number:  73138540
Merchant ID:  AETNA2017
Transaction ID: BQ1TF699C6EA
Auth Code: 210001</t>
  </si>
  <si>
    <t>Paid 9.95</t>
  </si>
  <si>
    <t>EPFB4K69S</t>
  </si>
  <si>
    <t>Paid 25</t>
  </si>
  <si>
    <t>ERWY34GFY</t>
  </si>
  <si>
    <t>Paid 934.57</t>
  </si>
  <si>
    <t>Customer Receipt Number: </t>
  </si>
  <si>
    <t>Merchant ID: </t>
  </si>
  <si>
    <t>AETNA2017</t>
  </si>
  <si>
    <t>Transaction ID:</t>
  </si>
  <si>
    <t>BL1TF83397BF</t>
  </si>
  <si>
    <t>Auth Code:</t>
  </si>
  <si>
    <t>Account#</t>
  </si>
  <si>
    <t>Sub Account#</t>
  </si>
  <si>
    <t>Account Name</t>
  </si>
  <si>
    <t>Payment Amount</t>
  </si>
  <si>
    <t>Trans Type</t>
  </si>
  <si>
    <t>00201-010</t>
  </si>
  <si>
    <t>ALKA RAWAT</t>
  </si>
  <si>
    <t>Sale</t>
  </si>
  <si>
    <t>Total Payment Amount:</t>
  </si>
  <si>
    <t>Payment Information</t>
  </si>
  <si>
    <t>Date of Payment:</t>
  </si>
  <si>
    <t>4/24/2018 00:18:56 GMT-0500 (Central Daylight Time)</t>
  </si>
  <si>
    <t>Payment Type:</t>
  </si>
  <si>
    <t>MasterCard</t>
  </si>
  <si>
    <t>Credit Card Number:</t>
  </si>
  <si>
    <t>************7395</t>
  </si>
  <si>
    <t>Thank you for your payment</t>
  </si>
  <si>
    <t>Please save this receipt for your records.</t>
  </si>
  <si>
    <t>Customer Receipt Number:  73138582
Merchant ID:  AETNA2017
Transaction ID: BL1TF83397BF
Auth Code: 904452</t>
  </si>
  <si>
    <t>E8Y02922J</t>
  </si>
  <si>
    <t>BA1T1C254018</t>
  </si>
  <si>
    <t>4/24/2018 00:26:00 GMT-0500 (Central Daylight Time)</t>
  </si>
  <si>
    <t>Customer Receipt Number:  73138593
Merchant ID:  AETNA2017
Transaction ID: BA1T1C254018
Auth Code: 279968</t>
  </si>
  <si>
    <t>EC3534F7T</t>
  </si>
  <si>
    <t>BQ1TF6B6190A</t>
  </si>
  <si>
    <t>4/28/2018 07:19:45 GMT-0500 (Central Daylight Time)</t>
  </si>
  <si>
    <t>Customer Receipt Number:  73254170
Merchant ID:  AETNA2017
Transaction ID: BQ1TF6B6190A
Auth Code: 884024</t>
  </si>
  <si>
    <t>EYY0231MV</t>
  </si>
  <si>
    <t>Customer Receipt Number:  73254227
Merchant ID:  AETNA2017
Transaction ID: BQ1TF6B624B9
Auth Code: 192072</t>
  </si>
  <si>
    <t>BQ1TF6B624B9</t>
  </si>
  <si>
    <t>4/28/2018 07:29:44 GMT-0500 (Central Daylight Time)</t>
  </si>
  <si>
    <t>---</t>
  </si>
  <si>
    <t>Paid at MYChart</t>
  </si>
  <si>
    <t>Transaction Date: March 6, 2018
Response Message: APPROVAL
Card Holder Name: Suresh Bhandari
Card Number: ************7395
Auth Amount: $25.00
Auth Code: 033107</t>
  </si>
  <si>
    <t>Transaction Date: March 19, 2018
Response Message: APPROVAL
Card Holder Name: Suresh Bhandari
Card Number: ************7395
Auth Amount: $36.80
Auth Code: 055945</t>
  </si>
  <si>
    <t xml:space="preserve">CoPay paid at office
2/26/2018
#031 ALLINA HEALTH C_8062
$25 
XXXXXXXXXXXX0704 </t>
  </si>
  <si>
    <t>Paid Amount</t>
  </si>
  <si>
    <t>Customer Receipt Number: 73138564</t>
  </si>
  <si>
    <t>Merchant ID: AETNA2017</t>
  </si>
  <si>
    <t>Transaction ID: BL1TF83393A6</t>
  </si>
  <si>
    <t>Auth Code: 505322</t>
  </si>
  <si>
    <t>Account# Sub Account# Account Name Payment Amount Trans Type</t>
  </si>
  <si>
    <t>00201-010 00201-010 ALKA RAWAT $25.00 Sale</t>
  </si>
  <si>
    <t>Total Payment Amount: $25.00</t>
  </si>
  <si>
    <t>Date of Payment: 4/24/2018 00:13:09 GMT-0500 (Central Daylight Time)</t>
  </si>
  <si>
    <t>Payment Type: MasterCard</t>
  </si>
  <si>
    <t>Credit Card Number: ************7395</t>
  </si>
  <si>
    <t>Customer Receipt Number: 73138540</t>
  </si>
  <si>
    <t>Transaction ID: BQ1TF699C6EA</t>
  </si>
  <si>
    <t>Auth Code: 210001</t>
  </si>
  <si>
    <t>00201-010 00201-010 ALKA RAWAT $9.95 Sale</t>
  </si>
  <si>
    <t>Total Payment Amount: $9.95</t>
  </si>
  <si>
    <t>Date of Payment: 4/24/2018 00:03:14 GMT-0500 (Central Daylight Time)</t>
  </si>
  <si>
    <t>Date - 4/25/2018
Customer Receipt Number:  73138564
Merchant ID:  AETNA2017
Transaction ID: BL1TF83393A6
Auth Code: 505322</t>
  </si>
  <si>
    <t>reset</t>
  </si>
  <si>
    <t>Week#</t>
  </si>
  <si>
    <t>Weekday</t>
  </si>
  <si>
    <t>Billable Hours</t>
  </si>
  <si>
    <t>Non-Billable Hours</t>
  </si>
  <si>
    <t>Comments</t>
  </si>
  <si>
    <t>Misc Reim</t>
  </si>
  <si>
    <t>Payment</t>
  </si>
  <si>
    <t>$100 for Medical EveryMonth</t>
  </si>
  <si>
    <t>29Jan to Feb</t>
  </si>
  <si>
    <t>Till Jan29</t>
  </si>
  <si>
    <t>Total Paid to Me for 2017</t>
  </si>
  <si>
    <t>All Data from PaySlip</t>
  </si>
  <si>
    <t>80 Hrs against 10 Holiday's</t>
  </si>
  <si>
    <t>Memorial Day</t>
  </si>
  <si>
    <t>Independence Day</t>
  </si>
  <si>
    <t>Labor Day</t>
  </si>
  <si>
    <t>Columbus Day - Worked Overtime</t>
  </si>
  <si>
    <t>Veterans Day - Work Overtime</t>
  </si>
  <si>
    <t>Thanksgiving</t>
  </si>
  <si>
    <t>Christmas</t>
  </si>
  <si>
    <t>New Year</t>
  </si>
  <si>
    <t>Not Paid Hours</t>
  </si>
  <si>
    <t>RCIS Core Holidays</t>
  </si>
  <si>
    <t>7 Days</t>
  </si>
  <si>
    <t>Leaves</t>
  </si>
  <si>
    <t>2 Days</t>
  </si>
  <si>
    <t>Washington’s Birthday - Worked Overtime</t>
  </si>
  <si>
    <t>May 20, 2018</t>
  </si>
  <si>
    <t>2 Hrs. Overtime</t>
  </si>
  <si>
    <t># Hrs.</t>
  </si>
  <si>
    <t>Rate 
Per Hrs.</t>
  </si>
  <si>
    <t>Misc. Reim</t>
  </si>
  <si>
    <t>Venkat Has to Pay - 
Compensated By Premium Fee+FlightCharges</t>
  </si>
  <si>
    <t>Less Paid - Without Holidays/Leaves</t>
  </si>
  <si>
    <t>80 Hrs against 10 Paid Leaves</t>
  </si>
  <si>
    <t>30Jan to 31 Jan</t>
  </si>
  <si>
    <t>Medical Already Mentioned in 2017 for this month</t>
  </si>
  <si>
    <t>Total Less Paid for 2017</t>
  </si>
  <si>
    <t xml:space="preserve">25.2 Hrs Pro-Rated Holidays </t>
  </si>
  <si>
    <t>25.2 Hrs Pro-Rated Paid Leaves</t>
  </si>
  <si>
    <t>Total Paid for 2018</t>
  </si>
  <si>
    <t>Pro-Rated Salary-2018 (Should Get) + 2 Hrs OT</t>
  </si>
  <si>
    <t xml:space="preserve">Customer Receipt Number:  74180183
Merchant ID:  AETNA2017
Transaction ID: BE1T0D130200
Auth Code: 885053
Account# Sub Account# Account Name Payment Amount Trans Type
EP20249599760 EP20249599760 ALKA RAWAT $11.80 Sale
Total Payment Amount: $11.80
Payment Information
Date of Payment: 6/5/2018 22:56:25 GMT-0400 (Eastern Daylight Time)
Payment Type: MasterCard
Credit Card Number: ************7395
Thank you for your payment
Please save this receipt for your records.
</t>
  </si>
  <si>
    <t>May21-MayEnd
Kroger</t>
  </si>
  <si>
    <t>Not in Calculation</t>
  </si>
  <si>
    <t>Total Less Paid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</si>
</sst>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$₹-4009]\ #,##0.00"/>
    <numFmt numFmtId="165" formatCode="&quot;$&quot;#,##0.00"/>
    <numFmt numFmtId="166" formatCode="[$₹-439]#,##0.00"/>
    <numFmt numFmtId="167" formatCode="[$-409]d\-mmm\-yy;@"/>
  </numFmts>
  <fonts count="20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Arial"/>
      <family val="2"/>
    </font>
    <font>
      <sz val="12.1"/>
      <name val="Arial"/>
      <family val="2"/>
    </font>
    <font>
      <sz val="9"/>
      <name val="Arial"/>
      <family val="2"/>
    </font>
    <font>
      <sz val="12"/>
      <color theme="1"/>
      <name val="Times New Roman"/>
      <family val="1"/>
    </font>
    <font>
      <b/>
      <sz val="10"/>
      <color rgb="FF222222"/>
      <name val="Arial"/>
      <family val="2"/>
    </font>
    <font>
      <sz val="12"/>
      <color rgb="FF60574A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550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DFD028"/>
      </top>
      <bottom style="medium">
        <color rgb="FFDFD02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CFCFCF"/>
      </left>
      <right style="medium">
        <color indexed="64"/>
      </right>
      <top style="medium">
        <color rgb="FFCFCFCF"/>
      </top>
      <bottom style="medium">
        <color rgb="FFCFCFCF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CFCFCF"/>
      </bottom>
      <diagonal/>
    </border>
    <border>
      <left/>
      <right style="medium">
        <color indexed="64"/>
      </right>
      <top/>
      <bottom style="medium">
        <color rgb="FFCFCFC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210">
    <xf numFmtId="0" fontId="0" fillId="0" borderId="0" xfId="0"/>
    <xf numFmtId="0" fontId="4" fillId="0" borderId="0" xfId="0" applyFont="1" applyAlignment="1">
      <alignment horizontal="center" vertical="center" wrapText="1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/>
    </xf>
    <xf numFmtId="0" fontId="5" fillId="0" borderId="0" xfId="0" applyFont="1" applyFill="1"/>
    <xf numFmtId="0" fontId="6" fillId="0" borderId="0" xfId="1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10" fontId="7" fillId="0" borderId="0" xfId="0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 indent="2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 indent="1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165" fontId="0" fillId="0" borderId="0" xfId="0" applyNumberFormat="1"/>
    <xf numFmtId="165" fontId="5" fillId="0" borderId="0" xfId="0" applyNumberFormat="1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4" fontId="0" fillId="0" borderId="0" xfId="0" applyNumberFormat="1"/>
    <xf numFmtId="167" fontId="0" fillId="0" borderId="0" xfId="0" applyNumberFormat="1"/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164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164" fontId="10" fillId="0" borderId="8" xfId="0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top"/>
    </xf>
    <xf numFmtId="164" fontId="10" fillId="0" borderId="10" xfId="0" applyNumberFormat="1" applyFont="1" applyBorder="1" applyAlignment="1">
      <alignment vertical="center"/>
    </xf>
    <xf numFmtId="0" fontId="10" fillId="0" borderId="10" xfId="0" applyFont="1" applyBorder="1" applyAlignment="1">
      <alignment horizontal="left" vertical="top"/>
    </xf>
    <xf numFmtId="15" fontId="0" fillId="0" borderId="0" xfId="0" applyNumberFormat="1"/>
    <xf numFmtId="0" fontId="11" fillId="0" borderId="0" xfId="0" applyFont="1" applyAlignment="1">
      <alignment vertical="center" wrapText="1"/>
    </xf>
    <xf numFmtId="0" fontId="0" fillId="0" borderId="0" xfId="0" quotePrefix="1" applyAlignment="1">
      <alignment wrapText="1"/>
    </xf>
    <xf numFmtId="14" fontId="12" fillId="0" borderId="0" xfId="0" applyNumberFormat="1" applyFont="1"/>
    <xf numFmtId="14" fontId="12" fillId="0" borderId="0" xfId="0" applyNumberFormat="1" applyFont="1" applyAlignment="1">
      <alignment vertical="top"/>
    </xf>
    <xf numFmtId="8" fontId="12" fillId="0" borderId="0" xfId="0" applyNumberFormat="1" applyFont="1"/>
    <xf numFmtId="14" fontId="12" fillId="0" borderId="0" xfId="0" applyNumberFormat="1" applyFont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NumberFormat="1" applyFont="1" applyAlignment="1">
      <alignment vertical="top"/>
    </xf>
    <xf numFmtId="0" fontId="10" fillId="0" borderId="0" xfId="0" applyFont="1"/>
    <xf numFmtId="8" fontId="12" fillId="0" borderId="0" xfId="0" applyNumberFormat="1" applyFont="1" applyAlignment="1">
      <alignment vertical="top"/>
    </xf>
    <xf numFmtId="14" fontId="0" fillId="0" borderId="0" xfId="0" applyNumberFormat="1"/>
    <xf numFmtId="165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8" fontId="0" fillId="0" borderId="0" xfId="0" applyNumberFormat="1"/>
    <xf numFmtId="0" fontId="0" fillId="0" borderId="1" xfId="0" applyFill="1" applyBorder="1" applyAlignment="1">
      <alignment horizontal="left" vertical="top"/>
    </xf>
    <xf numFmtId="165" fontId="0" fillId="0" borderId="1" xfId="0" applyNumberFormat="1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15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8" fontId="15" fillId="0" borderId="14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1" xfId="0" applyBorder="1" applyAlignment="1">
      <alignment horizontal="left" vertical="top"/>
    </xf>
    <xf numFmtId="0" fontId="15" fillId="0" borderId="16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15" fillId="0" borderId="19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20" xfId="0" applyBorder="1"/>
    <xf numFmtId="0" fontId="0" fillId="0" borderId="19" xfId="0" applyBorder="1"/>
    <xf numFmtId="0" fontId="15" fillId="0" borderId="21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8" fontId="14" fillId="0" borderId="0" xfId="0" applyNumberFormat="1" applyFont="1" applyBorder="1" applyAlignment="1">
      <alignment horizontal="right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0" fillId="0" borderId="26" xfId="0" applyBorder="1"/>
    <xf numFmtId="0" fontId="0" fillId="0" borderId="19" xfId="0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0" fillId="0" borderId="28" xfId="0" applyBorder="1"/>
    <xf numFmtId="0" fontId="0" fillId="0" borderId="29" xfId="0" applyBorder="1"/>
    <xf numFmtId="0" fontId="13" fillId="0" borderId="0" xfId="0" applyFon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13" fillId="0" borderId="0" xfId="0" applyFont="1" applyAlignment="1">
      <alignment horizontal="center" vertical="top"/>
    </xf>
    <xf numFmtId="0" fontId="3" fillId="0" borderId="0" xfId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15" fillId="0" borderId="19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19" xfId="0" applyBorder="1" applyAlignment="1">
      <alignment vertical="top"/>
    </xf>
    <xf numFmtId="0" fontId="15" fillId="0" borderId="21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4" fillId="0" borderId="19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8" fontId="14" fillId="0" borderId="0" xfId="0" applyNumberFormat="1" applyFont="1" applyBorder="1" applyAlignment="1">
      <alignment horizontal="right" vertical="top" wrapText="1"/>
    </xf>
    <xf numFmtId="0" fontId="14" fillId="0" borderId="20" xfId="0" applyFont="1" applyBorder="1" applyAlignment="1">
      <alignment horizontal="center" vertical="top" wrapText="1"/>
    </xf>
    <xf numFmtId="0" fontId="14" fillId="0" borderId="25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8" fontId="15" fillId="0" borderId="14" xfId="0" applyNumberFormat="1" applyFont="1" applyBorder="1" applyAlignment="1">
      <alignment horizontal="right" vertical="top" wrapText="1"/>
    </xf>
    <xf numFmtId="0" fontId="0" fillId="0" borderId="26" xfId="0" applyBorder="1" applyAlignment="1">
      <alignment vertical="top"/>
    </xf>
    <xf numFmtId="0" fontId="0" fillId="0" borderId="19" xfId="0" applyBorder="1" applyAlignment="1">
      <alignment vertical="top" wrapText="1"/>
    </xf>
    <xf numFmtId="0" fontId="14" fillId="0" borderId="27" xfId="0" applyFont="1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0" xfId="0" quotePrefix="1" applyAlignment="1">
      <alignment vertical="top"/>
    </xf>
    <xf numFmtId="6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/>
    </xf>
    <xf numFmtId="16" fontId="0" fillId="0" borderId="12" xfId="0" applyNumberFormat="1" applyFill="1" applyBorder="1" applyAlignment="1">
      <alignment horizontal="left" vertical="top"/>
    </xf>
    <xf numFmtId="43" fontId="0" fillId="0" borderId="0" xfId="2" applyFont="1"/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32" xfId="0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3" xfId="0" applyBorder="1" applyAlignment="1">
      <alignment horizontal="left" vertical="top"/>
    </xf>
    <xf numFmtId="165" fontId="0" fillId="0" borderId="34" xfId="0" applyNumberFormat="1" applyBorder="1"/>
    <xf numFmtId="0" fontId="0" fillId="0" borderId="33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2" fontId="0" fillId="0" borderId="36" xfId="0" applyNumberFormat="1" applyBorder="1" applyAlignment="1">
      <alignment horizontal="left" vertical="top"/>
    </xf>
    <xf numFmtId="0" fontId="0" fillId="0" borderId="36" xfId="0" applyBorder="1"/>
    <xf numFmtId="165" fontId="0" fillId="0" borderId="36" xfId="0" applyNumberFormat="1" applyFill="1" applyBorder="1" applyAlignment="1">
      <alignment horizontal="left" vertical="top"/>
    </xf>
    <xf numFmtId="165" fontId="0" fillId="0" borderId="37" xfId="0" applyNumberFormat="1" applyBorder="1"/>
    <xf numFmtId="0" fontId="0" fillId="0" borderId="30" xfId="0" applyBorder="1"/>
    <xf numFmtId="0" fontId="0" fillId="0" borderId="31" xfId="0" applyBorder="1"/>
    <xf numFmtId="165" fontId="0" fillId="0" borderId="32" xfId="0" applyNumberFormat="1" applyBorder="1"/>
    <xf numFmtId="0" fontId="13" fillId="0" borderId="35" xfId="0" applyFont="1" applyBorder="1"/>
    <xf numFmtId="0" fontId="13" fillId="0" borderId="36" xfId="0" applyFont="1" applyBorder="1"/>
    <xf numFmtId="165" fontId="13" fillId="0" borderId="37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13" fillId="0" borderId="37" xfId="0" applyFont="1" applyBorder="1"/>
    <xf numFmtId="43" fontId="0" fillId="0" borderId="0" xfId="0" applyNumberFormat="1"/>
    <xf numFmtId="0" fontId="0" fillId="0" borderId="38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0" fontId="0" fillId="0" borderId="10" xfId="0" applyBorder="1"/>
    <xf numFmtId="165" fontId="0" fillId="0" borderId="10" xfId="0" applyNumberFormat="1" applyFill="1" applyBorder="1" applyAlignment="1">
      <alignment horizontal="left" vertical="top"/>
    </xf>
    <xf numFmtId="165" fontId="0" fillId="0" borderId="39" xfId="0" applyNumberFormat="1" applyBorder="1"/>
    <xf numFmtId="16" fontId="0" fillId="0" borderId="38" xfId="0" quotePrefix="1" applyNumberFormat="1" applyFill="1" applyBorder="1" applyAlignment="1">
      <alignment horizontal="left" vertical="top"/>
    </xf>
    <xf numFmtId="0" fontId="0" fillId="0" borderId="40" xfId="0" applyFill="1" applyBorder="1" applyAlignment="1">
      <alignment horizontal="center" vertical="top" wrapText="1"/>
    </xf>
    <xf numFmtId="0" fontId="0" fillId="0" borderId="0" xfId="0" applyNumberFormat="1" applyAlignment="1">
      <alignment horizontal="center" wrapText="1"/>
    </xf>
    <xf numFmtId="0" fontId="0" fillId="0" borderId="0" xfId="0" applyBorder="1" applyAlignment="1">
      <alignment horizontal="center"/>
    </xf>
    <xf numFmtId="0" fontId="13" fillId="0" borderId="0" xfId="0" applyFont="1" applyBorder="1"/>
    <xf numFmtId="165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7" fillId="5" borderId="0" xfId="0" applyFont="1" applyFill="1"/>
    <xf numFmtId="165" fontId="19" fillId="5" borderId="0" xfId="0" applyNumberFormat="1" applyFont="1" applyFill="1"/>
    <xf numFmtId="0" fontId="0" fillId="0" borderId="1" xfId="0" applyBorder="1" applyAlignment="1">
      <alignment horizontal="left" vertical="top"/>
    </xf>
    <xf numFmtId="0" fontId="0" fillId="0" borderId="38" xfId="0" quotePrefix="1" applyFill="1" applyBorder="1" applyAlignment="1">
      <alignment horizontal="left" vertical="top" wrapText="1"/>
    </xf>
    <xf numFmtId="0" fontId="0" fillId="0" borderId="2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3" xfId="0" applyBorder="1"/>
    <xf numFmtId="0" fontId="0" fillId="0" borderId="15" xfId="0" applyBorder="1"/>
    <xf numFmtId="0" fontId="0" fillId="0" borderId="24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165" fontId="0" fillId="0" borderId="12" xfId="0" applyNumberFormat="1" applyFill="1" applyBorder="1" applyAlignment="1">
      <alignment horizontal="left" vertical="top"/>
    </xf>
    <xf numFmtId="8" fontId="0" fillId="0" borderId="0" xfId="0" applyNumberFormat="1" applyFill="1" applyBorder="1"/>
  </cellXfs>
  <cellStyles count="3">
    <cellStyle name="Comma" xfId="2" builtinId="3"/>
    <cellStyle name="Hyperlink" xfId="1" builtinId="8"/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gif"/><Relationship Id="rId1" Type="http://schemas.openxmlformats.org/officeDocument/2006/relationships/image" Target="../media/image8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16374</xdr:col>
      <xdr:colOff>1110456</xdr:colOff>
      <xdr:row>1</xdr:row>
      <xdr:rowOff>142875</xdr:rowOff>
    </xdr:from>
    <xdr:to>
      <xdr:col>16376</xdr:col>
      <xdr:colOff>318841</xdr:colOff>
      <xdr:row>7</xdr:row>
      <xdr:rowOff>238923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664456" y="333375"/>
          <a:ext cx="5599207" cy="45047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16374</xdr:col>
          <xdr:colOff>1104900</xdr:colOff>
          <xdr:row>15</xdr:row>
          <xdr:rowOff>609600</xdr:rowOff>
        </xdr:from>
        <xdr:to>
          <xdr:col>16376</xdr:col>
          <xdr:colOff>533400</xdr:colOff>
          <xdr:row>36</xdr:row>
          <xdr:rowOff>1866900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16374</xdr:col>
          <xdr:colOff>695325</xdr:colOff>
          <xdr:row>54</xdr:row>
          <xdr:rowOff>161925</xdr:rowOff>
        </xdr:from>
        <xdr:to>
          <xdr:col>16376</xdr:col>
          <xdr:colOff>114300</xdr:colOff>
          <xdr:row>94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16374</xdr:col>
          <xdr:colOff>762000</xdr:colOff>
          <xdr:row>95</xdr:row>
          <xdr:rowOff>161925</xdr:rowOff>
        </xdr:from>
        <xdr:to>
          <xdr:col>16376</xdr:col>
          <xdr:colOff>200025</xdr:colOff>
          <xdr:row>119</xdr:row>
          <xdr:rowOff>114300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16374</xdr:col>
          <xdr:colOff>381000</xdr:colOff>
          <xdr:row>127</xdr:row>
          <xdr:rowOff>133350</xdr:rowOff>
        </xdr:from>
        <xdr:to>
          <xdr:col>16375</xdr:col>
          <xdr:colOff>3390900</xdr:colOff>
          <xdr:row>151</xdr:row>
          <xdr:rowOff>114300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16374</xdr:col>
          <xdr:colOff>342900</xdr:colOff>
          <xdr:row>153</xdr:row>
          <xdr:rowOff>123825</xdr:rowOff>
        </xdr:from>
        <xdr:to>
          <xdr:col>16375</xdr:col>
          <xdr:colOff>3448050</xdr:colOff>
          <xdr:row>177</xdr:row>
          <xdr:rowOff>180975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4097" name="AutoShape 1" descr="blob:https://web.whatsapp.com/e44bf8e1-7b65-4254-8ef1-f877f29ed19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2343150</xdr:colOff>
      <xdr:row>34</xdr:row>
      <xdr:rowOff>180975</xdr:rowOff>
    </xdr:from>
    <xdr:to>
      <xdr:col>5</xdr:col>
      <xdr:colOff>113795</xdr:colOff>
      <xdr:row>45</xdr:row>
      <xdr:rowOff>37856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7305675"/>
          <a:ext cx="4038095" cy="1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105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295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486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5" name=":3f6" descr="https://mail.google.com/mail/u/0/images/cleardot.gif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867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6" name="Picture 5" descr="[]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105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7" name="Picture 6" descr="[]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57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8" name="Picture 7" descr="[]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76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9" name="Picture 8" descr="[]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638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0" name="Picture 9" descr="[]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657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34A37-FD83-4E2C-BDC3-EF15B13ABD50}" name="Table1" displayName="Table1" ref="A1:G478" totalsRowShown="0">
  <autoFilter ref="A1:G478" xr:uid="{00000000-0009-0000-0100-000003000000}"/>
  <tableColumns count="7">
    <tableColumn id="1" xr3:uid="{81DAD1B4-90C7-4CEE-A181-8BE65045944B}" name="Date" dataDxfId="6">
      <calculatedColumnFormula>+A1+1</calculatedColumnFormula>
    </tableColumn>
    <tableColumn id="2" xr3:uid="{BF4E52E4-172E-4DCD-B97B-EDB5F7C17AE8}" name="Month" dataDxfId="5">
      <calculatedColumnFormula>TEXT(Table1[[#This Row],[Date]],"mmmm")</calculatedColumnFormula>
    </tableColumn>
    <tableColumn id="3" xr3:uid="{7F8A7F08-3A2C-4236-B1B4-332D710F0BD1}" name="Week#" dataDxfId="4">
      <calculatedColumnFormula>WEEKNUM(Table1[[#This Row],[Date]])</calculatedColumnFormula>
    </tableColumn>
    <tableColumn id="4" xr3:uid="{2336A018-9EC5-45F6-A634-6B50DF1B87EA}" name="Weekday" dataDxfId="3">
      <calculatedColumnFormula>TEXT(Table1[[#This Row],[Date]],"dddd")</calculatedColumnFormula>
    </tableColumn>
    <tableColumn id="5" xr3:uid="{24D6F1B7-676D-45BA-BF81-FD0808D827D1}" name="Billable Hours" totalsRowDxfId="2" dataCellStyle="Comma"/>
    <tableColumn id="6" xr3:uid="{1CC6F0C9-8F04-4271-B0C4-9FD70E705D8D}" name="Non-Billable Hours" totalsRowDxfId="1" dataCellStyle="Comma"/>
    <tableColumn id="7" xr3:uid="{95F8DECD-112D-4DD8-B66F-C55688A3628B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A39-EC4B-4AA9-866D-8BF012A470B2}">
  <dimension ref="A1:XEY281"/>
  <sheetViews>
    <sheetView topLeftCell="A17" zoomScale="70" zoomScaleNormal="70" workbookViewId="0">
      <selection activeCell="E38" sqref="E38"/>
    </sheetView>
  </sheetViews>
  <sheetFormatPr defaultRowHeight="15" x14ac:dyDescent="0.25"/>
  <cols>
    <col min="1" max="1" width="12.5703125" style="99" bestFit="1" customWidth="1"/>
    <col min="2" max="2" width="14" style="99" bestFit="1" customWidth="1"/>
    <col min="3" max="3" width="12.5703125" style="99" customWidth="1"/>
    <col min="4" max="4" width="12.140625" style="99" bestFit="1" customWidth="1"/>
    <col min="5" max="5" width="46" style="99" bestFit="1" customWidth="1"/>
    <col min="6" max="6" width="11.42578125" style="99" bestFit="1" customWidth="1"/>
    <col min="7" max="7" width="10.7109375" style="99" bestFit="1" customWidth="1"/>
    <col min="8" max="8" width="18.85546875" style="99" bestFit="1" customWidth="1"/>
    <col min="9" max="9" width="9" style="99" customWidth="1"/>
    <col min="10" max="10" width="16" style="99" bestFit="1" customWidth="1"/>
    <col min="11" max="11" width="36.42578125" style="99" bestFit="1" customWidth="1"/>
    <col min="12" max="12" width="40.7109375" style="99" customWidth="1"/>
    <col min="13" max="16367" width="9.140625" style="99"/>
    <col min="16368" max="16368" width="31.42578125" style="99" bestFit="1" customWidth="1"/>
    <col min="16369" max="16369" width="29.7109375" style="99" bestFit="1" customWidth="1"/>
    <col min="16370" max="16370" width="24.42578125" style="99" bestFit="1" customWidth="1"/>
    <col min="16371" max="16371" width="18" style="99" bestFit="1" customWidth="1"/>
    <col min="16372" max="16372" width="12.42578125" style="99" bestFit="1" customWidth="1"/>
    <col min="16373" max="16374" width="36.140625" style="99" customWidth="1"/>
    <col min="16375" max="16375" width="42.7109375" style="99" customWidth="1"/>
    <col min="16376" max="16376" width="53" style="99" bestFit="1" customWidth="1"/>
    <col min="16377" max="16377" width="36.140625" style="99" customWidth="1"/>
    <col min="16378" max="16378" width="21" style="99" bestFit="1" customWidth="1"/>
    <col min="16379" max="16379" width="14.28515625" style="99" bestFit="1" customWidth="1"/>
    <col min="16380" max="16384" width="9.140625" style="99"/>
  </cols>
  <sheetData>
    <row r="1" spans="1:22 16378:16378" x14ac:dyDescent="0.25">
      <c r="A1" s="98" t="s">
        <v>96</v>
      </c>
      <c r="B1" s="98"/>
      <c r="C1" s="98" t="s">
        <v>38</v>
      </c>
      <c r="D1" s="98" t="s">
        <v>97</v>
      </c>
      <c r="E1" s="98" t="s">
        <v>72</v>
      </c>
      <c r="F1" s="98" t="s">
        <v>98</v>
      </c>
      <c r="G1" s="98" t="s">
        <v>99</v>
      </c>
      <c r="H1" s="98" t="s">
        <v>100</v>
      </c>
      <c r="I1" s="98" t="s">
        <v>115</v>
      </c>
      <c r="J1" s="98" t="s">
        <v>222</v>
      </c>
      <c r="K1" s="98" t="s">
        <v>116</v>
      </c>
      <c r="L1" s="98" t="s">
        <v>117</v>
      </c>
    </row>
    <row r="2" spans="1:22 16378:16378" x14ac:dyDescent="0.25">
      <c r="A2" s="99" t="s">
        <v>101</v>
      </c>
      <c r="C2" s="100">
        <v>43116</v>
      </c>
      <c r="D2" s="99" t="s">
        <v>102</v>
      </c>
      <c r="E2" s="99" t="s">
        <v>112</v>
      </c>
      <c r="F2" s="99">
        <v>43</v>
      </c>
      <c r="G2" s="99">
        <v>6.51</v>
      </c>
      <c r="H2" s="99">
        <v>25</v>
      </c>
      <c r="I2" s="101"/>
      <c r="J2" s="101"/>
      <c r="K2" s="98"/>
      <c r="L2" s="98"/>
      <c r="XEX2" s="99" t="s">
        <v>120</v>
      </c>
    </row>
    <row r="3" spans="1:22 16378:16378" ht="75" x14ac:dyDescent="0.25">
      <c r="A3" s="99" t="s">
        <v>101</v>
      </c>
      <c r="C3" s="100">
        <v>43116</v>
      </c>
      <c r="D3" s="99" t="s">
        <v>102</v>
      </c>
      <c r="E3" s="99" t="s">
        <v>114</v>
      </c>
      <c r="F3" s="99">
        <v>447.2</v>
      </c>
      <c r="G3" s="99">
        <v>354.97</v>
      </c>
      <c r="H3" s="99">
        <v>16.2</v>
      </c>
      <c r="I3" s="102" t="s">
        <v>115</v>
      </c>
      <c r="J3" s="99">
        <v>23.24</v>
      </c>
      <c r="K3" s="99" t="s">
        <v>127</v>
      </c>
      <c r="L3" s="103" t="s">
        <v>130</v>
      </c>
    </row>
    <row r="4" spans="1:22 16378:16378" ht="90" x14ac:dyDescent="0.25">
      <c r="A4" s="99" t="s">
        <v>101</v>
      </c>
      <c r="C4" s="100">
        <v>43132</v>
      </c>
      <c r="D4" s="99" t="s">
        <v>102</v>
      </c>
      <c r="E4" s="99" t="s">
        <v>112</v>
      </c>
      <c r="F4" s="99">
        <v>696</v>
      </c>
      <c r="G4" s="99">
        <v>281</v>
      </c>
      <c r="H4" s="99">
        <v>25</v>
      </c>
      <c r="I4" s="99" t="s">
        <v>115</v>
      </c>
      <c r="J4" s="99">
        <v>25</v>
      </c>
      <c r="K4" s="99" t="s">
        <v>218</v>
      </c>
      <c r="L4" s="103" t="s">
        <v>219</v>
      </c>
    </row>
    <row r="5" spans="1:22 16378:16378" ht="48.75" customHeight="1" x14ac:dyDescent="0.25">
      <c r="A5" s="99" t="s">
        <v>101</v>
      </c>
      <c r="C5" s="100">
        <v>43147</v>
      </c>
      <c r="D5" s="99" t="s">
        <v>102</v>
      </c>
      <c r="E5" s="99" t="s">
        <v>113</v>
      </c>
      <c r="F5" s="99">
        <v>381</v>
      </c>
      <c r="G5" s="99">
        <v>356</v>
      </c>
      <c r="H5" s="99">
        <v>25</v>
      </c>
      <c r="I5" s="192" t="s">
        <v>115</v>
      </c>
      <c r="J5" s="193">
        <v>36.799999999999997</v>
      </c>
      <c r="K5" s="192" t="s">
        <v>218</v>
      </c>
      <c r="L5" s="194" t="s">
        <v>220</v>
      </c>
    </row>
    <row r="6" spans="1:22 16378:16378" ht="42.75" customHeight="1" x14ac:dyDescent="0.25">
      <c r="A6" s="99" t="s">
        <v>101</v>
      </c>
      <c r="C6" s="100">
        <v>43147</v>
      </c>
      <c r="D6" s="99" t="s">
        <v>102</v>
      </c>
      <c r="E6" s="99" t="s">
        <v>112</v>
      </c>
      <c r="F6" s="99">
        <v>17</v>
      </c>
      <c r="G6" s="99">
        <v>0</v>
      </c>
      <c r="H6" s="99">
        <v>11.8</v>
      </c>
      <c r="I6" s="192"/>
      <c r="J6" s="193"/>
      <c r="K6" s="192"/>
      <c r="L6" s="192"/>
      <c r="O6" s="58"/>
      <c r="P6"/>
      <c r="Q6"/>
      <c r="R6"/>
      <c r="S6"/>
      <c r="T6"/>
      <c r="U6"/>
      <c r="V6"/>
    </row>
    <row r="7" spans="1:22 16378:16378" ht="75" x14ac:dyDescent="0.25">
      <c r="A7" s="99" t="s">
        <v>101</v>
      </c>
      <c r="C7" s="100">
        <v>43154</v>
      </c>
      <c r="D7" s="99" t="s">
        <v>102</v>
      </c>
      <c r="E7" s="99" t="s">
        <v>112</v>
      </c>
      <c r="F7" s="99">
        <v>746</v>
      </c>
      <c r="G7" s="99">
        <v>648.61</v>
      </c>
      <c r="H7" s="99">
        <v>0</v>
      </c>
      <c r="I7" s="130" t="s">
        <v>217</v>
      </c>
      <c r="J7" s="130" t="s">
        <v>217</v>
      </c>
      <c r="K7" s="130" t="s">
        <v>217</v>
      </c>
      <c r="L7" s="132" t="s">
        <v>221</v>
      </c>
      <c r="O7"/>
    </row>
    <row r="8" spans="1:22 16378:16378" ht="75" x14ac:dyDescent="0.25">
      <c r="A8" s="99" t="s">
        <v>101</v>
      </c>
      <c r="B8" s="99" t="s">
        <v>176</v>
      </c>
      <c r="C8" s="100">
        <v>43178</v>
      </c>
      <c r="D8" s="99" t="s">
        <v>170</v>
      </c>
      <c r="E8" s="99" t="s">
        <v>171</v>
      </c>
      <c r="F8" s="99">
        <v>50</v>
      </c>
      <c r="G8" s="99">
        <v>13.73</v>
      </c>
      <c r="H8" s="99">
        <v>25</v>
      </c>
      <c r="I8" s="102" t="s">
        <v>115</v>
      </c>
      <c r="J8" s="99">
        <v>25</v>
      </c>
      <c r="K8" s="99" t="s">
        <v>127</v>
      </c>
      <c r="L8" s="103" t="s">
        <v>239</v>
      </c>
      <c r="O8" s="131"/>
    </row>
    <row r="9" spans="1:22 16378:16378" ht="60" x14ac:dyDescent="0.25">
      <c r="A9" s="99" t="s">
        <v>101</v>
      </c>
      <c r="B9" s="99" t="s">
        <v>173</v>
      </c>
      <c r="C9" s="100">
        <v>43178</v>
      </c>
      <c r="D9" s="99" t="s">
        <v>170</v>
      </c>
      <c r="E9" s="99" t="s">
        <v>172</v>
      </c>
      <c r="F9" s="99">
        <v>13</v>
      </c>
      <c r="G9" s="99">
        <v>0</v>
      </c>
      <c r="H9" s="99">
        <v>9.9499999999999993</v>
      </c>
      <c r="I9" s="102" t="s">
        <v>115</v>
      </c>
      <c r="J9" s="99">
        <v>9.9499999999999993</v>
      </c>
      <c r="K9" s="99" t="s">
        <v>127</v>
      </c>
      <c r="L9" s="103" t="s">
        <v>174</v>
      </c>
      <c r="O9"/>
    </row>
    <row r="10" spans="1:22 16378:16378" ht="60" x14ac:dyDescent="0.25">
      <c r="A10" s="99" t="s">
        <v>101</v>
      </c>
      <c r="B10" s="99" t="s">
        <v>178</v>
      </c>
      <c r="C10" s="100">
        <v>43183</v>
      </c>
      <c r="D10" s="99" t="s">
        <v>102</v>
      </c>
      <c r="E10" s="99" t="s">
        <v>109</v>
      </c>
      <c r="F10" s="99">
        <v>2286.46</v>
      </c>
      <c r="G10" s="99">
        <v>1351.89</v>
      </c>
      <c r="H10" s="99">
        <v>934.57</v>
      </c>
      <c r="I10" s="102" t="s">
        <v>115</v>
      </c>
      <c r="J10" s="99">
        <v>934.57</v>
      </c>
      <c r="K10" s="99" t="s">
        <v>127</v>
      </c>
      <c r="L10" s="103" t="s">
        <v>204</v>
      </c>
    </row>
    <row r="11" spans="1:22 16378:16378" ht="60" x14ac:dyDescent="0.25">
      <c r="A11" s="99" t="s">
        <v>101</v>
      </c>
      <c r="B11" s="99" t="s">
        <v>209</v>
      </c>
      <c r="C11" s="100">
        <v>43183</v>
      </c>
      <c r="D11" s="99" t="s">
        <v>102</v>
      </c>
      <c r="E11" s="99" t="s">
        <v>106</v>
      </c>
      <c r="F11" s="99">
        <v>2376.15</v>
      </c>
      <c r="G11" s="99">
        <v>1570.79</v>
      </c>
      <c r="H11" s="99">
        <v>327.20999999999998</v>
      </c>
      <c r="I11" s="102" t="s">
        <v>115</v>
      </c>
      <c r="J11" s="99">
        <v>327.20999999999998</v>
      </c>
      <c r="K11" s="99" t="s">
        <v>127</v>
      </c>
      <c r="L11" s="103" t="s">
        <v>214</v>
      </c>
    </row>
    <row r="12" spans="1:22 16378:16378" ht="60" x14ac:dyDescent="0.25">
      <c r="A12" s="99" t="s">
        <v>101</v>
      </c>
      <c r="B12" s="99" t="s">
        <v>213</v>
      </c>
      <c r="C12" s="100">
        <v>43183</v>
      </c>
      <c r="D12" s="99" t="s">
        <v>102</v>
      </c>
      <c r="E12" s="99" t="s">
        <v>108</v>
      </c>
      <c r="F12" s="99">
        <v>102</v>
      </c>
      <c r="G12" s="99">
        <v>60.88</v>
      </c>
      <c r="H12" s="99">
        <v>10.74</v>
      </c>
      <c r="I12" s="102" t="s">
        <v>115</v>
      </c>
      <c r="J12" s="99">
        <v>10.74</v>
      </c>
      <c r="K12" s="99" t="s">
        <v>127</v>
      </c>
      <c r="L12" s="103" t="s">
        <v>212</v>
      </c>
    </row>
    <row r="13" spans="1:22 16378:16378" x14ac:dyDescent="0.25">
      <c r="A13" s="99" t="s">
        <v>101</v>
      </c>
      <c r="C13" s="100">
        <v>43183</v>
      </c>
      <c r="D13" s="99" t="s">
        <v>102</v>
      </c>
      <c r="E13" s="99" t="s">
        <v>111</v>
      </c>
      <c r="F13" s="99">
        <v>267</v>
      </c>
      <c r="G13" s="99">
        <v>237.66</v>
      </c>
      <c r="H13" s="99">
        <v>0</v>
      </c>
    </row>
    <row r="14" spans="1:22 16378:16378" ht="60" x14ac:dyDescent="0.25">
      <c r="A14" s="99" t="s">
        <v>101</v>
      </c>
      <c r="B14" s="99" t="s">
        <v>205</v>
      </c>
      <c r="C14" s="100">
        <v>43183</v>
      </c>
      <c r="D14" s="99" t="s">
        <v>102</v>
      </c>
      <c r="E14" s="99" t="s">
        <v>110</v>
      </c>
      <c r="F14" s="99">
        <v>557</v>
      </c>
      <c r="G14" s="99">
        <v>426.1</v>
      </c>
      <c r="H14" s="99">
        <v>75.2</v>
      </c>
      <c r="I14" s="102" t="s">
        <v>115</v>
      </c>
      <c r="J14" s="99">
        <v>75.2</v>
      </c>
      <c r="K14" s="99" t="s">
        <v>127</v>
      </c>
      <c r="L14" s="103" t="s">
        <v>208</v>
      </c>
    </row>
    <row r="15" spans="1:22 16378:16378" x14ac:dyDescent="0.25">
      <c r="A15" s="99" t="s">
        <v>101</v>
      </c>
      <c r="C15" s="100">
        <v>43184</v>
      </c>
      <c r="D15" s="99" t="s">
        <v>102</v>
      </c>
      <c r="E15" s="99" t="s">
        <v>106</v>
      </c>
      <c r="F15" s="99">
        <v>23386.66</v>
      </c>
      <c r="G15" s="99" t="s">
        <v>107</v>
      </c>
      <c r="H15" s="99">
        <v>498.4</v>
      </c>
    </row>
    <row r="16" spans="1:22 16378:16378" ht="60" x14ac:dyDescent="0.25">
      <c r="A16" s="99" t="s">
        <v>101</v>
      </c>
      <c r="C16" s="100">
        <v>43186</v>
      </c>
      <c r="D16" s="99" t="s">
        <v>102</v>
      </c>
      <c r="E16" s="99" t="s">
        <v>105</v>
      </c>
      <c r="F16" s="99">
        <v>104</v>
      </c>
      <c r="G16" s="99">
        <v>0</v>
      </c>
      <c r="H16" s="99">
        <v>104</v>
      </c>
      <c r="I16" s="102" t="s">
        <v>115</v>
      </c>
      <c r="J16" s="99">
        <v>104</v>
      </c>
      <c r="K16" s="99" t="s">
        <v>121</v>
      </c>
      <c r="L16" s="103" t="s">
        <v>123</v>
      </c>
    </row>
    <row r="17" spans="1:12 16378:16378" ht="105" x14ac:dyDescent="0.25">
      <c r="C17" s="100"/>
      <c r="I17" s="102"/>
      <c r="J17" s="99">
        <v>104</v>
      </c>
      <c r="K17" s="99" t="s">
        <v>125</v>
      </c>
      <c r="L17" s="103" t="s">
        <v>124</v>
      </c>
    </row>
    <row r="18" spans="1:12 16378:16378" ht="60" x14ac:dyDescent="0.25">
      <c r="A18" s="99" t="s">
        <v>101</v>
      </c>
      <c r="C18" s="100">
        <v>43187</v>
      </c>
      <c r="D18" s="99" t="s">
        <v>102</v>
      </c>
      <c r="E18" s="99" t="s">
        <v>103</v>
      </c>
      <c r="F18" s="99">
        <v>785.84</v>
      </c>
      <c r="G18" s="99">
        <v>584.47</v>
      </c>
      <c r="H18" s="99">
        <v>103.14</v>
      </c>
      <c r="I18" s="102" t="s">
        <v>115</v>
      </c>
      <c r="J18" s="99">
        <v>103.14</v>
      </c>
      <c r="K18" s="99" t="s">
        <v>127</v>
      </c>
      <c r="L18" s="103" t="s">
        <v>128</v>
      </c>
    </row>
    <row r="19" spans="1:12 16378:16378" x14ac:dyDescent="0.25">
      <c r="A19" s="99" t="s">
        <v>101</v>
      </c>
      <c r="C19" s="100">
        <v>43187</v>
      </c>
      <c r="D19" s="99" t="s">
        <v>102</v>
      </c>
      <c r="E19" s="99" t="s">
        <v>104</v>
      </c>
      <c r="F19" s="99">
        <v>716.54</v>
      </c>
      <c r="G19" s="99">
        <v>532.92999999999995</v>
      </c>
      <c r="H19" s="99">
        <v>94.05</v>
      </c>
      <c r="I19" s="102" t="s">
        <v>115</v>
      </c>
      <c r="J19" s="99">
        <v>94.05</v>
      </c>
      <c r="K19" s="99" t="s">
        <v>118</v>
      </c>
      <c r="L19" s="99" t="s">
        <v>119</v>
      </c>
    </row>
    <row r="24" spans="1:12 16378:16378" x14ac:dyDescent="0.25">
      <c r="XEX24" s="99" t="s">
        <v>122</v>
      </c>
    </row>
    <row r="26" spans="1:12 16378:16378" x14ac:dyDescent="0.25">
      <c r="H26" s="99">
        <f>SUM(H2:H25)</f>
        <v>2285.2600000000002</v>
      </c>
      <c r="J26" s="99">
        <f>SUM(J2:J25)</f>
        <v>1872.9</v>
      </c>
    </row>
    <row r="28" spans="1:12 16378:16378" x14ac:dyDescent="0.25">
      <c r="H28" s="99" t="s">
        <v>240</v>
      </c>
      <c r="I28" s="99">
        <f>H26-J26-25+104</f>
        <v>491.36000000000013</v>
      </c>
    </row>
    <row r="37" spans="5:5" ht="360" x14ac:dyDescent="0.25">
      <c r="E37" s="103" t="s">
        <v>283</v>
      </c>
    </row>
    <row r="62" spans="16378:16378" x14ac:dyDescent="0.25">
      <c r="XEX62" s="99" t="s">
        <v>126</v>
      </c>
    </row>
    <row r="107" spans="16378:16378" x14ac:dyDescent="0.25">
      <c r="XEX107" s="99" t="s">
        <v>129</v>
      </c>
    </row>
    <row r="129" spans="16373:16378" x14ac:dyDescent="0.25">
      <c r="XES129" s="99" t="s">
        <v>233</v>
      </c>
      <c r="XEX129" s="99" t="s">
        <v>175</v>
      </c>
    </row>
    <row r="130" spans="16373:16378" x14ac:dyDescent="0.25">
      <c r="XES130" s="99" t="s">
        <v>224</v>
      </c>
    </row>
    <row r="131" spans="16373:16378" x14ac:dyDescent="0.25">
      <c r="XES131" s="99" t="s">
        <v>234</v>
      </c>
    </row>
    <row r="132" spans="16373:16378" x14ac:dyDescent="0.25">
      <c r="XES132" s="99" t="s">
        <v>235</v>
      </c>
    </row>
    <row r="133" spans="16373:16378" x14ac:dyDescent="0.25">
      <c r="XES133" s="99" t="s">
        <v>227</v>
      </c>
    </row>
    <row r="134" spans="16373:16378" x14ac:dyDescent="0.25">
      <c r="XES134" s="99" t="s">
        <v>236</v>
      </c>
    </row>
    <row r="135" spans="16373:16378" x14ac:dyDescent="0.25">
      <c r="XES135" s="99" t="s">
        <v>237</v>
      </c>
    </row>
    <row r="136" spans="16373:16378" x14ac:dyDescent="0.25">
      <c r="XES136" s="99" t="s">
        <v>195</v>
      </c>
    </row>
    <row r="137" spans="16373:16378" x14ac:dyDescent="0.25">
      <c r="XES137" s="99" t="s">
        <v>238</v>
      </c>
    </row>
    <row r="138" spans="16373:16378" x14ac:dyDescent="0.25">
      <c r="XES138" s="99" t="s">
        <v>231</v>
      </c>
    </row>
    <row r="139" spans="16373:16378" x14ac:dyDescent="0.25">
      <c r="XES139" s="99" t="s">
        <v>232</v>
      </c>
    </row>
    <row r="140" spans="16373:16378" x14ac:dyDescent="0.25">
      <c r="XES140" s="99" t="s">
        <v>202</v>
      </c>
    </row>
    <row r="141" spans="16373:16378" x14ac:dyDescent="0.25">
      <c r="XES141" s="99" t="s">
        <v>203</v>
      </c>
    </row>
    <row r="155" spans="16373:16378" x14ac:dyDescent="0.25">
      <c r="XES155" s="99" t="s">
        <v>223</v>
      </c>
      <c r="XEX155" s="99" t="s">
        <v>177</v>
      </c>
    </row>
    <row r="156" spans="16373:16378" x14ac:dyDescent="0.25">
      <c r="XES156" s="99" t="s">
        <v>224</v>
      </c>
    </row>
    <row r="157" spans="16373:16378" x14ac:dyDescent="0.25">
      <c r="XES157" s="99" t="s">
        <v>225</v>
      </c>
    </row>
    <row r="158" spans="16373:16378" x14ac:dyDescent="0.25">
      <c r="XES158" s="99" t="s">
        <v>226</v>
      </c>
    </row>
    <row r="159" spans="16373:16378" x14ac:dyDescent="0.25">
      <c r="XES159" s="99" t="s">
        <v>227</v>
      </c>
    </row>
    <row r="160" spans="16373:16378" x14ac:dyDescent="0.25">
      <c r="XES160" s="99" t="s">
        <v>228</v>
      </c>
    </row>
    <row r="161" spans="16373:16373" x14ac:dyDescent="0.25">
      <c r="XES161" s="99" t="s">
        <v>229</v>
      </c>
    </row>
    <row r="162" spans="16373:16373" x14ac:dyDescent="0.25">
      <c r="XES162" s="99" t="s">
        <v>195</v>
      </c>
    </row>
    <row r="163" spans="16373:16373" x14ac:dyDescent="0.25">
      <c r="XES163" s="99" t="s">
        <v>230</v>
      </c>
    </row>
    <row r="164" spans="16373:16373" x14ac:dyDescent="0.25">
      <c r="XES164" s="99" t="s">
        <v>231</v>
      </c>
    </row>
    <row r="165" spans="16373:16373" x14ac:dyDescent="0.25">
      <c r="XES165" s="99" t="s">
        <v>232</v>
      </c>
    </row>
    <row r="166" spans="16373:16373" x14ac:dyDescent="0.25">
      <c r="XES166" s="99" t="s">
        <v>202</v>
      </c>
    </row>
    <row r="167" spans="16373:16373" x14ac:dyDescent="0.25">
      <c r="XES167" s="99" t="s">
        <v>203</v>
      </c>
    </row>
    <row r="179" spans="16368:16379" x14ac:dyDescent="0.25">
      <c r="XEN179" s="104"/>
      <c r="XEX179" s="99" t="s">
        <v>179</v>
      </c>
    </row>
    <row r="180" spans="16368:16379" x14ac:dyDescent="0.25">
      <c r="XEN180" s="104"/>
    </row>
    <row r="181" spans="16368:16379" x14ac:dyDescent="0.25">
      <c r="XEN181" s="104"/>
    </row>
    <row r="182" spans="16368:16379" x14ac:dyDescent="0.25">
      <c r="XEN182" s="104"/>
    </row>
    <row r="184" spans="16368:16379" ht="15.75" thickBot="1" x14ac:dyDescent="0.3"/>
    <row r="185" spans="16368:16379" x14ac:dyDescent="0.25">
      <c r="XEU185" s="105" t="s">
        <v>180</v>
      </c>
      <c r="XEV185" s="106">
        <v>73138582</v>
      </c>
      <c r="XEW185" s="107"/>
      <c r="XEX185" s="107"/>
      <c r="XEY185" s="108"/>
    </row>
    <row r="186" spans="16368:16379" x14ac:dyDescent="0.25">
      <c r="XEU186" s="109" t="s">
        <v>181</v>
      </c>
      <c r="XEV186" s="110" t="s">
        <v>182</v>
      </c>
      <c r="XEW186" s="111"/>
      <c r="XEX186" s="111"/>
      <c r="XEY186" s="112"/>
    </row>
    <row r="187" spans="16368:16379" x14ac:dyDescent="0.25">
      <c r="XEU187" s="109" t="s">
        <v>183</v>
      </c>
      <c r="XEV187" s="110" t="s">
        <v>184</v>
      </c>
      <c r="XEW187" s="111"/>
      <c r="XEX187" s="111"/>
      <c r="XEY187" s="112"/>
    </row>
    <row r="188" spans="16368:16379" x14ac:dyDescent="0.25">
      <c r="XEU188" s="109" t="s">
        <v>185</v>
      </c>
      <c r="XEV188" s="110">
        <v>904452</v>
      </c>
      <c r="XEW188" s="111"/>
      <c r="XEX188" s="111"/>
      <c r="XEY188" s="112"/>
    </row>
    <row r="189" spans="16368:16379" x14ac:dyDescent="0.25">
      <c r="XEU189" s="113"/>
      <c r="XEV189" s="111"/>
      <c r="XEW189" s="111"/>
      <c r="XEX189" s="111"/>
      <c r="XEY189" s="112"/>
    </row>
    <row r="190" spans="16368:16379" ht="15.75" thickBot="1" x14ac:dyDescent="0.3">
      <c r="XEU190" s="113"/>
      <c r="XEV190" s="111"/>
      <c r="XEW190" s="111"/>
      <c r="XEX190" s="111"/>
      <c r="XEY190" s="112"/>
    </row>
    <row r="191" spans="16368:16379" ht="15.75" thickBot="1" x14ac:dyDescent="0.3">
      <c r="XEU191" s="114" t="s">
        <v>186</v>
      </c>
      <c r="XEV191" s="115" t="s">
        <v>187</v>
      </c>
      <c r="XEW191" s="115" t="s">
        <v>188</v>
      </c>
      <c r="XEX191" s="115" t="s">
        <v>189</v>
      </c>
      <c r="XEY191" s="116" t="s">
        <v>190</v>
      </c>
    </row>
    <row r="192" spans="16368:16379" x14ac:dyDescent="0.25">
      <c r="XEU192" s="117" t="s">
        <v>191</v>
      </c>
      <c r="XEV192" s="118" t="s">
        <v>191</v>
      </c>
      <c r="XEW192" s="118" t="s">
        <v>192</v>
      </c>
      <c r="XEX192" s="119">
        <v>934.57</v>
      </c>
      <c r="XEY192" s="120" t="s">
        <v>193</v>
      </c>
    </row>
    <row r="193" spans="16375:16379" x14ac:dyDescent="0.25">
      <c r="XEU193" s="180"/>
      <c r="XEV193" s="181"/>
      <c r="XEW193" s="181"/>
      <c r="XEX193" s="181"/>
      <c r="XEY193" s="182"/>
    </row>
    <row r="194" spans="16375:16379" x14ac:dyDescent="0.25">
      <c r="XEU194" s="183"/>
      <c r="XEV194" s="184"/>
      <c r="XEW194" s="184"/>
      <c r="XEX194" s="184"/>
      <c r="XEY194" s="185"/>
    </row>
    <row r="195" spans="16375:16379" ht="15.75" thickBot="1" x14ac:dyDescent="0.3">
      <c r="XEU195" s="121"/>
      <c r="XEV195" s="122"/>
      <c r="XEW195" s="123" t="s">
        <v>194</v>
      </c>
      <c r="XEX195" s="124">
        <v>934.57</v>
      </c>
      <c r="XEY195" s="125"/>
    </row>
    <row r="196" spans="16375:16379" x14ac:dyDescent="0.25">
      <c r="XEU196" s="113"/>
      <c r="XEV196" s="111"/>
      <c r="XEW196" s="111"/>
      <c r="XEX196" s="111"/>
      <c r="XEY196" s="112"/>
    </row>
    <row r="197" spans="16375:16379" x14ac:dyDescent="0.25">
      <c r="XEU197" s="113"/>
      <c r="XEV197" s="111"/>
      <c r="XEW197" s="111"/>
      <c r="XEX197" s="111"/>
      <c r="XEY197" s="112"/>
    </row>
    <row r="198" spans="16375:16379" x14ac:dyDescent="0.25">
      <c r="XEU198" s="113"/>
      <c r="XEV198" s="111"/>
      <c r="XEW198" s="111"/>
      <c r="XEX198" s="111"/>
      <c r="XEY198" s="112"/>
    </row>
    <row r="199" spans="16375:16379" x14ac:dyDescent="0.25">
      <c r="XEU199" s="109" t="s">
        <v>195</v>
      </c>
      <c r="XEV199" s="111"/>
      <c r="XEW199" s="111"/>
      <c r="XEX199" s="111"/>
      <c r="XEY199" s="112"/>
    </row>
    <row r="200" spans="16375:16379" x14ac:dyDescent="0.25">
      <c r="XEU200" s="113"/>
      <c r="XEV200" s="111"/>
      <c r="XEW200" s="111"/>
      <c r="XEX200" s="111"/>
      <c r="XEY200" s="112"/>
    </row>
    <row r="201" spans="16375:16379" x14ac:dyDescent="0.25">
      <c r="XEU201" s="117" t="s">
        <v>196</v>
      </c>
      <c r="XEV201" s="118" t="s">
        <v>197</v>
      </c>
      <c r="XEW201" s="111"/>
      <c r="XEX201" s="111"/>
      <c r="XEY201" s="112"/>
    </row>
    <row r="202" spans="16375:16379" x14ac:dyDescent="0.25">
      <c r="XEU202" s="117" t="s">
        <v>198</v>
      </c>
      <c r="XEV202" s="118" t="s">
        <v>199</v>
      </c>
      <c r="XEW202" s="111"/>
      <c r="XEX202" s="111"/>
      <c r="XEY202" s="112"/>
    </row>
    <row r="203" spans="16375:16379" x14ac:dyDescent="0.25">
      <c r="XEU203" s="117" t="s">
        <v>200</v>
      </c>
      <c r="XEV203" s="118" t="s">
        <v>201</v>
      </c>
      <c r="XEW203" s="111"/>
      <c r="XEX203" s="111"/>
      <c r="XEY203" s="112"/>
    </row>
    <row r="204" spans="16375:16379" x14ac:dyDescent="0.25">
      <c r="XEU204" s="126"/>
      <c r="XEV204" s="111"/>
      <c r="XEW204" s="111"/>
      <c r="XEX204" s="111"/>
      <c r="XEY204" s="112"/>
    </row>
    <row r="205" spans="16375:16379" x14ac:dyDescent="0.25">
      <c r="XEU205" s="109" t="s">
        <v>202</v>
      </c>
      <c r="XEV205" s="111"/>
      <c r="XEW205" s="111"/>
      <c r="XEX205" s="111"/>
      <c r="XEY205" s="112"/>
    </row>
    <row r="206" spans="16375:16379" ht="15.75" thickBot="1" x14ac:dyDescent="0.3">
      <c r="XEU206" s="127" t="s">
        <v>203</v>
      </c>
      <c r="XEV206" s="128"/>
      <c r="XEW206" s="128"/>
      <c r="XEX206" s="128"/>
      <c r="XEY206" s="129"/>
    </row>
    <row r="211" spans="16375:16379" ht="15.75" thickBot="1" x14ac:dyDescent="0.3"/>
    <row r="212" spans="16375:16379" x14ac:dyDescent="0.25">
      <c r="XEU212" s="105" t="s">
        <v>180</v>
      </c>
      <c r="XEV212" s="106">
        <v>73138593</v>
      </c>
      <c r="XEW212" s="107"/>
      <c r="XEX212" s="107"/>
      <c r="XEY212" s="108"/>
    </row>
    <row r="213" spans="16375:16379" x14ac:dyDescent="0.25">
      <c r="XEU213" s="109" t="s">
        <v>181</v>
      </c>
      <c r="XEV213" s="110" t="s">
        <v>182</v>
      </c>
      <c r="XEW213" s="111"/>
      <c r="XEX213" s="111"/>
      <c r="XEY213" s="112"/>
    </row>
    <row r="214" spans="16375:16379" x14ac:dyDescent="0.25">
      <c r="XEU214" s="109" t="s">
        <v>183</v>
      </c>
      <c r="XEV214" s="110" t="s">
        <v>206</v>
      </c>
      <c r="XEW214" s="111"/>
      <c r="XEX214" s="111"/>
      <c r="XEY214" s="112"/>
    </row>
    <row r="215" spans="16375:16379" x14ac:dyDescent="0.25">
      <c r="XEU215" s="109" t="s">
        <v>185</v>
      </c>
      <c r="XEV215" s="110">
        <v>279968</v>
      </c>
      <c r="XEW215" s="111"/>
      <c r="XEX215" s="111"/>
      <c r="XEY215" s="112"/>
    </row>
    <row r="216" spans="16375:16379" x14ac:dyDescent="0.25">
      <c r="XEU216" s="113"/>
      <c r="XEV216" s="111"/>
      <c r="XEW216" s="111"/>
      <c r="XEX216" s="111"/>
      <c r="XEY216" s="112"/>
    </row>
    <row r="217" spans="16375:16379" ht="15.75" thickBot="1" x14ac:dyDescent="0.3">
      <c r="XEU217" s="113"/>
      <c r="XEV217" s="111"/>
      <c r="XEW217" s="111"/>
      <c r="XEX217" s="111"/>
      <c r="XEY217" s="112"/>
    </row>
    <row r="218" spans="16375:16379" ht="15.75" thickBot="1" x14ac:dyDescent="0.3">
      <c r="XEU218" s="114" t="s">
        <v>186</v>
      </c>
      <c r="XEV218" s="115" t="s">
        <v>187</v>
      </c>
      <c r="XEW218" s="115" t="s">
        <v>188</v>
      </c>
      <c r="XEX218" s="115" t="s">
        <v>189</v>
      </c>
      <c r="XEY218" s="116" t="s">
        <v>190</v>
      </c>
    </row>
    <row r="219" spans="16375:16379" x14ac:dyDescent="0.25">
      <c r="XEU219" s="117" t="s">
        <v>191</v>
      </c>
      <c r="XEV219" s="118" t="s">
        <v>191</v>
      </c>
      <c r="XEW219" s="118" t="s">
        <v>192</v>
      </c>
      <c r="XEX219" s="119">
        <v>75.2</v>
      </c>
      <c r="XEY219" s="120" t="s">
        <v>193</v>
      </c>
    </row>
    <row r="220" spans="16375:16379" x14ac:dyDescent="0.25">
      <c r="XEU220" s="180"/>
      <c r="XEV220" s="181"/>
      <c r="XEW220" s="181"/>
      <c r="XEX220" s="181"/>
      <c r="XEY220" s="182"/>
    </row>
    <row r="221" spans="16375:16379" x14ac:dyDescent="0.25">
      <c r="XEU221" s="183"/>
      <c r="XEV221" s="184"/>
      <c r="XEW221" s="184"/>
      <c r="XEX221" s="184"/>
      <c r="XEY221" s="185"/>
    </row>
    <row r="222" spans="16375:16379" ht="15.75" thickBot="1" x14ac:dyDescent="0.3">
      <c r="XEU222" s="121"/>
      <c r="XEV222" s="122"/>
      <c r="XEW222" s="123" t="s">
        <v>194</v>
      </c>
      <c r="XEX222" s="124">
        <v>75.2</v>
      </c>
      <c r="XEY222" s="125"/>
    </row>
    <row r="223" spans="16375:16379" x14ac:dyDescent="0.25">
      <c r="XEU223" s="109" t="s">
        <v>195</v>
      </c>
      <c r="XEV223" s="111"/>
      <c r="XEW223" s="111"/>
      <c r="XEX223" s="111"/>
      <c r="XEY223" s="112"/>
    </row>
    <row r="224" spans="16375:16379" x14ac:dyDescent="0.25">
      <c r="XEU224" s="113"/>
      <c r="XEV224" s="111"/>
      <c r="XEW224" s="111"/>
      <c r="XEX224" s="111"/>
      <c r="XEY224" s="112"/>
    </row>
    <row r="225" spans="16375:16379" x14ac:dyDescent="0.25">
      <c r="XEU225" s="117" t="s">
        <v>196</v>
      </c>
      <c r="XEV225" s="118" t="s">
        <v>207</v>
      </c>
      <c r="XEW225" s="111"/>
      <c r="XEX225" s="111"/>
      <c r="XEY225" s="112"/>
    </row>
    <row r="226" spans="16375:16379" x14ac:dyDescent="0.25">
      <c r="XEU226" s="117" t="s">
        <v>198</v>
      </c>
      <c r="XEV226" s="118" t="s">
        <v>199</v>
      </c>
      <c r="XEW226" s="111"/>
      <c r="XEX226" s="111"/>
      <c r="XEY226" s="112"/>
    </row>
    <row r="227" spans="16375:16379" x14ac:dyDescent="0.25">
      <c r="XEU227" s="117" t="s">
        <v>200</v>
      </c>
      <c r="XEV227" s="118" t="s">
        <v>201</v>
      </c>
      <c r="XEW227" s="111"/>
      <c r="XEX227" s="111"/>
      <c r="XEY227" s="112"/>
    </row>
    <row r="228" spans="16375:16379" x14ac:dyDescent="0.25">
      <c r="XEU228" s="126"/>
      <c r="XEV228" s="111"/>
      <c r="XEW228" s="111"/>
      <c r="XEX228" s="111"/>
      <c r="XEY228" s="112"/>
    </row>
    <row r="229" spans="16375:16379" x14ac:dyDescent="0.25">
      <c r="XEU229" s="109" t="s">
        <v>202</v>
      </c>
      <c r="XEV229" s="111"/>
      <c r="XEW229" s="111"/>
      <c r="XEX229" s="111"/>
      <c r="XEY229" s="112"/>
    </row>
    <row r="230" spans="16375:16379" ht="15.75" thickBot="1" x14ac:dyDescent="0.3">
      <c r="XEU230" s="127" t="s">
        <v>203</v>
      </c>
      <c r="XEV230" s="128"/>
      <c r="XEW230" s="128"/>
      <c r="XEX230" s="128"/>
      <c r="XEY230" s="129"/>
    </row>
    <row r="234" spans="16375:16379" ht="15.75" thickBot="1" x14ac:dyDescent="0.3"/>
    <row r="235" spans="16375:16379" x14ac:dyDescent="0.25">
      <c r="XEU235" s="105" t="s">
        <v>180</v>
      </c>
      <c r="XEV235" s="106">
        <v>73254170</v>
      </c>
      <c r="XEW235" s="107"/>
      <c r="XEX235" s="107"/>
      <c r="XEY235" s="108"/>
    </row>
    <row r="236" spans="16375:16379" x14ac:dyDescent="0.25">
      <c r="XEU236" s="109" t="s">
        <v>181</v>
      </c>
      <c r="XEV236" s="110" t="s">
        <v>182</v>
      </c>
      <c r="XEW236" s="111"/>
      <c r="XEX236" s="111"/>
      <c r="XEY236" s="112"/>
    </row>
    <row r="237" spans="16375:16379" x14ac:dyDescent="0.25">
      <c r="XEU237" s="109" t="s">
        <v>183</v>
      </c>
      <c r="XEV237" s="110" t="s">
        <v>210</v>
      </c>
      <c r="XEW237" s="111"/>
      <c r="XEX237" s="111"/>
      <c r="XEY237" s="112"/>
    </row>
    <row r="238" spans="16375:16379" x14ac:dyDescent="0.25">
      <c r="XEU238" s="109" t="s">
        <v>185</v>
      </c>
      <c r="XEV238" s="110">
        <v>884024</v>
      </c>
      <c r="XEW238" s="111"/>
      <c r="XEX238" s="111"/>
      <c r="XEY238" s="112"/>
    </row>
    <row r="239" spans="16375:16379" x14ac:dyDescent="0.25">
      <c r="XEU239" s="113"/>
      <c r="XEV239" s="111"/>
      <c r="XEW239" s="111"/>
      <c r="XEX239" s="111"/>
      <c r="XEY239" s="112"/>
    </row>
    <row r="240" spans="16375:16379" ht="15.75" thickBot="1" x14ac:dyDescent="0.3">
      <c r="XEU240" s="113"/>
      <c r="XEV240" s="111"/>
      <c r="XEW240" s="111"/>
      <c r="XEX240" s="111"/>
      <c r="XEY240" s="112"/>
    </row>
    <row r="241" spans="16375:16379" ht="15.75" thickBot="1" x14ac:dyDescent="0.3">
      <c r="XEU241" s="114" t="s">
        <v>186</v>
      </c>
      <c r="XEV241" s="115" t="s">
        <v>187</v>
      </c>
      <c r="XEW241" s="115" t="s">
        <v>188</v>
      </c>
      <c r="XEX241" s="115" t="s">
        <v>189</v>
      </c>
      <c r="XEY241" s="116" t="s">
        <v>190</v>
      </c>
    </row>
    <row r="242" spans="16375:16379" x14ac:dyDescent="0.25">
      <c r="XEU242" s="117" t="s">
        <v>191</v>
      </c>
      <c r="XEV242" s="118" t="s">
        <v>191</v>
      </c>
      <c r="XEW242" s="118" t="s">
        <v>192</v>
      </c>
      <c r="XEX242" s="119">
        <v>10.74</v>
      </c>
      <c r="XEY242" s="120" t="s">
        <v>193</v>
      </c>
    </row>
    <row r="243" spans="16375:16379" x14ac:dyDescent="0.25">
      <c r="XEU243" s="180"/>
      <c r="XEV243" s="181"/>
      <c r="XEW243" s="181"/>
      <c r="XEX243" s="181"/>
      <c r="XEY243" s="182"/>
    </row>
    <row r="244" spans="16375:16379" x14ac:dyDescent="0.25">
      <c r="XEU244" s="183"/>
      <c r="XEV244" s="184"/>
      <c r="XEW244" s="184"/>
      <c r="XEX244" s="184"/>
      <c r="XEY244" s="185"/>
    </row>
    <row r="245" spans="16375:16379" ht="15.75" thickBot="1" x14ac:dyDescent="0.3">
      <c r="XEU245" s="121"/>
      <c r="XEV245" s="122"/>
      <c r="XEW245" s="123" t="s">
        <v>194</v>
      </c>
      <c r="XEX245" s="124">
        <v>10.74</v>
      </c>
      <c r="XEY245" s="125"/>
    </row>
    <row r="246" spans="16375:16379" x14ac:dyDescent="0.25">
      <c r="XEU246" s="113"/>
      <c r="XEV246" s="111"/>
      <c r="XEW246" s="111"/>
      <c r="XEX246" s="111"/>
      <c r="XEY246" s="112"/>
    </row>
    <row r="247" spans="16375:16379" x14ac:dyDescent="0.25">
      <c r="XEU247" s="113"/>
      <c r="XEV247" s="111"/>
      <c r="XEW247" s="111"/>
      <c r="XEX247" s="111"/>
      <c r="XEY247" s="112"/>
    </row>
    <row r="248" spans="16375:16379" x14ac:dyDescent="0.25">
      <c r="XEU248" s="113"/>
      <c r="XEV248" s="111"/>
      <c r="XEW248" s="111"/>
      <c r="XEX248" s="111"/>
      <c r="XEY248" s="112"/>
    </row>
    <row r="249" spans="16375:16379" x14ac:dyDescent="0.25">
      <c r="XEU249" s="109" t="s">
        <v>195</v>
      </c>
      <c r="XEV249" s="111"/>
      <c r="XEW249" s="111"/>
      <c r="XEX249" s="111"/>
      <c r="XEY249" s="112"/>
    </row>
    <row r="250" spans="16375:16379" x14ac:dyDescent="0.25">
      <c r="XEU250" s="113"/>
      <c r="XEV250" s="111"/>
      <c r="XEW250" s="111"/>
      <c r="XEX250" s="111"/>
      <c r="XEY250" s="112"/>
    </row>
    <row r="251" spans="16375:16379" x14ac:dyDescent="0.25">
      <c r="XEU251" s="117" t="s">
        <v>196</v>
      </c>
      <c r="XEV251" s="118" t="s">
        <v>211</v>
      </c>
      <c r="XEW251" s="111"/>
      <c r="XEX251" s="111"/>
      <c r="XEY251" s="112"/>
    </row>
    <row r="252" spans="16375:16379" x14ac:dyDescent="0.25">
      <c r="XEU252" s="117" t="s">
        <v>198</v>
      </c>
      <c r="XEV252" s="118" t="s">
        <v>199</v>
      </c>
      <c r="XEW252" s="111"/>
      <c r="XEX252" s="111"/>
      <c r="XEY252" s="112"/>
    </row>
    <row r="253" spans="16375:16379" x14ac:dyDescent="0.25">
      <c r="XEU253" s="117" t="s">
        <v>200</v>
      </c>
      <c r="XEV253" s="118" t="s">
        <v>201</v>
      </c>
      <c r="XEW253" s="111"/>
      <c r="XEX253" s="111"/>
      <c r="XEY253" s="112"/>
    </row>
    <row r="254" spans="16375:16379" x14ac:dyDescent="0.25">
      <c r="XEU254" s="126"/>
      <c r="XEV254" s="111"/>
      <c r="XEW254" s="111"/>
      <c r="XEX254" s="111"/>
      <c r="XEY254" s="112"/>
    </row>
    <row r="255" spans="16375:16379" x14ac:dyDescent="0.25">
      <c r="XEU255" s="109" t="s">
        <v>202</v>
      </c>
      <c r="XEV255" s="111"/>
      <c r="XEW255" s="111"/>
      <c r="XEX255" s="111"/>
      <c r="XEY255" s="112"/>
    </row>
    <row r="256" spans="16375:16379" ht="15.75" thickBot="1" x14ac:dyDescent="0.3">
      <c r="XEU256" s="127" t="s">
        <v>203</v>
      </c>
      <c r="XEV256" s="128"/>
      <c r="XEW256" s="128"/>
      <c r="XEX256" s="128"/>
      <c r="XEY256" s="129"/>
    </row>
    <row r="259" spans="16375:16379" ht="15.75" thickBot="1" x14ac:dyDescent="0.3"/>
    <row r="260" spans="16375:16379" x14ac:dyDescent="0.25">
      <c r="XEU260" s="78" t="s">
        <v>180</v>
      </c>
      <c r="XEV260" s="79">
        <v>73254227</v>
      </c>
      <c r="XEW260" s="80"/>
      <c r="XEX260" s="80"/>
      <c r="XEY260" s="81"/>
    </row>
    <row r="261" spans="16375:16379" x14ac:dyDescent="0.25">
      <c r="XEU261" s="82" t="s">
        <v>181</v>
      </c>
      <c r="XEV261" s="83" t="s">
        <v>182</v>
      </c>
      <c r="XEW261" s="76"/>
      <c r="XEX261" s="76"/>
      <c r="XEY261" s="84"/>
    </row>
    <row r="262" spans="16375:16379" x14ac:dyDescent="0.25">
      <c r="XEU262" s="82" t="s">
        <v>183</v>
      </c>
      <c r="XEV262" s="83" t="s">
        <v>215</v>
      </c>
      <c r="XEW262" s="76"/>
      <c r="XEX262" s="76"/>
      <c r="XEY262" s="84"/>
    </row>
    <row r="263" spans="16375:16379" x14ac:dyDescent="0.25">
      <c r="XEU263" s="82" t="s">
        <v>185</v>
      </c>
      <c r="XEV263" s="83">
        <v>192072</v>
      </c>
      <c r="XEW263" s="76"/>
      <c r="XEX263" s="76"/>
      <c r="XEY263" s="84"/>
    </row>
    <row r="264" spans="16375:16379" x14ac:dyDescent="0.25">
      <c r="XEU264" s="85"/>
      <c r="XEV264" s="76"/>
      <c r="XEW264" s="76"/>
      <c r="XEX264" s="76"/>
      <c r="XEY264" s="84"/>
    </row>
    <row r="265" spans="16375:16379" ht="15.75" thickBot="1" x14ac:dyDescent="0.3">
      <c r="XEU265" s="85"/>
      <c r="XEV265" s="76"/>
      <c r="XEW265" s="76"/>
      <c r="XEX265" s="76"/>
      <c r="XEY265" s="84"/>
    </row>
    <row r="266" spans="16375:16379" ht="15.75" thickBot="1" x14ac:dyDescent="0.3">
      <c r="XEU266" s="86" t="s">
        <v>186</v>
      </c>
      <c r="XEV266" s="72" t="s">
        <v>187</v>
      </c>
      <c r="XEW266" s="72" t="s">
        <v>188</v>
      </c>
      <c r="XEX266" s="72" t="s">
        <v>189</v>
      </c>
      <c r="XEY266" s="87" t="s">
        <v>190</v>
      </c>
    </row>
    <row r="267" spans="16375:16379" x14ac:dyDescent="0.25">
      <c r="XEU267" s="88" t="s">
        <v>191</v>
      </c>
      <c r="XEV267" s="89" t="s">
        <v>191</v>
      </c>
      <c r="XEW267" s="89" t="s">
        <v>192</v>
      </c>
      <c r="XEX267" s="90">
        <v>327.20999999999998</v>
      </c>
      <c r="XEY267" s="91" t="s">
        <v>193</v>
      </c>
    </row>
    <row r="268" spans="16375:16379" x14ac:dyDescent="0.25">
      <c r="XEU268" s="186"/>
      <c r="XEV268" s="187"/>
      <c r="XEW268" s="187"/>
      <c r="XEX268" s="187"/>
      <c r="XEY268" s="188"/>
    </row>
    <row r="269" spans="16375:16379" x14ac:dyDescent="0.25">
      <c r="XEU269" s="189"/>
      <c r="XEV269" s="190"/>
      <c r="XEW269" s="190"/>
      <c r="XEX269" s="190"/>
      <c r="XEY269" s="191"/>
    </row>
    <row r="270" spans="16375:16379" ht="15.75" thickBot="1" x14ac:dyDescent="0.3">
      <c r="XEU270" s="92"/>
      <c r="XEV270" s="73"/>
      <c r="XEW270" s="74" t="s">
        <v>194</v>
      </c>
      <c r="XEX270" s="75">
        <v>327.20999999999998</v>
      </c>
      <c r="XEY270" s="93"/>
    </row>
    <row r="271" spans="16375:16379" x14ac:dyDescent="0.25">
      <c r="XEU271" s="85"/>
      <c r="XEV271" s="76"/>
      <c r="XEW271" s="76"/>
      <c r="XEX271" s="76"/>
      <c r="XEY271" s="84"/>
    </row>
    <row r="272" spans="16375:16379" x14ac:dyDescent="0.25">
      <c r="XEU272" s="85"/>
      <c r="XEV272" s="76"/>
      <c r="XEW272" s="76"/>
      <c r="XEX272" s="76"/>
      <c r="XEY272" s="84"/>
    </row>
    <row r="273" spans="16375:16379" x14ac:dyDescent="0.25">
      <c r="XEU273" s="85"/>
      <c r="XEV273" s="76"/>
      <c r="XEW273" s="76"/>
      <c r="XEX273" s="76"/>
      <c r="XEY273" s="84"/>
    </row>
    <row r="274" spans="16375:16379" x14ac:dyDescent="0.25">
      <c r="XEU274" s="82" t="s">
        <v>195</v>
      </c>
      <c r="XEV274" s="76"/>
      <c r="XEW274" s="76"/>
      <c r="XEX274" s="76"/>
      <c r="XEY274" s="84"/>
    </row>
    <row r="275" spans="16375:16379" x14ac:dyDescent="0.25">
      <c r="XEU275" s="85"/>
      <c r="XEV275" s="76"/>
      <c r="XEW275" s="76"/>
      <c r="XEX275" s="76"/>
      <c r="XEY275" s="84"/>
    </row>
    <row r="276" spans="16375:16379" x14ac:dyDescent="0.25">
      <c r="XEU276" s="88" t="s">
        <v>196</v>
      </c>
      <c r="XEV276" s="89" t="s">
        <v>216</v>
      </c>
      <c r="XEW276" s="76"/>
      <c r="XEX276" s="76"/>
      <c r="XEY276" s="84"/>
    </row>
    <row r="277" spans="16375:16379" x14ac:dyDescent="0.25">
      <c r="XEU277" s="88" t="s">
        <v>198</v>
      </c>
      <c r="XEV277" s="89" t="s">
        <v>199</v>
      </c>
      <c r="XEW277" s="76"/>
      <c r="XEX277" s="76"/>
      <c r="XEY277" s="84"/>
    </row>
    <row r="278" spans="16375:16379" x14ac:dyDescent="0.25">
      <c r="XEU278" s="88" t="s">
        <v>200</v>
      </c>
      <c r="XEV278" s="89" t="s">
        <v>201</v>
      </c>
      <c r="XEW278" s="76"/>
      <c r="XEX278" s="76"/>
      <c r="XEY278" s="84"/>
    </row>
    <row r="279" spans="16375:16379" x14ac:dyDescent="0.25">
      <c r="XEU279" s="94"/>
      <c r="XEV279" s="76"/>
      <c r="XEW279" s="76"/>
      <c r="XEX279" s="76"/>
      <c r="XEY279" s="84"/>
    </row>
    <row r="280" spans="16375:16379" x14ac:dyDescent="0.25">
      <c r="XEU280" s="82" t="s">
        <v>202</v>
      </c>
      <c r="XEV280" s="76"/>
      <c r="XEW280" s="76"/>
      <c r="XEX280" s="76"/>
      <c r="XEY280" s="84"/>
    </row>
    <row r="281" spans="16375:16379" ht="15.75" thickBot="1" x14ac:dyDescent="0.3">
      <c r="XEU281" s="95" t="s">
        <v>203</v>
      </c>
      <c r="XEV281" s="96"/>
      <c r="XEW281" s="96"/>
      <c r="XEX281" s="96"/>
      <c r="XEY281" s="97"/>
    </row>
  </sheetData>
  <autoFilter ref="A1:L19" xr:uid="{9E7554DD-5345-48CF-BF43-B863A2C15F6D}"/>
  <sortState ref="A3:H19">
    <sortCondition ref="C3:C19"/>
  </sortState>
  <mergeCells count="8">
    <mergeCell ref="XEU193:XEY194"/>
    <mergeCell ref="XEU220:XEY221"/>
    <mergeCell ref="XEU243:XEY244"/>
    <mergeCell ref="XEU268:XEY269"/>
    <mergeCell ref="I5:I6"/>
    <mergeCell ref="J5:J6"/>
    <mergeCell ref="K5:K6"/>
    <mergeCell ref="L5:L6"/>
  </mergeCells>
  <hyperlinks>
    <hyperlink ref="I19" location="MedicalClaims!XEV2" display="Paid" xr:uid="{A5D11C85-8AF8-4E40-B238-DD013C803ADB}"/>
    <hyperlink ref="I16" location="MedicalClaims!XEV29" display="Paid" xr:uid="{8149007E-B035-4258-A134-8700A2ADE2E3}"/>
    <hyperlink ref="I18" location="MedicalClaims!XEV62" display="Paid" xr:uid="{CD07D2F6-E998-4F00-A6E1-8BBD175586C5}"/>
    <hyperlink ref="I3" location="MedicalClaims!XEW107" display="Paid" xr:uid="{57C3E59D-670C-45EE-BED6-CADA664AA657}"/>
    <hyperlink ref="I9" location="MedicalClaims!XEX129" display="Paid" xr:uid="{E68DCF44-5331-479D-883B-AD1B56DE10D1}"/>
    <hyperlink ref="I8" location="MedicalClaims!XEX155" display="Paid" xr:uid="{7A04A56C-026D-4E89-94D5-F6EEB1423394}"/>
    <hyperlink ref="I10" location="MedicalClaims!XEX195" display="Paid" xr:uid="{4653CB00-83C3-4492-894B-4A85252E0E9B}"/>
    <hyperlink ref="I14" location="MedicalClaims!XEX222" display="Paid" xr:uid="{F1E8F06C-7B79-403E-BA49-A5C2CAFBB8CA}"/>
    <hyperlink ref="I12" location="MedicalClaims!XEX245" display="Paid" xr:uid="{1906E1CF-74D2-417E-BAF7-26986110A7CA}"/>
    <hyperlink ref="I11" location="MedicalClaims!XEX270" display="Paid" xr:uid="{42BF95E7-AE18-44FD-BA5F-8AE729FD220A}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shapeId="3073" r:id="rId4">
          <objectPr defaultSize="0" autoPict="0" r:id="rId5">
            <anchor moveWithCells="1">
              <from>
                <xdr:col>16374</xdr:col>
                <xdr:colOff>1104900</xdr:colOff>
                <xdr:row>15</xdr:row>
                <xdr:rowOff>609600</xdr:rowOff>
              </from>
              <to>
                <xdr:col>16376</xdr:col>
                <xdr:colOff>533400</xdr:colOff>
                <xdr:row>36</xdr:row>
                <xdr:rowOff>1866900</xdr:rowOff>
              </to>
            </anchor>
          </objectPr>
        </oleObject>
      </mc:Choice>
      <mc:Fallback>
        <oleObject progId="Acrobat Document" shapeId="3073" r:id="rId4"/>
      </mc:Fallback>
    </mc:AlternateContent>
    <mc:AlternateContent xmlns:mc="http://schemas.openxmlformats.org/markup-compatibility/2006">
      <mc:Choice Requires="x14">
        <oleObject progId="Acrobat Document" shapeId="3074" r:id="rId6">
          <objectPr defaultSize="0" autoPict="0" r:id="rId7">
            <anchor moveWithCells="1">
              <from>
                <xdr:col>16374</xdr:col>
                <xdr:colOff>695325</xdr:colOff>
                <xdr:row>54</xdr:row>
                <xdr:rowOff>161925</xdr:rowOff>
              </from>
              <to>
                <xdr:col>16376</xdr:col>
                <xdr:colOff>114300</xdr:colOff>
                <xdr:row>94</xdr:row>
                <xdr:rowOff>85725</xdr:rowOff>
              </to>
            </anchor>
          </objectPr>
        </oleObject>
      </mc:Choice>
      <mc:Fallback>
        <oleObject progId="Acrobat Document" shapeId="3074" r:id="rId6"/>
      </mc:Fallback>
    </mc:AlternateContent>
    <mc:AlternateContent xmlns:mc="http://schemas.openxmlformats.org/markup-compatibility/2006">
      <mc:Choice Requires="x14">
        <oleObject progId="Acrobat Document" shapeId="3075" r:id="rId8">
          <objectPr defaultSize="0" autoPict="0" r:id="rId9">
            <anchor moveWithCells="1">
              <from>
                <xdr:col>16374</xdr:col>
                <xdr:colOff>762000</xdr:colOff>
                <xdr:row>95</xdr:row>
                <xdr:rowOff>161925</xdr:rowOff>
              </from>
              <to>
                <xdr:col>16376</xdr:col>
                <xdr:colOff>200025</xdr:colOff>
                <xdr:row>119</xdr:row>
                <xdr:rowOff>114300</xdr:rowOff>
              </to>
            </anchor>
          </objectPr>
        </oleObject>
      </mc:Choice>
      <mc:Fallback>
        <oleObject progId="Acrobat Document" shapeId="3075" r:id="rId8"/>
      </mc:Fallback>
    </mc:AlternateContent>
    <mc:AlternateContent xmlns:mc="http://schemas.openxmlformats.org/markup-compatibility/2006">
      <mc:Choice Requires="x14">
        <oleObject progId="Acrobat Document" shapeId="3076" r:id="rId10">
          <objectPr defaultSize="0" autoPict="0" r:id="rId11">
            <anchor moveWithCells="1">
              <from>
                <xdr:col>16374</xdr:col>
                <xdr:colOff>381000</xdr:colOff>
                <xdr:row>127</xdr:row>
                <xdr:rowOff>133350</xdr:rowOff>
              </from>
              <to>
                <xdr:col>16375</xdr:col>
                <xdr:colOff>3390900</xdr:colOff>
                <xdr:row>151</xdr:row>
                <xdr:rowOff>114300</xdr:rowOff>
              </to>
            </anchor>
          </objectPr>
        </oleObject>
      </mc:Choice>
      <mc:Fallback>
        <oleObject progId="Acrobat Document" shapeId="3076" r:id="rId10"/>
      </mc:Fallback>
    </mc:AlternateContent>
    <mc:AlternateContent xmlns:mc="http://schemas.openxmlformats.org/markup-compatibility/2006">
      <mc:Choice Requires="x14">
        <oleObject progId="Acrobat Document" shapeId="3077" r:id="rId12">
          <objectPr defaultSize="0" autoPict="0" r:id="rId13">
            <anchor moveWithCells="1">
              <from>
                <xdr:col>16374</xdr:col>
                <xdr:colOff>342900</xdr:colOff>
                <xdr:row>153</xdr:row>
                <xdr:rowOff>123825</xdr:rowOff>
              </from>
              <to>
                <xdr:col>16375</xdr:col>
                <xdr:colOff>3448050</xdr:colOff>
                <xdr:row>177</xdr:row>
                <xdr:rowOff>180975</xdr:rowOff>
              </to>
            </anchor>
          </objectPr>
        </oleObject>
      </mc:Choice>
      <mc:Fallback>
        <oleObject progId="Acrobat Document" shapeId="3077" r:id="rId1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E068-D919-4E0D-9C22-4D4B1C44A0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workbookViewId="0">
      <selection activeCell="D22" sqref="A17:D22"/>
    </sheetView>
  </sheetViews>
  <sheetFormatPr defaultRowHeight="15" x14ac:dyDescent="0.25"/>
  <cols>
    <col min="2" max="2" width="9.7109375" bestFit="1" customWidth="1"/>
    <col min="3" max="3" width="8.7109375" bestFit="1" customWidth="1"/>
    <col min="4" max="4" width="12" bestFit="1" customWidth="1"/>
    <col min="6" max="6" width="8.7109375" bestFit="1" customWidth="1"/>
    <col min="7" max="7" width="11.42578125" bestFit="1" customWidth="1"/>
  </cols>
  <sheetData>
    <row r="2" spans="2:12" x14ac:dyDescent="0.25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</row>
    <row r="3" spans="2:12" x14ac:dyDescent="0.25">
      <c r="B3" s="35">
        <v>42771</v>
      </c>
      <c r="C3">
        <v>200000</v>
      </c>
      <c r="D3">
        <v>2000</v>
      </c>
      <c r="E3" s="35">
        <v>42799</v>
      </c>
      <c r="F3" s="35">
        <v>42774</v>
      </c>
    </row>
    <row r="4" spans="2:12" x14ac:dyDescent="0.25">
      <c r="B4" s="35">
        <v>42799</v>
      </c>
      <c r="C4">
        <v>281000</v>
      </c>
      <c r="D4">
        <v>2810</v>
      </c>
      <c r="E4" s="35">
        <v>42830</v>
      </c>
      <c r="F4" s="35">
        <v>42849</v>
      </c>
    </row>
    <row r="5" spans="2:12" x14ac:dyDescent="0.25">
      <c r="B5" s="35">
        <v>42830</v>
      </c>
      <c r="C5">
        <v>281000</v>
      </c>
      <c r="D5">
        <v>2810</v>
      </c>
      <c r="E5" s="35">
        <v>42860</v>
      </c>
      <c r="F5" s="35">
        <v>42849</v>
      </c>
    </row>
    <row r="6" spans="2:12" x14ac:dyDescent="0.25">
      <c r="B6" s="35">
        <v>42860</v>
      </c>
      <c r="C6">
        <v>281000</v>
      </c>
      <c r="D6">
        <v>2810</v>
      </c>
      <c r="E6" s="35">
        <v>42891</v>
      </c>
      <c r="F6" s="35">
        <v>42900</v>
      </c>
    </row>
    <row r="7" spans="2:12" x14ac:dyDescent="0.25">
      <c r="B7" s="35">
        <v>42891</v>
      </c>
      <c r="C7">
        <v>281000</v>
      </c>
      <c r="D7">
        <v>2810</v>
      </c>
      <c r="E7" s="35">
        <v>42921</v>
      </c>
      <c r="G7">
        <v>13515.45</v>
      </c>
    </row>
    <row r="8" spans="2:12" x14ac:dyDescent="0.25">
      <c r="B8" s="35">
        <v>42921</v>
      </c>
      <c r="C8">
        <v>281000</v>
      </c>
      <c r="D8">
        <v>2810</v>
      </c>
      <c r="E8" s="35">
        <v>42952</v>
      </c>
      <c r="G8">
        <v>16325.45</v>
      </c>
    </row>
    <row r="9" spans="2:12" x14ac:dyDescent="0.25">
      <c r="B9" s="35">
        <v>42948</v>
      </c>
      <c r="C9">
        <v>581000</v>
      </c>
      <c r="D9">
        <v>5810</v>
      </c>
      <c r="E9" s="35">
        <v>42983</v>
      </c>
      <c r="F9" s="35">
        <v>42978</v>
      </c>
      <c r="G9">
        <v>3135.45</v>
      </c>
    </row>
    <row r="10" spans="2:12" x14ac:dyDescent="0.25">
      <c r="B10" s="35">
        <v>42979</v>
      </c>
      <c r="C10">
        <v>600000</v>
      </c>
      <c r="D10">
        <v>6000</v>
      </c>
      <c r="E10" s="35">
        <v>43013</v>
      </c>
      <c r="G10">
        <v>135.44999999999999</v>
      </c>
    </row>
    <row r="11" spans="2:12" x14ac:dyDescent="0.25">
      <c r="B11" s="35">
        <v>43009</v>
      </c>
      <c r="C11">
        <v>750000</v>
      </c>
      <c r="D11">
        <v>7500</v>
      </c>
      <c r="E11" s="35">
        <v>43044</v>
      </c>
      <c r="G11">
        <v>7735.45</v>
      </c>
    </row>
    <row r="12" spans="2:12" x14ac:dyDescent="0.25">
      <c r="B12" s="35">
        <v>43040</v>
      </c>
      <c r="C12">
        <v>900000</v>
      </c>
      <c r="D12">
        <v>9000</v>
      </c>
      <c r="E12" s="35">
        <v>43074</v>
      </c>
      <c r="F12" s="35">
        <v>43092</v>
      </c>
      <c r="G12">
        <v>16952.45</v>
      </c>
    </row>
    <row r="13" spans="2:12" x14ac:dyDescent="0.25">
      <c r="B13" s="35">
        <v>43074</v>
      </c>
      <c r="C13">
        <v>900000</v>
      </c>
      <c r="D13">
        <v>9000</v>
      </c>
      <c r="E13" s="35">
        <v>42740</v>
      </c>
      <c r="F13" s="35">
        <v>42743</v>
      </c>
      <c r="G13">
        <v>25952.45</v>
      </c>
    </row>
    <row r="14" spans="2:12" x14ac:dyDescent="0.25">
      <c r="B14" s="35">
        <v>42740</v>
      </c>
      <c r="C14">
        <v>900000</v>
      </c>
      <c r="D14">
        <v>9000</v>
      </c>
      <c r="E14" s="35">
        <v>42771</v>
      </c>
      <c r="G14" s="36"/>
      <c r="H14">
        <f>SUM($D$14:$D$21)-SUM($G$14:$G$21)</f>
        <v>26000</v>
      </c>
      <c r="J14" t="s">
        <v>45</v>
      </c>
      <c r="L14">
        <f>SUM($D$14:$D$21)-SUM($G$14:$G$21)</f>
        <v>26000</v>
      </c>
    </row>
    <row r="15" spans="2:12" x14ac:dyDescent="0.25">
      <c r="B15" s="35">
        <v>42771</v>
      </c>
      <c r="C15">
        <v>900000</v>
      </c>
      <c r="D15">
        <v>9000</v>
      </c>
      <c r="E15" s="35">
        <v>42799</v>
      </c>
      <c r="F15" s="35">
        <v>42812</v>
      </c>
      <c r="G15" s="36">
        <v>10000</v>
      </c>
      <c r="H15">
        <f>H14</f>
        <v>26000</v>
      </c>
    </row>
    <row r="16" spans="2:12" x14ac:dyDescent="0.25">
      <c r="B16" s="35">
        <v>42799</v>
      </c>
      <c r="C16">
        <v>900000</v>
      </c>
      <c r="D16">
        <v>9000</v>
      </c>
      <c r="E16" s="35">
        <v>42830</v>
      </c>
      <c r="G16" s="36"/>
      <c r="H16">
        <f>H15</f>
        <v>26000</v>
      </c>
    </row>
    <row r="17" spans="2:8" x14ac:dyDescent="0.25">
      <c r="B17" s="35">
        <v>42830</v>
      </c>
      <c r="C17">
        <v>900000</v>
      </c>
      <c r="D17">
        <v>9000</v>
      </c>
      <c r="E17" s="35">
        <v>42860</v>
      </c>
      <c r="G17" s="36"/>
      <c r="H17">
        <f>H16</f>
        <v>26000</v>
      </c>
    </row>
    <row r="18" spans="2:8" x14ac:dyDescent="0.25">
      <c r="B18" s="35"/>
      <c r="E18" s="35"/>
      <c r="G18" s="36"/>
    </row>
    <row r="19" spans="2:8" x14ac:dyDescent="0.25">
      <c r="B19" s="35"/>
      <c r="E19" s="35"/>
      <c r="G19" s="36"/>
    </row>
    <row r="20" spans="2:8" x14ac:dyDescent="0.25">
      <c r="B20" s="35"/>
      <c r="E20" s="35"/>
      <c r="G20" s="36"/>
    </row>
    <row r="21" spans="2:8" x14ac:dyDescent="0.25">
      <c r="B21" s="35"/>
      <c r="E21" s="35"/>
      <c r="G21" s="36"/>
    </row>
    <row r="22" spans="2:8" x14ac:dyDescent="0.25">
      <c r="B22" s="35"/>
      <c r="E22" s="35"/>
      <c r="G22" s="36"/>
    </row>
    <row r="23" spans="2:8" x14ac:dyDescent="0.25">
      <c r="B23" s="35"/>
      <c r="E23" s="35"/>
      <c r="G23" s="36"/>
    </row>
    <row r="24" spans="2:8" x14ac:dyDescent="0.25">
      <c r="B24" s="35"/>
      <c r="E24" s="35"/>
      <c r="G24" s="36"/>
    </row>
    <row r="25" spans="2:8" x14ac:dyDescent="0.25">
      <c r="B25" s="35"/>
      <c r="E25" s="35"/>
      <c r="G25" s="36"/>
    </row>
    <row r="26" spans="2:8" x14ac:dyDescent="0.25">
      <c r="G26" s="36"/>
    </row>
    <row r="29" spans="2:8" x14ac:dyDescent="0.25">
      <c r="B29" t="s">
        <v>38</v>
      </c>
      <c r="C29" t="s">
        <v>46</v>
      </c>
    </row>
    <row r="30" spans="2:8" x14ac:dyDescent="0.25">
      <c r="B30" s="37">
        <v>42957</v>
      </c>
      <c r="C30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1"/>
  <sheetViews>
    <sheetView topLeftCell="A15" workbookViewId="0">
      <selection activeCell="G27" sqref="G27:G30"/>
    </sheetView>
  </sheetViews>
  <sheetFormatPr defaultRowHeight="15" x14ac:dyDescent="0.25"/>
  <cols>
    <col min="1" max="1" width="1.140625" customWidth="1"/>
    <col min="2" max="2" width="1" customWidth="1"/>
    <col min="3" max="3" width="10.85546875" bestFit="1" customWidth="1"/>
    <col min="4" max="4" width="16.140625" bestFit="1" customWidth="1"/>
    <col min="5" max="5" width="29.28515625" bestFit="1" customWidth="1"/>
    <col min="6" max="6" width="4.7109375" bestFit="1" customWidth="1"/>
    <col min="7" max="7" width="15.42578125" bestFit="1" customWidth="1"/>
    <col min="9" max="9" width="9.5703125" bestFit="1" customWidth="1"/>
    <col min="10" max="10" width="10.7109375" bestFit="1" customWidth="1"/>
    <col min="11" max="11" width="20.42578125" bestFit="1" customWidth="1"/>
    <col min="12" max="12" width="7.5703125" bestFit="1" customWidth="1"/>
    <col min="14" max="14" width="13.42578125" bestFit="1" customWidth="1"/>
    <col min="15" max="15" width="10.140625" bestFit="1" customWidth="1"/>
  </cols>
  <sheetData>
    <row r="1" spans="1:7" x14ac:dyDescent="0.25">
      <c r="A1" s="200" t="s">
        <v>18</v>
      </c>
      <c r="B1" s="200"/>
      <c r="C1" s="200"/>
      <c r="D1" s="200"/>
    </row>
    <row r="2" spans="1:7" x14ac:dyDescent="0.25">
      <c r="C2" s="3" t="s">
        <v>12</v>
      </c>
      <c r="D2" s="3" t="s">
        <v>3</v>
      </c>
      <c r="E2" s="3" t="s">
        <v>4</v>
      </c>
      <c r="F2" s="3" t="s">
        <v>5</v>
      </c>
      <c r="G2" s="4" t="s">
        <v>6</v>
      </c>
    </row>
    <row r="3" spans="1:7" x14ac:dyDescent="0.25">
      <c r="C3" s="5" t="s">
        <v>16</v>
      </c>
      <c r="D3" s="6" t="s">
        <v>10</v>
      </c>
      <c r="E3" s="7" t="s">
        <v>7</v>
      </c>
      <c r="F3" s="8" t="s">
        <v>8</v>
      </c>
      <c r="G3" s="2">
        <v>15000</v>
      </c>
    </row>
    <row r="4" spans="1:7" x14ac:dyDescent="0.25">
      <c r="C4" s="5" t="s">
        <v>16</v>
      </c>
      <c r="D4" s="6" t="s">
        <v>11</v>
      </c>
      <c r="E4" s="7" t="s">
        <v>9</v>
      </c>
      <c r="F4" s="8" t="s">
        <v>8</v>
      </c>
      <c r="G4" s="2">
        <v>15000</v>
      </c>
    </row>
    <row r="5" spans="1:7" x14ac:dyDescent="0.25">
      <c r="C5" s="5" t="s">
        <v>15</v>
      </c>
      <c r="D5" s="7">
        <v>1711126188</v>
      </c>
      <c r="E5" s="7" t="s">
        <v>13</v>
      </c>
      <c r="F5" s="8" t="s">
        <v>8</v>
      </c>
      <c r="G5" s="2">
        <v>15000</v>
      </c>
    </row>
    <row r="6" spans="1:7" x14ac:dyDescent="0.25">
      <c r="C6" s="5" t="s">
        <v>15</v>
      </c>
      <c r="D6" s="7">
        <v>1711366881</v>
      </c>
      <c r="E6" s="7" t="s">
        <v>14</v>
      </c>
      <c r="F6" s="8" t="s">
        <v>8</v>
      </c>
      <c r="G6" s="2">
        <v>15000</v>
      </c>
    </row>
    <row r="7" spans="1:7" x14ac:dyDescent="0.25">
      <c r="C7" s="5" t="s">
        <v>0</v>
      </c>
      <c r="D7" s="7">
        <v>18301537539</v>
      </c>
      <c r="E7" s="7"/>
      <c r="F7" s="8" t="s">
        <v>8</v>
      </c>
      <c r="G7" s="2">
        <v>1000</v>
      </c>
    </row>
    <row r="8" spans="1:7" x14ac:dyDescent="0.25">
      <c r="C8" s="32" t="s">
        <v>1</v>
      </c>
      <c r="D8" s="33"/>
      <c r="E8" s="34"/>
      <c r="F8" s="8" t="s">
        <v>8</v>
      </c>
      <c r="G8" s="2">
        <v>100000</v>
      </c>
    </row>
    <row r="9" spans="1:7" x14ac:dyDescent="0.25">
      <c r="C9" s="197" t="s">
        <v>17</v>
      </c>
      <c r="D9" s="198"/>
      <c r="E9" s="199"/>
      <c r="F9" s="3" t="s">
        <v>8</v>
      </c>
      <c r="G9" s="10">
        <f>SUM(G3:G8)</f>
        <v>161000</v>
      </c>
    </row>
    <row r="11" spans="1:7" x14ac:dyDescent="0.25">
      <c r="A11" s="200" t="s">
        <v>19</v>
      </c>
      <c r="B11" s="200"/>
      <c r="C11" s="200"/>
      <c r="D11" s="200"/>
    </row>
    <row r="12" spans="1:7" x14ac:dyDescent="0.25">
      <c r="C12" s="3" t="s">
        <v>12</v>
      </c>
      <c r="D12" s="3" t="s">
        <v>3</v>
      </c>
      <c r="E12" s="3" t="s">
        <v>4</v>
      </c>
      <c r="F12" s="3" t="s">
        <v>5</v>
      </c>
      <c r="G12" s="4" t="s">
        <v>6</v>
      </c>
    </row>
    <row r="13" spans="1:7" x14ac:dyDescent="0.25">
      <c r="C13" s="5" t="s">
        <v>20</v>
      </c>
      <c r="D13" s="6"/>
      <c r="E13" s="7"/>
      <c r="F13" s="8" t="s">
        <v>21</v>
      </c>
      <c r="G13" s="11">
        <v>0</v>
      </c>
    </row>
    <row r="14" spans="1:7" x14ac:dyDescent="0.25">
      <c r="C14" s="5" t="s">
        <v>22</v>
      </c>
      <c r="D14" s="6"/>
      <c r="E14" s="7"/>
      <c r="F14" s="8" t="s">
        <v>21</v>
      </c>
      <c r="G14" s="11">
        <v>0</v>
      </c>
    </row>
    <row r="15" spans="1:7" x14ac:dyDescent="0.25">
      <c r="C15" s="5" t="s">
        <v>2</v>
      </c>
      <c r="D15" s="7"/>
      <c r="E15" s="7" t="s">
        <v>24</v>
      </c>
      <c r="F15" s="8" t="s">
        <v>21</v>
      </c>
      <c r="G15" s="11">
        <v>0</v>
      </c>
    </row>
    <row r="16" spans="1:7" x14ac:dyDescent="0.25">
      <c r="C16" s="5" t="s">
        <v>2</v>
      </c>
      <c r="D16" s="7"/>
      <c r="E16" s="7" t="s">
        <v>23</v>
      </c>
      <c r="F16" s="8"/>
      <c r="G16" s="11">
        <v>1000</v>
      </c>
    </row>
    <row r="17" spans="2:18" x14ac:dyDescent="0.25">
      <c r="C17" s="5" t="s">
        <v>25</v>
      </c>
      <c r="D17" s="7"/>
      <c r="E17" s="7" t="s">
        <v>24</v>
      </c>
      <c r="F17" s="8" t="s">
        <v>21</v>
      </c>
      <c r="G17" s="11">
        <v>50</v>
      </c>
    </row>
    <row r="18" spans="2:18" x14ac:dyDescent="0.25">
      <c r="C18" s="5" t="s">
        <v>26</v>
      </c>
      <c r="D18" s="7"/>
      <c r="E18" s="7" t="s">
        <v>24</v>
      </c>
      <c r="F18" s="8" t="s">
        <v>21</v>
      </c>
      <c r="G18" s="11">
        <v>12000</v>
      </c>
    </row>
    <row r="19" spans="2:18" x14ac:dyDescent="0.25">
      <c r="C19" s="5" t="s">
        <v>90</v>
      </c>
      <c r="D19" s="6"/>
      <c r="E19" s="7"/>
      <c r="F19" s="8" t="s">
        <v>21</v>
      </c>
      <c r="G19" s="11">
        <v>1000</v>
      </c>
    </row>
    <row r="20" spans="2:18" x14ac:dyDescent="0.25">
      <c r="C20" s="197" t="s">
        <v>17</v>
      </c>
      <c r="D20" s="198"/>
      <c r="E20" s="199"/>
      <c r="F20" s="3" t="s">
        <v>8</v>
      </c>
      <c r="G20" s="10">
        <f>SUM(G13:G19)</f>
        <v>14050</v>
      </c>
    </row>
    <row r="21" spans="2:18" x14ac:dyDescent="0.25">
      <c r="C21" s="1"/>
    </row>
    <row r="22" spans="2:18" x14ac:dyDescent="0.25">
      <c r="B22" s="12"/>
      <c r="C22" s="25"/>
      <c r="D22" s="12"/>
      <c r="E22" s="12"/>
      <c r="F22" s="12"/>
      <c r="G22" s="12"/>
      <c r="H22" s="12"/>
    </row>
    <row r="23" spans="2:18" x14ac:dyDescent="0.25">
      <c r="B23" s="12"/>
      <c r="C23" s="26"/>
      <c r="D23" s="12"/>
      <c r="E23" s="12"/>
      <c r="F23" s="12"/>
      <c r="G23" s="12"/>
      <c r="H23" s="195" t="s">
        <v>37</v>
      </c>
      <c r="I23" t="s">
        <v>27</v>
      </c>
    </row>
    <row r="24" spans="2:18" ht="24" x14ac:dyDescent="0.25">
      <c r="B24" s="12"/>
      <c r="C24" s="25"/>
      <c r="D24" s="12"/>
      <c r="E24" s="12"/>
      <c r="F24" s="12"/>
      <c r="G24" s="12"/>
      <c r="H24" s="196"/>
      <c r="I24" s="3" t="s">
        <v>28</v>
      </c>
      <c r="J24" s="3" t="s">
        <v>29</v>
      </c>
      <c r="K24" s="3" t="s">
        <v>30</v>
      </c>
      <c r="L24" s="3" t="s">
        <v>31</v>
      </c>
      <c r="M24" s="3" t="s">
        <v>94</v>
      </c>
      <c r="N24" s="3" t="s">
        <v>32</v>
      </c>
      <c r="O24" s="3" t="s">
        <v>92</v>
      </c>
    </row>
    <row r="25" spans="2:18" x14ac:dyDescent="0.25">
      <c r="B25" s="12"/>
      <c r="D25" s="5"/>
      <c r="E25" s="5"/>
      <c r="F25" s="5"/>
      <c r="G25" s="11"/>
      <c r="H25" s="12"/>
      <c r="I25" s="11"/>
      <c r="J25" s="11"/>
      <c r="K25" s="11"/>
      <c r="L25" s="11"/>
      <c r="N25" s="27"/>
      <c r="O25" s="27">
        <v>11000</v>
      </c>
    </row>
    <row r="26" spans="2:18" x14ac:dyDescent="0.25">
      <c r="B26" s="12"/>
      <c r="C26" s="58">
        <v>43113</v>
      </c>
      <c r="D26" s="5" t="s">
        <v>95</v>
      </c>
      <c r="E26" s="5" t="str">
        <f>TEXT(C26,"mmmm")</f>
        <v>January</v>
      </c>
      <c r="F26" s="5" t="s">
        <v>21</v>
      </c>
      <c r="G26" s="11">
        <v>6100</v>
      </c>
      <c r="H26" s="12"/>
      <c r="I26" s="11">
        <v>650</v>
      </c>
      <c r="J26" s="11">
        <v>950</v>
      </c>
      <c r="K26" s="11">
        <v>250</v>
      </c>
      <c r="L26" s="11">
        <v>550</v>
      </c>
      <c r="N26" s="27">
        <f t="shared" ref="N26:N37" si="0">G26-I26-J26-K26-L26</f>
        <v>3700</v>
      </c>
      <c r="O26" s="27">
        <f>O25+N26</f>
        <v>14700</v>
      </c>
      <c r="Q26" t="s">
        <v>93</v>
      </c>
    </row>
    <row r="27" spans="2:18" x14ac:dyDescent="0.25">
      <c r="B27" s="12"/>
      <c r="C27" s="58">
        <v>43144</v>
      </c>
      <c r="D27" s="5" t="s">
        <v>95</v>
      </c>
      <c r="E27" s="5" t="str">
        <f t="shared" ref="E27:E37" si="1">TEXT(C27,"mmmm")</f>
        <v>February</v>
      </c>
      <c r="F27" s="5" t="s">
        <v>21</v>
      </c>
      <c r="G27" s="11">
        <v>5100</v>
      </c>
      <c r="H27" s="12"/>
      <c r="I27" s="11">
        <v>650</v>
      </c>
      <c r="J27" s="11">
        <v>950</v>
      </c>
      <c r="K27" s="11">
        <v>250</v>
      </c>
      <c r="L27" s="11">
        <v>550</v>
      </c>
      <c r="N27" s="27">
        <f t="shared" si="0"/>
        <v>2700</v>
      </c>
      <c r="O27" s="27">
        <f t="shared" ref="O27" si="2">O26+N27</f>
        <v>17400</v>
      </c>
      <c r="P27">
        <v>-15000</v>
      </c>
    </row>
    <row r="28" spans="2:18" x14ac:dyDescent="0.25">
      <c r="B28" s="12"/>
      <c r="C28" s="58">
        <v>43172</v>
      </c>
      <c r="D28" s="5" t="s">
        <v>95</v>
      </c>
      <c r="E28" s="5" t="str">
        <f t="shared" si="1"/>
        <v>March</v>
      </c>
      <c r="F28" s="5" t="s">
        <v>21</v>
      </c>
      <c r="G28" s="11">
        <v>5500</v>
      </c>
      <c r="H28" s="12"/>
      <c r="I28" s="11">
        <v>650</v>
      </c>
      <c r="J28" s="11">
        <v>950</v>
      </c>
      <c r="K28" s="11">
        <v>250</v>
      </c>
      <c r="L28" s="11">
        <v>550</v>
      </c>
      <c r="N28" s="27">
        <f t="shared" si="0"/>
        <v>3100</v>
      </c>
      <c r="O28" s="27">
        <f>O27+N28+P27</f>
        <v>5500</v>
      </c>
    </row>
    <row r="29" spans="2:18" x14ac:dyDescent="0.25">
      <c r="B29" s="12"/>
      <c r="C29" s="58">
        <v>43203</v>
      </c>
      <c r="D29" s="5" t="s">
        <v>95</v>
      </c>
      <c r="E29" s="5" t="str">
        <f t="shared" si="1"/>
        <v>April</v>
      </c>
      <c r="F29" s="5" t="s">
        <v>21</v>
      </c>
      <c r="G29" s="11">
        <v>5000</v>
      </c>
      <c r="H29" s="12"/>
      <c r="I29" s="11">
        <v>650</v>
      </c>
      <c r="J29" s="11">
        <v>950</v>
      </c>
      <c r="K29" s="11">
        <v>250</v>
      </c>
      <c r="L29" s="11">
        <v>550</v>
      </c>
      <c r="N29" s="27">
        <f>G29-I29-J29-K29-L29</f>
        <v>2600</v>
      </c>
      <c r="O29" s="27">
        <f t="shared" ref="O29:O37" si="3">O28+N29+P28</f>
        <v>8100</v>
      </c>
    </row>
    <row r="30" spans="2:18" x14ac:dyDescent="0.25">
      <c r="B30" s="12"/>
      <c r="C30" s="58">
        <v>43233</v>
      </c>
      <c r="D30" s="5" t="s">
        <v>95</v>
      </c>
      <c r="E30" s="5" t="str">
        <f t="shared" si="1"/>
        <v>May</v>
      </c>
      <c r="F30" s="5" t="s">
        <v>21</v>
      </c>
      <c r="G30" s="11">
        <v>5000</v>
      </c>
      <c r="H30" s="12"/>
      <c r="I30" s="11">
        <v>650</v>
      </c>
      <c r="J30" s="11">
        <v>950</v>
      </c>
      <c r="K30" s="11">
        <v>250</v>
      </c>
      <c r="L30" s="11">
        <v>550</v>
      </c>
      <c r="N30" s="27">
        <f>G30-I30-J30-K30-L30</f>
        <v>2600</v>
      </c>
      <c r="O30" s="27">
        <f t="shared" si="3"/>
        <v>10700</v>
      </c>
    </row>
    <row r="31" spans="2:18" x14ac:dyDescent="0.25">
      <c r="B31" s="12"/>
      <c r="C31" s="58">
        <v>43264</v>
      </c>
      <c r="D31" s="5" t="s">
        <v>95</v>
      </c>
      <c r="E31" s="5" t="str">
        <f t="shared" si="1"/>
        <v>June</v>
      </c>
      <c r="F31" s="5" t="s">
        <v>21</v>
      </c>
      <c r="G31" s="11">
        <v>5000</v>
      </c>
      <c r="H31" s="12"/>
      <c r="I31" s="11">
        <v>650</v>
      </c>
      <c r="J31" s="11">
        <v>950</v>
      </c>
      <c r="K31" s="11">
        <v>250</v>
      </c>
      <c r="L31" s="11">
        <v>550</v>
      </c>
      <c r="N31" s="27">
        <f t="shared" si="0"/>
        <v>2600</v>
      </c>
      <c r="O31" s="27">
        <f t="shared" si="3"/>
        <v>13300</v>
      </c>
    </row>
    <row r="32" spans="2:18" x14ac:dyDescent="0.25">
      <c r="B32" s="12"/>
      <c r="C32" s="58">
        <v>43294</v>
      </c>
      <c r="D32" s="5" t="s">
        <v>95</v>
      </c>
      <c r="E32" s="5" t="str">
        <f t="shared" si="1"/>
        <v>July</v>
      </c>
      <c r="F32" s="5" t="s">
        <v>21</v>
      </c>
      <c r="G32" s="11">
        <v>5000</v>
      </c>
      <c r="H32" s="12"/>
      <c r="I32" s="11">
        <v>650</v>
      </c>
      <c r="J32" s="11">
        <v>950</v>
      </c>
      <c r="K32" s="11">
        <v>250</v>
      </c>
      <c r="L32" s="11">
        <v>550</v>
      </c>
      <c r="N32" s="27">
        <f t="shared" si="0"/>
        <v>2600</v>
      </c>
      <c r="O32" s="27">
        <f t="shared" si="3"/>
        <v>15900</v>
      </c>
      <c r="P32" s="12"/>
      <c r="Q32" s="12"/>
      <c r="R32" s="12"/>
    </row>
    <row r="33" spans="1:18" x14ac:dyDescent="0.25">
      <c r="A33" s="12"/>
      <c r="B33" s="12"/>
      <c r="C33" s="58">
        <v>43325</v>
      </c>
      <c r="D33" s="5" t="s">
        <v>95</v>
      </c>
      <c r="E33" s="5" t="str">
        <f t="shared" si="1"/>
        <v>August</v>
      </c>
      <c r="F33" s="5" t="s">
        <v>21</v>
      </c>
      <c r="G33" s="11">
        <v>5000</v>
      </c>
      <c r="H33" s="12"/>
      <c r="I33" s="11">
        <v>650</v>
      </c>
      <c r="J33" s="11">
        <v>950</v>
      </c>
      <c r="K33" s="11">
        <v>250</v>
      </c>
      <c r="L33" s="11">
        <v>550</v>
      </c>
      <c r="N33" s="27">
        <f t="shared" si="0"/>
        <v>2600</v>
      </c>
      <c r="O33" s="27">
        <f t="shared" si="3"/>
        <v>18500</v>
      </c>
      <c r="P33" s="12"/>
      <c r="Q33" s="12"/>
      <c r="R33" s="12"/>
    </row>
    <row r="34" spans="1:18" x14ac:dyDescent="0.25">
      <c r="A34" s="12"/>
      <c r="B34" s="12"/>
      <c r="C34" s="58">
        <v>43356</v>
      </c>
      <c r="D34" s="5" t="s">
        <v>95</v>
      </c>
      <c r="E34" s="5" t="str">
        <f t="shared" si="1"/>
        <v>September</v>
      </c>
      <c r="F34" s="5" t="s">
        <v>21</v>
      </c>
      <c r="G34" s="11">
        <v>5000</v>
      </c>
      <c r="H34" s="12"/>
      <c r="I34" s="11">
        <v>650</v>
      </c>
      <c r="J34" s="11">
        <v>950</v>
      </c>
      <c r="K34" s="11">
        <v>250</v>
      </c>
      <c r="L34" s="11">
        <v>550</v>
      </c>
      <c r="N34" s="27">
        <f t="shared" si="0"/>
        <v>2600</v>
      </c>
      <c r="O34" s="27">
        <f t="shared" si="3"/>
        <v>21100</v>
      </c>
      <c r="P34" s="12"/>
      <c r="Q34" s="12"/>
      <c r="R34" s="12"/>
    </row>
    <row r="35" spans="1:18" x14ac:dyDescent="0.25">
      <c r="A35" s="12"/>
      <c r="B35" s="12"/>
      <c r="C35" s="58">
        <v>43386</v>
      </c>
      <c r="D35" s="5" t="s">
        <v>95</v>
      </c>
      <c r="E35" s="5" t="str">
        <f t="shared" si="1"/>
        <v>October</v>
      </c>
      <c r="F35" s="5" t="s">
        <v>21</v>
      </c>
      <c r="G35" s="11">
        <v>5000</v>
      </c>
      <c r="H35" s="12"/>
      <c r="I35" s="11">
        <v>650</v>
      </c>
      <c r="J35" s="11">
        <v>950</v>
      </c>
      <c r="K35" s="11">
        <v>250</v>
      </c>
      <c r="L35" s="11">
        <v>550</v>
      </c>
      <c r="N35" s="27">
        <f t="shared" si="0"/>
        <v>2600</v>
      </c>
      <c r="O35" s="27">
        <f t="shared" si="3"/>
        <v>23700</v>
      </c>
      <c r="P35" s="12"/>
      <c r="Q35" s="12"/>
      <c r="R35" s="12"/>
    </row>
    <row r="36" spans="1:18" x14ac:dyDescent="0.25">
      <c r="A36" s="12"/>
      <c r="B36" s="12"/>
      <c r="C36" s="58">
        <v>43417</v>
      </c>
      <c r="D36" s="5" t="s">
        <v>95</v>
      </c>
      <c r="E36" s="5" t="str">
        <f t="shared" si="1"/>
        <v>November</v>
      </c>
      <c r="F36" s="5" t="s">
        <v>21</v>
      </c>
      <c r="G36" s="11">
        <v>5000</v>
      </c>
      <c r="H36" s="12"/>
      <c r="I36" s="11">
        <v>650</v>
      </c>
      <c r="J36" s="11">
        <v>950</v>
      </c>
      <c r="K36" s="11">
        <v>250</v>
      </c>
      <c r="L36" s="11">
        <v>550</v>
      </c>
      <c r="N36" s="27">
        <f t="shared" si="0"/>
        <v>2600</v>
      </c>
      <c r="O36" s="27">
        <f t="shared" si="3"/>
        <v>26300</v>
      </c>
      <c r="P36" s="12"/>
      <c r="Q36" s="12"/>
      <c r="R36" s="12"/>
    </row>
    <row r="37" spans="1:18" x14ac:dyDescent="0.25">
      <c r="A37" s="12"/>
      <c r="B37" s="12"/>
      <c r="C37" s="58">
        <v>43447</v>
      </c>
      <c r="D37" s="5" t="s">
        <v>95</v>
      </c>
      <c r="E37" s="5" t="str">
        <f t="shared" si="1"/>
        <v>December</v>
      </c>
      <c r="F37" s="5" t="s">
        <v>21</v>
      </c>
      <c r="G37" s="11">
        <v>5000</v>
      </c>
      <c r="H37" s="12"/>
      <c r="I37" s="11">
        <v>650</v>
      </c>
      <c r="J37" s="11">
        <v>950</v>
      </c>
      <c r="K37" s="11">
        <v>250</v>
      </c>
      <c r="L37" s="11">
        <v>550</v>
      </c>
      <c r="N37" s="27">
        <f t="shared" si="0"/>
        <v>2600</v>
      </c>
      <c r="O37" s="27">
        <f t="shared" si="3"/>
        <v>28900</v>
      </c>
      <c r="P37" s="12"/>
      <c r="Q37" s="12"/>
      <c r="R37" s="12"/>
    </row>
    <row r="38" spans="1:18" x14ac:dyDescent="0.25">
      <c r="A38" s="12"/>
      <c r="B38" s="12"/>
      <c r="C38" s="12"/>
      <c r="D38" s="12" t="s">
        <v>91</v>
      </c>
      <c r="E38" s="12"/>
      <c r="F38" s="12"/>
      <c r="G38" s="11">
        <v>2000</v>
      </c>
      <c r="H38" s="12"/>
      <c r="I38" s="59"/>
      <c r="J38" s="59"/>
      <c r="K38" s="59"/>
      <c r="L38" s="59"/>
      <c r="N38" s="27"/>
      <c r="O38" s="12"/>
      <c r="P38" s="12"/>
      <c r="Q38" s="12"/>
      <c r="R38" s="12"/>
    </row>
    <row r="39" spans="1:18" x14ac:dyDescent="0.25">
      <c r="B39" s="12"/>
      <c r="D39" s="12" t="s">
        <v>33</v>
      </c>
      <c r="E39" s="12"/>
      <c r="F39" s="12"/>
      <c r="G39" s="11">
        <v>5000</v>
      </c>
      <c r="H39" s="12"/>
      <c r="I39" s="12"/>
      <c r="J39" s="12"/>
      <c r="K39" s="12"/>
      <c r="L39" s="12"/>
      <c r="M39" s="12"/>
      <c r="N39" s="12"/>
    </row>
    <row r="40" spans="1:18" x14ac:dyDescent="0.25">
      <c r="B40" s="12"/>
      <c r="C40" s="18"/>
      <c r="D40" s="12"/>
      <c r="E40" s="12"/>
      <c r="F40" s="12"/>
      <c r="G40" s="12"/>
      <c r="H40" s="12"/>
      <c r="I40" s="12"/>
      <c r="J40" s="12"/>
      <c r="K40" s="9" t="s">
        <v>34</v>
      </c>
      <c r="L40" s="12"/>
      <c r="M40" s="12"/>
      <c r="N40" s="28">
        <f>SUM(N25:N37)+G38+G39</f>
        <v>39900</v>
      </c>
    </row>
    <row r="41" spans="1:18" x14ac:dyDescent="0.25">
      <c r="B41" s="12"/>
      <c r="C41" s="18"/>
      <c r="D41" s="12"/>
      <c r="E41" s="12"/>
      <c r="F41" s="12"/>
      <c r="G41" s="12"/>
      <c r="H41" s="12"/>
      <c r="I41" s="12"/>
      <c r="J41" s="12"/>
      <c r="K41" s="29" t="s">
        <v>35</v>
      </c>
      <c r="L41" s="30">
        <v>64</v>
      </c>
      <c r="M41" s="12"/>
      <c r="N41" s="2">
        <f>N40*L41</f>
        <v>2553600</v>
      </c>
    </row>
    <row r="42" spans="1:18" x14ac:dyDescent="0.25">
      <c r="B42" s="12"/>
      <c r="C42" s="18"/>
      <c r="D42" s="12"/>
      <c r="E42" s="12"/>
      <c r="F42" s="12"/>
      <c r="G42" s="12"/>
      <c r="H42" s="12"/>
      <c r="I42" s="12"/>
      <c r="J42" s="12"/>
      <c r="K42" s="12" t="s">
        <v>36</v>
      </c>
      <c r="L42" s="12"/>
      <c r="M42" s="12"/>
      <c r="N42" s="31">
        <f>G9</f>
        <v>161000</v>
      </c>
    </row>
    <row r="43" spans="1:18" x14ac:dyDescent="0.25">
      <c r="B43" s="12"/>
      <c r="C43" s="18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8" x14ac:dyDescent="0.25">
      <c r="B44" s="12"/>
      <c r="C44" s="18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8" x14ac:dyDescent="0.25">
      <c r="B45" s="12"/>
      <c r="C45" s="19"/>
      <c r="D45" s="12"/>
      <c r="E45" s="12"/>
      <c r="F45" s="12"/>
      <c r="G45" s="12"/>
      <c r="H45" s="12"/>
    </row>
    <row r="46" spans="1:18" x14ac:dyDescent="0.25">
      <c r="B46" s="12"/>
      <c r="C46" s="19"/>
      <c r="D46" s="12"/>
      <c r="E46" s="12"/>
      <c r="F46" s="12"/>
      <c r="G46" s="12"/>
      <c r="H46" s="12"/>
      <c r="K46">
        <f>5500/63</f>
        <v>87.301587301587304</v>
      </c>
    </row>
    <row r="47" spans="1:18" x14ac:dyDescent="0.25">
      <c r="B47" s="12"/>
      <c r="C47" s="19"/>
      <c r="D47" s="12"/>
      <c r="E47" s="12"/>
      <c r="F47" s="12"/>
      <c r="G47" s="12"/>
      <c r="H47" s="12"/>
    </row>
    <row r="48" spans="1:18" x14ac:dyDescent="0.25">
      <c r="B48" s="12"/>
      <c r="C48" s="20"/>
      <c r="D48" s="12"/>
      <c r="E48" s="12"/>
      <c r="F48" s="12"/>
      <c r="G48" s="12"/>
      <c r="H48" s="12"/>
    </row>
    <row r="49" spans="2:8" x14ac:dyDescent="0.25">
      <c r="B49" s="12"/>
      <c r="C49" s="13"/>
      <c r="D49" s="12"/>
      <c r="E49" s="12"/>
      <c r="F49" s="12"/>
      <c r="G49" s="12"/>
      <c r="H49" s="12"/>
    </row>
    <row r="50" spans="2:8" x14ac:dyDescent="0.25">
      <c r="B50" s="12"/>
      <c r="C50" s="14"/>
      <c r="D50" s="12"/>
      <c r="E50" s="12"/>
      <c r="F50" s="12"/>
      <c r="G50" s="12"/>
      <c r="H50" s="12"/>
    </row>
    <row r="51" spans="2:8" x14ac:dyDescent="0.25">
      <c r="B51" s="12"/>
      <c r="C51" s="14"/>
      <c r="D51" s="12"/>
      <c r="E51" s="12"/>
      <c r="F51" s="12"/>
      <c r="G51" s="12"/>
      <c r="H51" s="12"/>
    </row>
    <row r="52" spans="2:8" x14ac:dyDescent="0.25">
      <c r="B52" s="12"/>
      <c r="C52" s="15"/>
      <c r="D52" s="12"/>
      <c r="E52" s="12"/>
      <c r="F52" s="12"/>
      <c r="G52" s="12"/>
      <c r="H52" s="12"/>
    </row>
    <row r="53" spans="2:8" x14ac:dyDescent="0.25">
      <c r="B53" s="12"/>
      <c r="C53" s="21"/>
      <c r="D53" s="12"/>
      <c r="E53" s="12"/>
      <c r="F53" s="12"/>
      <c r="G53" s="12"/>
      <c r="H53" s="12"/>
    </row>
    <row r="54" spans="2:8" x14ac:dyDescent="0.25">
      <c r="B54" s="12"/>
      <c r="C54" s="19"/>
      <c r="D54" s="12"/>
      <c r="E54" s="12"/>
      <c r="F54" s="12"/>
      <c r="G54" s="12"/>
      <c r="H54" s="12"/>
    </row>
    <row r="55" spans="2:8" x14ac:dyDescent="0.25">
      <c r="B55" s="12"/>
      <c r="C55" s="13"/>
      <c r="D55" s="12"/>
      <c r="E55" s="12"/>
      <c r="F55" s="12"/>
      <c r="G55" s="12"/>
      <c r="H55" s="12"/>
    </row>
    <row r="56" spans="2:8" x14ac:dyDescent="0.25">
      <c r="B56" s="12"/>
      <c r="C56" s="14"/>
      <c r="D56" s="12"/>
      <c r="E56" s="12"/>
      <c r="F56" s="12"/>
      <c r="G56" s="12"/>
      <c r="H56" s="12"/>
    </row>
    <row r="57" spans="2:8" x14ac:dyDescent="0.25">
      <c r="B57" s="12"/>
      <c r="C57" s="14"/>
      <c r="D57" s="12"/>
      <c r="E57" s="12"/>
      <c r="F57" s="12"/>
      <c r="G57" s="12"/>
      <c r="H57" s="12"/>
    </row>
    <row r="58" spans="2:8" x14ac:dyDescent="0.25">
      <c r="B58" s="12"/>
      <c r="C58" s="15"/>
      <c r="D58" s="12"/>
      <c r="E58" s="12"/>
      <c r="F58" s="12"/>
      <c r="G58" s="12"/>
      <c r="H58" s="12"/>
    </row>
    <row r="59" spans="2:8" x14ac:dyDescent="0.25">
      <c r="B59" s="12"/>
      <c r="C59" s="21"/>
      <c r="D59" s="12"/>
      <c r="E59" s="12"/>
      <c r="F59" s="12"/>
      <c r="G59" s="12"/>
      <c r="H59" s="12"/>
    </row>
    <row r="60" spans="2:8" x14ac:dyDescent="0.25">
      <c r="B60" s="12"/>
      <c r="C60" s="19"/>
      <c r="D60" s="12"/>
      <c r="E60" s="12"/>
      <c r="F60" s="12"/>
      <c r="G60" s="12"/>
      <c r="H60" s="12"/>
    </row>
    <row r="61" spans="2:8" x14ac:dyDescent="0.25">
      <c r="B61" s="12"/>
      <c r="C61" s="22"/>
      <c r="D61" s="12"/>
      <c r="E61" s="12"/>
      <c r="F61" s="12"/>
      <c r="G61" s="12"/>
      <c r="H61" s="12"/>
    </row>
    <row r="62" spans="2:8" ht="15.75" thickBot="1" x14ac:dyDescent="0.3">
      <c r="B62" s="12"/>
      <c r="C62" s="23"/>
      <c r="D62" s="12"/>
      <c r="E62" s="12"/>
      <c r="F62" s="12"/>
      <c r="G62" s="12"/>
      <c r="H62" s="12"/>
    </row>
    <row r="63" spans="2:8" ht="15.75" thickBot="1" x14ac:dyDescent="0.3">
      <c r="B63" s="12"/>
      <c r="C63" s="16"/>
      <c r="D63" s="12"/>
      <c r="E63" s="12"/>
      <c r="F63" s="12"/>
      <c r="G63" s="12"/>
      <c r="H63" s="12"/>
    </row>
    <row r="64" spans="2:8" ht="15.75" thickBot="1" x14ac:dyDescent="0.3">
      <c r="B64" s="12"/>
      <c r="C64" s="24"/>
      <c r="D64" s="12"/>
      <c r="E64" s="12"/>
      <c r="F64" s="12"/>
      <c r="G64" s="12"/>
      <c r="H64" s="12"/>
    </row>
    <row r="65" spans="2:8" x14ac:dyDescent="0.25">
      <c r="B65" s="12"/>
      <c r="C65" s="17"/>
      <c r="D65" s="12"/>
      <c r="E65" s="12"/>
      <c r="F65" s="12"/>
      <c r="G65" s="12"/>
      <c r="H65" s="12"/>
    </row>
    <row r="66" spans="2:8" x14ac:dyDescent="0.25">
      <c r="B66" s="12"/>
      <c r="C66" s="17"/>
      <c r="D66" s="12"/>
      <c r="E66" s="12"/>
      <c r="F66" s="12"/>
      <c r="G66" s="12"/>
      <c r="H66" s="12"/>
    </row>
    <row r="67" spans="2:8" x14ac:dyDescent="0.25">
      <c r="B67" s="12"/>
      <c r="C67" s="12"/>
      <c r="D67" s="12"/>
      <c r="E67" s="12"/>
      <c r="F67" s="12"/>
      <c r="G67" s="12"/>
      <c r="H67" s="12"/>
    </row>
    <row r="68" spans="2:8" x14ac:dyDescent="0.25">
      <c r="B68" s="12"/>
      <c r="C68" s="12"/>
      <c r="D68" s="12"/>
      <c r="E68" s="12"/>
      <c r="F68" s="12"/>
      <c r="G68" s="12"/>
      <c r="H68" s="12"/>
    </row>
    <row r="69" spans="2:8" x14ac:dyDescent="0.25">
      <c r="B69" s="12"/>
      <c r="C69" s="12"/>
      <c r="D69" s="12"/>
      <c r="E69" s="12"/>
      <c r="F69" s="12"/>
      <c r="G69" s="12"/>
      <c r="H69" s="12"/>
    </row>
    <row r="70" spans="2:8" x14ac:dyDescent="0.25">
      <c r="B70" s="12"/>
      <c r="C70" s="12"/>
      <c r="D70" s="12"/>
      <c r="E70" s="12"/>
      <c r="F70" s="12"/>
      <c r="G70" s="12"/>
      <c r="H70" s="12"/>
    </row>
    <row r="71" spans="2:8" x14ac:dyDescent="0.25">
      <c r="B71" s="12"/>
      <c r="C71" s="12"/>
      <c r="D71" s="12"/>
      <c r="E71" s="12"/>
      <c r="F71" s="12"/>
      <c r="G71" s="12"/>
      <c r="H71" s="12"/>
    </row>
    <row r="72" spans="2:8" x14ac:dyDescent="0.25">
      <c r="B72" s="12"/>
      <c r="C72" s="12"/>
      <c r="D72" s="12"/>
      <c r="E72" s="12"/>
      <c r="F72" s="12"/>
      <c r="G72" s="12"/>
      <c r="H72" s="12"/>
    </row>
    <row r="73" spans="2:8" x14ac:dyDescent="0.25">
      <c r="B73" s="12"/>
      <c r="C73" s="12"/>
      <c r="D73" s="12"/>
      <c r="E73" s="12"/>
      <c r="F73" s="12"/>
      <c r="G73" s="12"/>
      <c r="H73" s="12"/>
    </row>
    <row r="74" spans="2:8" x14ac:dyDescent="0.25">
      <c r="B74" s="12"/>
      <c r="C74" s="12"/>
      <c r="D74" s="12"/>
      <c r="E74" s="12"/>
      <c r="F74" s="12"/>
      <c r="G74" s="12"/>
      <c r="H74" s="12"/>
    </row>
    <row r="75" spans="2:8" x14ac:dyDescent="0.25">
      <c r="B75" s="12"/>
      <c r="C75" s="12"/>
      <c r="D75" s="12"/>
      <c r="E75" s="12"/>
      <c r="F75" s="12"/>
      <c r="G75" s="12"/>
      <c r="H75" s="12"/>
    </row>
    <row r="76" spans="2:8" x14ac:dyDescent="0.25">
      <c r="B76" s="12"/>
      <c r="C76" s="12"/>
      <c r="D76" s="12"/>
      <c r="E76" s="12"/>
      <c r="F76" s="12"/>
      <c r="G76" s="12"/>
      <c r="H76" s="12"/>
    </row>
    <row r="77" spans="2:8" x14ac:dyDescent="0.25">
      <c r="B77" s="12"/>
      <c r="C77" s="12"/>
      <c r="D77" s="12"/>
      <c r="E77" s="12"/>
      <c r="F77" s="12"/>
      <c r="G77" s="12"/>
      <c r="H77" s="12"/>
    </row>
    <row r="78" spans="2:8" x14ac:dyDescent="0.25">
      <c r="B78" s="12"/>
      <c r="C78" s="12"/>
      <c r="D78" s="12"/>
      <c r="E78" s="12"/>
      <c r="F78" s="12"/>
      <c r="G78" s="12"/>
      <c r="H78" s="12"/>
    </row>
    <row r="79" spans="2:8" x14ac:dyDescent="0.25">
      <c r="B79" s="12"/>
      <c r="C79" s="12"/>
      <c r="D79" s="12"/>
      <c r="E79" s="12"/>
      <c r="F79" s="12"/>
      <c r="G79" s="12"/>
      <c r="H79" s="12"/>
    </row>
    <row r="80" spans="2:8" x14ac:dyDescent="0.25">
      <c r="B80" s="12"/>
      <c r="C80" s="12"/>
      <c r="D80" s="12"/>
      <c r="E80" s="12"/>
      <c r="F80" s="12"/>
      <c r="G80" s="12"/>
      <c r="H80" s="12"/>
    </row>
    <row r="81" spans="2:8" x14ac:dyDescent="0.25">
      <c r="B81" s="12"/>
      <c r="C81" s="12"/>
      <c r="D81" s="12"/>
      <c r="E81" s="12"/>
      <c r="F81" s="12"/>
      <c r="G81" s="12"/>
      <c r="H81" s="12"/>
    </row>
    <row r="82" spans="2:8" x14ac:dyDescent="0.25">
      <c r="B82" s="12"/>
      <c r="C82" s="12"/>
      <c r="D82" s="12"/>
      <c r="E82" s="12"/>
      <c r="F82" s="12"/>
      <c r="G82" s="12"/>
      <c r="H82" s="12"/>
    </row>
    <row r="83" spans="2:8" x14ac:dyDescent="0.25">
      <c r="B83" s="12"/>
      <c r="C83" s="12"/>
      <c r="D83" s="12"/>
      <c r="E83" s="12"/>
      <c r="F83" s="12"/>
      <c r="G83" s="12"/>
      <c r="H83" s="12"/>
    </row>
    <row r="84" spans="2:8" x14ac:dyDescent="0.25">
      <c r="B84" s="12"/>
      <c r="C84" s="12"/>
      <c r="D84" s="12"/>
      <c r="E84" s="12"/>
      <c r="F84" s="12"/>
      <c r="G84" s="12"/>
      <c r="H84" s="12"/>
    </row>
    <row r="85" spans="2:8" x14ac:dyDescent="0.25">
      <c r="B85" s="12"/>
      <c r="C85" s="12"/>
      <c r="D85" s="12"/>
      <c r="E85" s="12"/>
      <c r="F85" s="12"/>
      <c r="G85" s="12"/>
      <c r="H85" s="12"/>
    </row>
    <row r="86" spans="2:8" x14ac:dyDescent="0.25">
      <c r="B86" s="12"/>
      <c r="C86" s="12"/>
      <c r="D86" s="12"/>
      <c r="E86" s="12"/>
      <c r="F86" s="12"/>
      <c r="G86" s="12"/>
      <c r="H86" s="12"/>
    </row>
    <row r="87" spans="2:8" x14ac:dyDescent="0.25">
      <c r="B87" s="12"/>
      <c r="C87" s="12"/>
      <c r="D87" s="12"/>
      <c r="E87" s="12"/>
      <c r="F87" s="12"/>
      <c r="G87" s="12"/>
      <c r="H87" s="12"/>
    </row>
    <row r="88" spans="2:8" x14ac:dyDescent="0.25">
      <c r="B88" s="12"/>
      <c r="C88" s="12"/>
      <c r="D88" s="12"/>
      <c r="E88" s="12"/>
      <c r="F88" s="12"/>
      <c r="G88" s="12"/>
      <c r="H88" s="12"/>
    </row>
    <row r="89" spans="2:8" x14ac:dyDescent="0.25">
      <c r="B89" s="12"/>
      <c r="C89" s="12"/>
      <c r="D89" s="12"/>
      <c r="E89" s="12"/>
      <c r="F89" s="12"/>
      <c r="G89" s="12"/>
      <c r="H89" s="12"/>
    </row>
    <row r="90" spans="2:8" x14ac:dyDescent="0.25">
      <c r="B90" s="12"/>
      <c r="C90" s="12"/>
      <c r="D90" s="12"/>
      <c r="E90" s="12"/>
      <c r="F90" s="12"/>
      <c r="G90" s="12"/>
      <c r="H90" s="12"/>
    </row>
    <row r="91" spans="2:8" x14ac:dyDescent="0.25">
      <c r="B91" s="12"/>
      <c r="C91" s="12"/>
      <c r="D91" s="12"/>
      <c r="E91" s="12"/>
      <c r="F91" s="12"/>
      <c r="G91" s="12"/>
      <c r="H91" s="12"/>
    </row>
    <row r="92" spans="2:8" x14ac:dyDescent="0.25">
      <c r="B92" s="12"/>
      <c r="C92" s="12"/>
      <c r="D92" s="12"/>
      <c r="E92" s="12"/>
      <c r="F92" s="12"/>
      <c r="G92" s="12"/>
      <c r="H92" s="12"/>
    </row>
    <row r="93" spans="2:8" x14ac:dyDescent="0.25">
      <c r="B93" s="12"/>
      <c r="C93" s="12"/>
      <c r="D93" s="12"/>
      <c r="E93" s="12"/>
      <c r="F93" s="12"/>
      <c r="G93" s="12"/>
      <c r="H93" s="12"/>
    </row>
    <row r="94" spans="2:8" x14ac:dyDescent="0.25">
      <c r="B94" s="12"/>
      <c r="C94" s="12"/>
      <c r="D94" s="12"/>
      <c r="E94" s="12"/>
      <c r="F94" s="12"/>
      <c r="G94" s="12"/>
      <c r="H94" s="12"/>
    </row>
    <row r="95" spans="2:8" x14ac:dyDescent="0.25">
      <c r="B95" s="12"/>
      <c r="C95" s="12"/>
      <c r="D95" s="12"/>
      <c r="E95" s="12"/>
      <c r="F95" s="12"/>
      <c r="G95" s="12"/>
      <c r="H95" s="12"/>
    </row>
    <row r="96" spans="2:8" x14ac:dyDescent="0.25">
      <c r="B96" s="12"/>
      <c r="C96" s="12"/>
      <c r="D96" s="12"/>
      <c r="E96" s="12"/>
      <c r="F96" s="12"/>
      <c r="G96" s="12"/>
      <c r="H96" s="12"/>
    </row>
    <row r="97" spans="2:8" x14ac:dyDescent="0.25">
      <c r="B97" s="12"/>
      <c r="C97" s="12"/>
      <c r="D97" s="12"/>
      <c r="E97" s="12"/>
      <c r="F97" s="12"/>
      <c r="G97" s="12"/>
      <c r="H97" s="12"/>
    </row>
    <row r="98" spans="2:8" x14ac:dyDescent="0.25">
      <c r="B98" s="12"/>
      <c r="C98" s="12"/>
      <c r="D98" s="12"/>
      <c r="E98" s="12"/>
      <c r="F98" s="12"/>
      <c r="G98" s="12"/>
      <c r="H98" s="12"/>
    </row>
    <row r="99" spans="2:8" x14ac:dyDescent="0.25">
      <c r="B99" s="12"/>
      <c r="C99" s="12"/>
      <c r="D99" s="12"/>
      <c r="E99" s="12"/>
      <c r="F99" s="12"/>
      <c r="G99" s="12"/>
      <c r="H99" s="12"/>
    </row>
    <row r="100" spans="2:8" x14ac:dyDescent="0.25">
      <c r="B100" s="12"/>
      <c r="C100" s="12"/>
      <c r="D100" s="12"/>
      <c r="E100" s="12"/>
      <c r="F100" s="12"/>
      <c r="G100" s="12"/>
      <c r="H100" s="12"/>
    </row>
    <row r="101" spans="2:8" x14ac:dyDescent="0.25">
      <c r="B101" s="12"/>
      <c r="C101" s="12"/>
      <c r="D101" s="12"/>
      <c r="E101" s="12"/>
      <c r="F101" s="12"/>
      <c r="G101" s="12"/>
      <c r="H101" s="12"/>
    </row>
    <row r="102" spans="2:8" x14ac:dyDescent="0.25">
      <c r="B102" s="12"/>
      <c r="C102" s="12"/>
      <c r="D102" s="12"/>
      <c r="E102" s="12"/>
      <c r="F102" s="12"/>
      <c r="G102" s="12"/>
      <c r="H102" s="12"/>
    </row>
    <row r="103" spans="2:8" x14ac:dyDescent="0.25">
      <c r="B103" s="12"/>
      <c r="C103" s="12"/>
      <c r="D103" s="12"/>
      <c r="E103" s="12"/>
      <c r="F103" s="12"/>
      <c r="G103" s="12"/>
      <c r="H103" s="12"/>
    </row>
    <row r="104" spans="2:8" x14ac:dyDescent="0.25">
      <c r="B104" s="12"/>
      <c r="C104" s="12"/>
      <c r="D104" s="12"/>
      <c r="E104" s="12"/>
      <c r="F104" s="12"/>
      <c r="G104" s="12"/>
      <c r="H104" s="12"/>
    </row>
    <row r="105" spans="2:8" x14ac:dyDescent="0.25">
      <c r="B105" s="12"/>
      <c r="C105" s="12"/>
      <c r="D105" s="12"/>
      <c r="E105" s="12"/>
      <c r="F105" s="12"/>
      <c r="G105" s="12"/>
      <c r="H105" s="12"/>
    </row>
    <row r="106" spans="2:8" x14ac:dyDescent="0.25">
      <c r="B106" s="12"/>
      <c r="C106" s="12"/>
      <c r="D106" s="12"/>
      <c r="E106" s="12"/>
      <c r="F106" s="12"/>
      <c r="G106" s="12"/>
      <c r="H106" s="12"/>
    </row>
    <row r="107" spans="2:8" x14ac:dyDescent="0.25">
      <c r="B107" s="12"/>
      <c r="C107" s="12"/>
      <c r="D107" s="12"/>
      <c r="E107" s="12"/>
      <c r="F107" s="12"/>
      <c r="G107" s="12"/>
      <c r="H107" s="12"/>
    </row>
    <row r="108" spans="2:8" x14ac:dyDescent="0.25">
      <c r="B108" s="12"/>
      <c r="C108" s="12"/>
      <c r="D108" s="12"/>
      <c r="E108" s="12"/>
      <c r="F108" s="12"/>
      <c r="G108" s="12"/>
      <c r="H108" s="12"/>
    </row>
    <row r="109" spans="2:8" x14ac:dyDescent="0.25">
      <c r="B109" s="12"/>
      <c r="C109" s="12"/>
      <c r="D109" s="12"/>
      <c r="E109" s="12"/>
      <c r="F109" s="12"/>
      <c r="G109" s="12"/>
      <c r="H109" s="12"/>
    </row>
    <row r="110" spans="2:8" x14ac:dyDescent="0.25">
      <c r="B110" s="12"/>
      <c r="C110" s="12"/>
      <c r="D110" s="12"/>
      <c r="E110" s="12"/>
      <c r="F110" s="12"/>
      <c r="G110" s="12"/>
      <c r="H110" s="12"/>
    </row>
    <row r="111" spans="2:8" x14ac:dyDescent="0.25">
      <c r="B111" s="12"/>
      <c r="C111" s="12"/>
      <c r="D111" s="12"/>
      <c r="E111" s="12"/>
      <c r="F111" s="12"/>
      <c r="G111" s="12"/>
      <c r="H111" s="12"/>
    </row>
    <row r="112" spans="2:8" x14ac:dyDescent="0.25">
      <c r="B112" s="12"/>
      <c r="C112" s="12"/>
      <c r="D112" s="12"/>
      <c r="E112" s="12"/>
      <c r="F112" s="12"/>
      <c r="G112" s="12"/>
      <c r="H112" s="12"/>
    </row>
    <row r="113" spans="2:8" x14ac:dyDescent="0.25">
      <c r="B113" s="12"/>
      <c r="C113" s="12"/>
      <c r="D113" s="12"/>
      <c r="E113" s="12"/>
      <c r="F113" s="12"/>
      <c r="G113" s="12"/>
      <c r="H113" s="12"/>
    </row>
    <row r="114" spans="2:8" x14ac:dyDescent="0.25">
      <c r="B114" s="12"/>
      <c r="C114" s="12"/>
      <c r="D114" s="12"/>
      <c r="E114" s="12"/>
      <c r="F114" s="12"/>
      <c r="G114" s="12"/>
      <c r="H114" s="12"/>
    </row>
    <row r="115" spans="2:8" x14ac:dyDescent="0.25">
      <c r="B115" s="12"/>
      <c r="C115" s="12"/>
      <c r="D115" s="12"/>
      <c r="E115" s="12"/>
      <c r="F115" s="12"/>
      <c r="G115" s="12"/>
      <c r="H115" s="12"/>
    </row>
    <row r="116" spans="2:8" x14ac:dyDescent="0.25">
      <c r="B116" s="12"/>
      <c r="C116" s="12"/>
      <c r="D116" s="12"/>
      <c r="E116" s="12"/>
      <c r="F116" s="12"/>
      <c r="G116" s="12"/>
      <c r="H116" s="12"/>
    </row>
    <row r="117" spans="2:8" x14ac:dyDescent="0.25">
      <c r="B117" s="12"/>
      <c r="C117" s="12"/>
      <c r="D117" s="12"/>
      <c r="E117" s="12"/>
      <c r="F117" s="12"/>
      <c r="G117" s="12"/>
      <c r="H117" s="12"/>
    </row>
    <row r="118" spans="2:8" x14ac:dyDescent="0.25">
      <c r="B118" s="12"/>
      <c r="C118" s="12"/>
      <c r="D118" s="12"/>
      <c r="E118" s="12"/>
      <c r="F118" s="12"/>
      <c r="G118" s="12"/>
      <c r="H118" s="12"/>
    </row>
    <row r="119" spans="2:8" x14ac:dyDescent="0.25">
      <c r="B119" s="12"/>
      <c r="C119" s="12"/>
      <c r="D119" s="12"/>
      <c r="E119" s="12"/>
      <c r="F119" s="12"/>
      <c r="G119" s="12"/>
      <c r="H119" s="12"/>
    </row>
    <row r="120" spans="2:8" x14ac:dyDescent="0.25">
      <c r="B120" s="12"/>
      <c r="C120" s="12"/>
      <c r="D120" s="12"/>
      <c r="E120" s="12"/>
      <c r="F120" s="12"/>
      <c r="G120" s="12"/>
      <c r="H120" s="12"/>
    </row>
    <row r="121" spans="2:8" x14ac:dyDescent="0.25">
      <c r="B121" s="12"/>
      <c r="C121" s="12"/>
      <c r="D121" s="12"/>
      <c r="E121" s="12"/>
      <c r="F121" s="12"/>
      <c r="G121" s="12"/>
      <c r="H121" s="12"/>
    </row>
    <row r="122" spans="2:8" x14ac:dyDescent="0.25">
      <c r="B122" s="12"/>
      <c r="C122" s="12"/>
      <c r="D122" s="12"/>
      <c r="E122" s="12"/>
      <c r="F122" s="12"/>
      <c r="G122" s="12"/>
      <c r="H122" s="12"/>
    </row>
    <row r="123" spans="2:8" x14ac:dyDescent="0.25">
      <c r="B123" s="12"/>
      <c r="C123" s="12"/>
      <c r="D123" s="12"/>
      <c r="E123" s="12"/>
      <c r="F123" s="12"/>
      <c r="G123" s="12"/>
      <c r="H123" s="12"/>
    </row>
    <row r="124" spans="2:8" x14ac:dyDescent="0.25">
      <c r="B124" s="12"/>
      <c r="C124" s="12"/>
      <c r="D124" s="12"/>
      <c r="E124" s="12"/>
      <c r="F124" s="12"/>
      <c r="G124" s="12"/>
      <c r="H124" s="12"/>
    </row>
    <row r="125" spans="2:8" x14ac:dyDescent="0.25">
      <c r="B125" s="12"/>
      <c r="C125" s="12"/>
      <c r="D125" s="12"/>
      <c r="E125" s="12"/>
      <c r="F125" s="12"/>
      <c r="G125" s="12"/>
      <c r="H125" s="12"/>
    </row>
    <row r="126" spans="2:8" x14ac:dyDescent="0.25">
      <c r="B126" s="12"/>
      <c r="C126" s="12"/>
      <c r="D126" s="12"/>
      <c r="E126" s="12"/>
      <c r="F126" s="12"/>
      <c r="G126" s="12"/>
      <c r="H126" s="12"/>
    </row>
    <row r="127" spans="2:8" x14ac:dyDescent="0.25">
      <c r="B127" s="12"/>
      <c r="C127" s="12"/>
      <c r="D127" s="12"/>
      <c r="E127" s="12"/>
      <c r="F127" s="12"/>
      <c r="G127" s="12"/>
      <c r="H127" s="12"/>
    </row>
    <row r="128" spans="2:8" x14ac:dyDescent="0.25">
      <c r="B128" s="12"/>
      <c r="C128" s="12"/>
      <c r="D128" s="12"/>
      <c r="E128" s="12"/>
      <c r="F128" s="12"/>
      <c r="G128" s="12"/>
      <c r="H128" s="12"/>
    </row>
    <row r="129" spans="2:8" x14ac:dyDescent="0.25">
      <c r="B129" s="12"/>
      <c r="C129" s="12"/>
      <c r="D129" s="12"/>
      <c r="E129" s="12"/>
      <c r="F129" s="12"/>
      <c r="G129" s="12"/>
      <c r="H129" s="12"/>
    </row>
    <row r="130" spans="2:8" x14ac:dyDescent="0.25">
      <c r="B130" s="12"/>
      <c r="C130" s="12"/>
      <c r="D130" s="12"/>
      <c r="E130" s="12"/>
      <c r="F130" s="12"/>
      <c r="G130" s="12"/>
      <c r="H130" s="12"/>
    </row>
    <row r="131" spans="2:8" x14ac:dyDescent="0.25">
      <c r="B131" s="12"/>
      <c r="C131" s="12"/>
      <c r="D131" s="12"/>
      <c r="E131" s="12"/>
      <c r="F131" s="12"/>
      <c r="G131" s="12"/>
      <c r="H131" s="12"/>
    </row>
    <row r="132" spans="2:8" x14ac:dyDescent="0.25">
      <c r="B132" s="12"/>
      <c r="C132" s="12"/>
      <c r="D132" s="12"/>
      <c r="E132" s="12"/>
      <c r="F132" s="12"/>
      <c r="G132" s="12"/>
      <c r="H132" s="12"/>
    </row>
    <row r="133" spans="2:8" x14ac:dyDescent="0.25">
      <c r="B133" s="12"/>
      <c r="C133" s="12"/>
      <c r="D133" s="12"/>
      <c r="E133" s="12"/>
      <c r="F133" s="12"/>
      <c r="G133" s="12"/>
      <c r="H133" s="12"/>
    </row>
    <row r="134" spans="2:8" x14ac:dyDescent="0.25">
      <c r="B134" s="12"/>
      <c r="C134" s="12"/>
      <c r="D134" s="12"/>
      <c r="E134" s="12"/>
      <c r="F134" s="12"/>
      <c r="G134" s="12"/>
      <c r="H134" s="12"/>
    </row>
    <row r="135" spans="2:8" x14ac:dyDescent="0.25">
      <c r="B135" s="12"/>
      <c r="C135" s="12"/>
      <c r="D135" s="12"/>
      <c r="E135" s="12"/>
      <c r="F135" s="12"/>
      <c r="G135" s="12"/>
      <c r="H135" s="12"/>
    </row>
    <row r="136" spans="2:8" x14ac:dyDescent="0.25">
      <c r="B136" s="12"/>
      <c r="C136" s="12"/>
      <c r="D136" s="12"/>
      <c r="E136" s="12"/>
      <c r="F136" s="12"/>
      <c r="G136" s="12"/>
      <c r="H136" s="12"/>
    </row>
    <row r="137" spans="2:8" x14ac:dyDescent="0.25">
      <c r="B137" s="12"/>
      <c r="C137" s="12"/>
      <c r="D137" s="12"/>
      <c r="E137" s="12"/>
      <c r="F137" s="12"/>
      <c r="G137" s="12"/>
      <c r="H137" s="12"/>
    </row>
    <row r="138" spans="2:8" x14ac:dyDescent="0.25">
      <c r="B138" s="12"/>
      <c r="C138" s="12"/>
      <c r="D138" s="12"/>
      <c r="E138" s="12"/>
      <c r="F138" s="12"/>
      <c r="G138" s="12"/>
      <c r="H138" s="12"/>
    </row>
    <row r="139" spans="2:8" x14ac:dyDescent="0.25">
      <c r="B139" s="12"/>
      <c r="C139" s="12"/>
      <c r="D139" s="12"/>
      <c r="E139" s="12"/>
      <c r="F139" s="12"/>
      <c r="G139" s="12"/>
      <c r="H139" s="12"/>
    </row>
    <row r="140" spans="2:8" x14ac:dyDescent="0.25">
      <c r="B140" s="12"/>
      <c r="C140" s="12"/>
      <c r="D140" s="12"/>
      <c r="E140" s="12"/>
      <c r="F140" s="12"/>
      <c r="G140" s="12"/>
      <c r="H140" s="12"/>
    </row>
    <row r="141" spans="2:8" x14ac:dyDescent="0.25">
      <c r="B141" s="12"/>
      <c r="C141" s="12"/>
      <c r="D141" s="12"/>
      <c r="E141" s="12"/>
      <c r="F141" s="12"/>
      <c r="G141" s="12"/>
      <c r="H141" s="12"/>
    </row>
    <row r="142" spans="2:8" x14ac:dyDescent="0.25">
      <c r="B142" s="12"/>
      <c r="C142" s="12"/>
      <c r="D142" s="12"/>
      <c r="E142" s="12"/>
      <c r="F142" s="12"/>
      <c r="G142" s="12"/>
      <c r="H142" s="12"/>
    </row>
    <row r="143" spans="2:8" x14ac:dyDescent="0.25">
      <c r="B143" s="12"/>
      <c r="C143" s="12"/>
      <c r="D143" s="12"/>
      <c r="E143" s="12"/>
      <c r="F143" s="12"/>
      <c r="G143" s="12"/>
      <c r="H143" s="12"/>
    </row>
    <row r="144" spans="2:8" x14ac:dyDescent="0.25">
      <c r="B144" s="12"/>
      <c r="C144" s="12"/>
      <c r="D144" s="12"/>
      <c r="E144" s="12"/>
      <c r="F144" s="12"/>
      <c r="G144" s="12"/>
      <c r="H144" s="12"/>
    </row>
    <row r="145" spans="2:8" x14ac:dyDescent="0.25">
      <c r="B145" s="12"/>
      <c r="C145" s="12"/>
      <c r="D145" s="12"/>
      <c r="E145" s="12"/>
      <c r="F145" s="12"/>
      <c r="G145" s="12"/>
      <c r="H145" s="12"/>
    </row>
    <row r="146" spans="2:8" x14ac:dyDescent="0.25">
      <c r="B146" s="12"/>
      <c r="C146" s="12"/>
      <c r="D146" s="12"/>
      <c r="E146" s="12"/>
      <c r="F146" s="12"/>
      <c r="G146" s="12"/>
      <c r="H146" s="12"/>
    </row>
    <row r="147" spans="2:8" x14ac:dyDescent="0.25">
      <c r="B147" s="12"/>
      <c r="C147" s="12"/>
      <c r="D147" s="12"/>
      <c r="E147" s="12"/>
      <c r="F147" s="12"/>
      <c r="G147" s="12"/>
      <c r="H147" s="12"/>
    </row>
    <row r="148" spans="2:8" x14ac:dyDescent="0.25">
      <c r="B148" s="12"/>
      <c r="C148" s="12"/>
      <c r="D148" s="12"/>
      <c r="E148" s="12"/>
      <c r="F148" s="12"/>
      <c r="G148" s="12"/>
      <c r="H148" s="12"/>
    </row>
    <row r="149" spans="2:8" x14ac:dyDescent="0.25">
      <c r="B149" s="12"/>
      <c r="C149" s="12"/>
      <c r="D149" s="12"/>
      <c r="E149" s="12"/>
      <c r="F149" s="12"/>
      <c r="G149" s="12"/>
      <c r="H149" s="12"/>
    </row>
    <row r="150" spans="2:8" x14ac:dyDescent="0.25">
      <c r="B150" s="12"/>
      <c r="C150" s="12"/>
      <c r="D150" s="12"/>
      <c r="E150" s="12"/>
      <c r="F150" s="12"/>
      <c r="G150" s="12"/>
      <c r="H150" s="12"/>
    </row>
    <row r="151" spans="2:8" x14ac:dyDescent="0.25">
      <c r="B151" s="12"/>
      <c r="C151" s="12"/>
      <c r="D151" s="12"/>
      <c r="E151" s="12"/>
      <c r="F151" s="12"/>
      <c r="G151" s="12"/>
      <c r="H151" s="12"/>
    </row>
    <row r="152" spans="2:8" x14ac:dyDescent="0.25">
      <c r="B152" s="12"/>
      <c r="C152" s="12"/>
      <c r="D152" s="12"/>
      <c r="E152" s="12"/>
      <c r="F152" s="12"/>
      <c r="G152" s="12"/>
      <c r="H152" s="12"/>
    </row>
    <row r="153" spans="2:8" x14ac:dyDescent="0.25">
      <c r="B153" s="12"/>
      <c r="C153" s="12"/>
      <c r="D153" s="12"/>
      <c r="E153" s="12"/>
      <c r="F153" s="12"/>
      <c r="G153" s="12"/>
      <c r="H153" s="12"/>
    </row>
    <row r="154" spans="2:8" x14ac:dyDescent="0.25">
      <c r="B154" s="12"/>
      <c r="C154" s="12"/>
      <c r="D154" s="12"/>
      <c r="E154" s="12"/>
      <c r="F154" s="12"/>
      <c r="G154" s="12"/>
      <c r="H154" s="12"/>
    </row>
    <row r="155" spans="2:8" x14ac:dyDescent="0.25">
      <c r="B155" s="12"/>
      <c r="C155" s="12"/>
      <c r="D155" s="12"/>
      <c r="E155" s="12"/>
      <c r="F155" s="12"/>
      <c r="G155" s="12"/>
      <c r="H155" s="12"/>
    </row>
    <row r="156" spans="2:8" x14ac:dyDescent="0.25">
      <c r="B156" s="12"/>
      <c r="C156" s="12"/>
      <c r="D156" s="12"/>
      <c r="E156" s="12"/>
      <c r="F156" s="12"/>
      <c r="G156" s="12"/>
      <c r="H156" s="12"/>
    </row>
    <row r="157" spans="2:8" x14ac:dyDescent="0.25">
      <c r="B157" s="12"/>
      <c r="C157" s="12"/>
      <c r="D157" s="12"/>
      <c r="E157" s="12"/>
      <c r="F157" s="12"/>
      <c r="G157" s="12"/>
      <c r="H157" s="12"/>
    </row>
    <row r="158" spans="2:8" x14ac:dyDescent="0.25">
      <c r="B158" s="12"/>
      <c r="C158" s="12"/>
      <c r="D158" s="12"/>
      <c r="E158" s="12"/>
      <c r="F158" s="12"/>
      <c r="G158" s="12"/>
      <c r="H158" s="12"/>
    </row>
    <row r="159" spans="2:8" x14ac:dyDescent="0.25">
      <c r="B159" s="12"/>
      <c r="C159" s="12"/>
      <c r="D159" s="12"/>
      <c r="E159" s="12"/>
      <c r="F159" s="12"/>
      <c r="G159" s="12"/>
      <c r="H159" s="12"/>
    </row>
    <row r="160" spans="2:8" x14ac:dyDescent="0.25">
      <c r="B160" s="12"/>
      <c r="C160" s="12"/>
      <c r="D160" s="12"/>
      <c r="E160" s="12"/>
      <c r="F160" s="12"/>
      <c r="G160" s="12"/>
      <c r="H160" s="12"/>
    </row>
    <row r="161" spans="2:8" x14ac:dyDescent="0.25">
      <c r="B161" s="12"/>
      <c r="C161" s="12"/>
      <c r="D161" s="12"/>
      <c r="E161" s="12"/>
      <c r="F161" s="12"/>
      <c r="G161" s="12"/>
      <c r="H161" s="12"/>
    </row>
    <row r="162" spans="2:8" x14ac:dyDescent="0.25">
      <c r="B162" s="12"/>
      <c r="C162" s="12"/>
      <c r="D162" s="12"/>
      <c r="E162" s="12"/>
      <c r="F162" s="12"/>
      <c r="G162" s="12"/>
      <c r="H162" s="12"/>
    </row>
    <row r="163" spans="2:8" x14ac:dyDescent="0.25">
      <c r="B163" s="12"/>
      <c r="C163" s="12"/>
      <c r="D163" s="12"/>
      <c r="E163" s="12"/>
      <c r="F163" s="12"/>
      <c r="G163" s="12"/>
      <c r="H163" s="12"/>
    </row>
    <row r="164" spans="2:8" x14ac:dyDescent="0.25">
      <c r="B164" s="12"/>
      <c r="C164" s="12"/>
      <c r="D164" s="12"/>
      <c r="E164" s="12"/>
      <c r="F164" s="12"/>
      <c r="G164" s="12"/>
      <c r="H164" s="12"/>
    </row>
    <row r="165" spans="2:8" x14ac:dyDescent="0.25">
      <c r="B165" s="12"/>
      <c r="C165" s="12"/>
      <c r="D165" s="12"/>
      <c r="E165" s="12"/>
      <c r="F165" s="12"/>
      <c r="G165" s="12"/>
      <c r="H165" s="12"/>
    </row>
    <row r="166" spans="2:8" x14ac:dyDescent="0.25">
      <c r="B166" s="12"/>
      <c r="C166" s="12"/>
      <c r="D166" s="12"/>
      <c r="E166" s="12"/>
      <c r="F166" s="12"/>
      <c r="G166" s="12"/>
      <c r="H166" s="12"/>
    </row>
    <row r="167" spans="2:8" x14ac:dyDescent="0.25">
      <c r="B167" s="12"/>
      <c r="C167" s="12"/>
      <c r="D167" s="12"/>
      <c r="E167" s="12"/>
      <c r="F167" s="12"/>
      <c r="G167" s="12"/>
      <c r="H167" s="12"/>
    </row>
    <row r="168" spans="2:8" x14ac:dyDescent="0.25">
      <c r="B168" s="12"/>
      <c r="C168" s="12"/>
      <c r="D168" s="12"/>
      <c r="E168" s="12"/>
      <c r="F168" s="12"/>
      <c r="G168" s="12"/>
      <c r="H168" s="12"/>
    </row>
    <row r="169" spans="2:8" x14ac:dyDescent="0.25">
      <c r="B169" s="12"/>
      <c r="C169" s="12"/>
      <c r="D169" s="12"/>
      <c r="E169" s="12"/>
      <c r="F169" s="12"/>
      <c r="G169" s="12"/>
      <c r="H169" s="12"/>
    </row>
    <row r="170" spans="2:8" x14ac:dyDescent="0.25">
      <c r="B170" s="12"/>
      <c r="C170" s="12"/>
      <c r="D170" s="12"/>
      <c r="E170" s="12"/>
      <c r="F170" s="12"/>
      <c r="G170" s="12"/>
      <c r="H170" s="12"/>
    </row>
    <row r="171" spans="2:8" x14ac:dyDescent="0.25">
      <c r="B171" s="12"/>
      <c r="C171" s="12"/>
      <c r="D171" s="12"/>
      <c r="E171" s="12"/>
      <c r="F171" s="12"/>
      <c r="G171" s="12"/>
      <c r="H171" s="12"/>
    </row>
    <row r="172" spans="2:8" x14ac:dyDescent="0.25">
      <c r="B172" s="12"/>
      <c r="C172" s="12"/>
      <c r="D172" s="12"/>
      <c r="E172" s="12"/>
      <c r="F172" s="12"/>
      <c r="G172" s="12"/>
      <c r="H172" s="12"/>
    </row>
    <row r="173" spans="2:8" x14ac:dyDescent="0.25">
      <c r="B173" s="12"/>
      <c r="C173" s="12"/>
      <c r="D173" s="12"/>
      <c r="E173" s="12"/>
      <c r="F173" s="12"/>
      <c r="G173" s="12"/>
      <c r="H173" s="12"/>
    </row>
    <row r="174" spans="2:8" x14ac:dyDescent="0.25">
      <c r="B174" s="12"/>
      <c r="C174" s="12"/>
      <c r="D174" s="12"/>
      <c r="E174" s="12"/>
      <c r="F174" s="12"/>
      <c r="G174" s="12"/>
      <c r="H174" s="12"/>
    </row>
    <row r="175" spans="2:8" x14ac:dyDescent="0.25">
      <c r="B175" s="12"/>
      <c r="C175" s="12"/>
      <c r="D175" s="12"/>
      <c r="E175" s="12"/>
      <c r="F175" s="12"/>
      <c r="G175" s="12"/>
      <c r="H175" s="12"/>
    </row>
    <row r="176" spans="2:8" x14ac:dyDescent="0.25">
      <c r="B176" s="12"/>
      <c r="C176" s="12"/>
      <c r="D176" s="12"/>
      <c r="E176" s="12"/>
      <c r="F176" s="12"/>
      <c r="G176" s="12"/>
      <c r="H176" s="12"/>
    </row>
    <row r="177" spans="2:8" x14ac:dyDescent="0.25">
      <c r="B177" s="12"/>
      <c r="C177" s="12"/>
      <c r="D177" s="12"/>
      <c r="E177" s="12"/>
      <c r="F177" s="12"/>
      <c r="G177" s="12"/>
      <c r="H177" s="12"/>
    </row>
    <row r="178" spans="2:8" x14ac:dyDescent="0.25">
      <c r="B178" s="12"/>
      <c r="C178" s="12"/>
      <c r="D178" s="12"/>
      <c r="E178" s="12"/>
      <c r="F178" s="12"/>
      <c r="G178" s="12"/>
      <c r="H178" s="12"/>
    </row>
    <row r="179" spans="2:8" x14ac:dyDescent="0.25">
      <c r="B179" s="12"/>
      <c r="C179" s="12"/>
      <c r="D179" s="12"/>
      <c r="E179" s="12"/>
      <c r="F179" s="12"/>
      <c r="G179" s="12"/>
      <c r="H179" s="12"/>
    </row>
    <row r="180" spans="2:8" x14ac:dyDescent="0.25">
      <c r="B180" s="12"/>
      <c r="C180" s="12"/>
      <c r="D180" s="12"/>
      <c r="E180" s="12"/>
      <c r="F180" s="12"/>
      <c r="G180" s="12"/>
      <c r="H180" s="12"/>
    </row>
    <row r="181" spans="2:8" x14ac:dyDescent="0.25">
      <c r="B181" s="12"/>
      <c r="C181" s="12"/>
      <c r="D181" s="12"/>
      <c r="E181" s="12"/>
      <c r="F181" s="12"/>
      <c r="G181" s="12"/>
      <c r="H181" s="12"/>
    </row>
    <row r="182" spans="2:8" x14ac:dyDescent="0.25">
      <c r="B182" s="12"/>
      <c r="C182" s="12"/>
      <c r="D182" s="12"/>
      <c r="E182" s="12"/>
      <c r="F182" s="12"/>
      <c r="G182" s="12"/>
      <c r="H182" s="12"/>
    </row>
    <row r="183" spans="2:8" x14ac:dyDescent="0.25">
      <c r="B183" s="12"/>
      <c r="C183" s="12"/>
      <c r="D183" s="12"/>
      <c r="E183" s="12"/>
      <c r="F183" s="12"/>
      <c r="G183" s="12"/>
      <c r="H183" s="12"/>
    </row>
    <row r="184" spans="2:8" x14ac:dyDescent="0.25">
      <c r="B184" s="12"/>
      <c r="C184" s="12"/>
      <c r="D184" s="12"/>
      <c r="E184" s="12"/>
      <c r="F184" s="12"/>
      <c r="G184" s="12"/>
      <c r="H184" s="12"/>
    </row>
    <row r="185" spans="2:8" x14ac:dyDescent="0.25">
      <c r="B185" s="12"/>
      <c r="C185" s="12"/>
      <c r="D185" s="12"/>
      <c r="E185" s="12"/>
      <c r="F185" s="12"/>
      <c r="G185" s="12"/>
      <c r="H185" s="12"/>
    </row>
    <row r="186" spans="2:8" x14ac:dyDescent="0.25">
      <c r="B186" s="12"/>
      <c r="C186" s="12"/>
      <c r="D186" s="12"/>
      <c r="E186" s="12"/>
      <c r="F186" s="12"/>
      <c r="G186" s="12"/>
      <c r="H186" s="12"/>
    </row>
    <row r="187" spans="2:8" x14ac:dyDescent="0.25">
      <c r="B187" s="12"/>
      <c r="C187" s="12"/>
      <c r="D187" s="12"/>
      <c r="E187" s="12"/>
      <c r="F187" s="12"/>
      <c r="G187" s="12"/>
      <c r="H187" s="12"/>
    </row>
    <row r="188" spans="2:8" x14ac:dyDescent="0.25">
      <c r="B188" s="12"/>
      <c r="C188" s="12"/>
      <c r="D188" s="12"/>
      <c r="E188" s="12"/>
      <c r="F188" s="12"/>
      <c r="G188" s="12"/>
      <c r="H188" s="12"/>
    </row>
    <row r="189" spans="2:8" x14ac:dyDescent="0.25">
      <c r="B189" s="12"/>
      <c r="C189" s="12"/>
      <c r="D189" s="12"/>
      <c r="E189" s="12"/>
      <c r="F189" s="12"/>
      <c r="G189" s="12"/>
      <c r="H189" s="12"/>
    </row>
    <row r="190" spans="2:8" x14ac:dyDescent="0.25">
      <c r="B190" s="12"/>
      <c r="C190" s="12"/>
      <c r="D190" s="12"/>
      <c r="E190" s="12"/>
      <c r="F190" s="12"/>
      <c r="G190" s="12"/>
      <c r="H190" s="12"/>
    </row>
    <row r="191" spans="2:8" x14ac:dyDescent="0.25">
      <c r="B191" s="12"/>
      <c r="C191" s="12"/>
      <c r="D191" s="12"/>
      <c r="E191" s="12"/>
      <c r="F191" s="12"/>
      <c r="G191" s="12"/>
      <c r="H191" s="12"/>
    </row>
    <row r="192" spans="2:8" x14ac:dyDescent="0.25">
      <c r="B192" s="12"/>
      <c r="C192" s="12"/>
      <c r="D192" s="12"/>
      <c r="E192" s="12"/>
      <c r="F192" s="12"/>
      <c r="G192" s="12"/>
      <c r="H192" s="12"/>
    </row>
    <row r="193" spans="2:8" x14ac:dyDescent="0.25">
      <c r="B193" s="12"/>
      <c r="C193" s="12"/>
      <c r="D193" s="12"/>
      <c r="E193" s="12"/>
      <c r="F193" s="12"/>
      <c r="G193" s="12"/>
      <c r="H193" s="12"/>
    </row>
    <row r="194" spans="2:8" x14ac:dyDescent="0.25">
      <c r="B194" s="12"/>
      <c r="C194" s="12"/>
      <c r="D194" s="12"/>
      <c r="E194" s="12"/>
      <c r="F194" s="12"/>
      <c r="G194" s="12"/>
      <c r="H194" s="12"/>
    </row>
    <row r="195" spans="2:8" x14ac:dyDescent="0.25">
      <c r="B195" s="12"/>
      <c r="C195" s="12"/>
      <c r="D195" s="12"/>
      <c r="E195" s="12"/>
      <c r="F195" s="12"/>
      <c r="G195" s="12"/>
      <c r="H195" s="12"/>
    </row>
    <row r="196" spans="2:8" x14ac:dyDescent="0.25">
      <c r="B196" s="12"/>
      <c r="C196" s="12"/>
      <c r="D196" s="12"/>
      <c r="E196" s="12"/>
      <c r="F196" s="12"/>
      <c r="G196" s="12"/>
      <c r="H196" s="12"/>
    </row>
    <row r="197" spans="2:8" x14ac:dyDescent="0.25">
      <c r="B197" s="12"/>
      <c r="C197" s="12"/>
      <c r="D197" s="12"/>
      <c r="E197" s="12"/>
      <c r="F197" s="12"/>
      <c r="G197" s="12"/>
      <c r="H197" s="12"/>
    </row>
    <row r="198" spans="2:8" x14ac:dyDescent="0.25">
      <c r="B198" s="12"/>
      <c r="C198" s="12"/>
      <c r="D198" s="12"/>
      <c r="E198" s="12"/>
      <c r="F198" s="12"/>
      <c r="G198" s="12"/>
      <c r="H198" s="12"/>
    </row>
    <row r="199" spans="2:8" x14ac:dyDescent="0.25">
      <c r="B199" s="12"/>
      <c r="C199" s="12"/>
      <c r="D199" s="12"/>
      <c r="E199" s="12"/>
      <c r="F199" s="12"/>
      <c r="G199" s="12"/>
      <c r="H199" s="12"/>
    </row>
    <row r="200" spans="2:8" x14ac:dyDescent="0.25">
      <c r="B200" s="12"/>
      <c r="C200" s="12"/>
      <c r="D200" s="12"/>
      <c r="E200" s="12"/>
      <c r="F200" s="12"/>
      <c r="G200" s="12"/>
      <c r="H200" s="12"/>
    </row>
    <row r="201" spans="2:8" x14ac:dyDescent="0.25">
      <c r="B201" s="12"/>
      <c r="C201" s="12"/>
      <c r="D201" s="12"/>
      <c r="E201" s="12"/>
      <c r="F201" s="12"/>
      <c r="G201" s="12"/>
      <c r="H201" s="12"/>
    </row>
    <row r="202" spans="2:8" x14ac:dyDescent="0.25">
      <c r="B202" s="12"/>
      <c r="C202" s="12"/>
      <c r="D202" s="12"/>
      <c r="E202" s="12"/>
      <c r="F202" s="12"/>
      <c r="G202" s="12"/>
      <c r="H202" s="12"/>
    </row>
    <row r="203" spans="2:8" x14ac:dyDescent="0.25">
      <c r="B203" s="12"/>
      <c r="C203" s="12"/>
      <c r="D203" s="12"/>
      <c r="E203" s="12"/>
      <c r="F203" s="12"/>
      <c r="G203" s="12"/>
      <c r="H203" s="12"/>
    </row>
    <row r="204" spans="2:8" x14ac:dyDescent="0.25">
      <c r="B204" s="12"/>
      <c r="C204" s="12"/>
      <c r="D204" s="12"/>
      <c r="E204" s="12"/>
      <c r="F204" s="12"/>
      <c r="G204" s="12"/>
      <c r="H204" s="12"/>
    </row>
    <row r="205" spans="2:8" x14ac:dyDescent="0.25">
      <c r="B205" s="12"/>
      <c r="C205" s="12"/>
      <c r="D205" s="12"/>
      <c r="E205" s="12"/>
      <c r="F205" s="12"/>
      <c r="G205" s="12"/>
      <c r="H205" s="12"/>
    </row>
    <row r="206" spans="2:8" x14ac:dyDescent="0.25">
      <c r="B206" s="12"/>
      <c r="C206" s="12"/>
      <c r="D206" s="12"/>
      <c r="E206" s="12"/>
      <c r="F206" s="12"/>
      <c r="G206" s="12"/>
      <c r="H206" s="12"/>
    </row>
    <row r="207" spans="2:8" x14ac:dyDescent="0.25">
      <c r="B207" s="12"/>
      <c r="C207" s="12"/>
      <c r="D207" s="12"/>
      <c r="E207" s="12"/>
      <c r="F207" s="12"/>
      <c r="G207" s="12"/>
      <c r="H207" s="12"/>
    </row>
    <row r="208" spans="2:8" x14ac:dyDescent="0.25">
      <c r="B208" s="12"/>
      <c r="C208" s="12"/>
      <c r="D208" s="12"/>
      <c r="E208" s="12"/>
      <c r="F208" s="12"/>
      <c r="G208" s="12"/>
      <c r="H208" s="12"/>
    </row>
    <row r="209" spans="2:8" x14ac:dyDescent="0.25">
      <c r="B209" s="12"/>
      <c r="C209" s="12"/>
      <c r="D209" s="12"/>
      <c r="E209" s="12"/>
      <c r="F209" s="12"/>
      <c r="G209" s="12"/>
      <c r="H209" s="12"/>
    </row>
    <row r="210" spans="2:8" x14ac:dyDescent="0.25">
      <c r="B210" s="12"/>
      <c r="C210" s="12"/>
      <c r="D210" s="12"/>
      <c r="E210" s="12"/>
      <c r="F210" s="12"/>
      <c r="G210" s="12"/>
      <c r="H210" s="12"/>
    </row>
    <row r="211" spans="2:8" x14ac:dyDescent="0.25">
      <c r="B211" s="12"/>
      <c r="C211" s="12"/>
      <c r="D211" s="12"/>
      <c r="E211" s="12"/>
      <c r="F211" s="12"/>
      <c r="G211" s="12"/>
      <c r="H211" s="12"/>
    </row>
    <row r="212" spans="2:8" x14ac:dyDescent="0.25">
      <c r="B212" s="12"/>
      <c r="C212" s="12"/>
      <c r="D212" s="12"/>
      <c r="E212" s="12"/>
      <c r="F212" s="12"/>
      <c r="G212" s="12"/>
      <c r="H212" s="12"/>
    </row>
    <row r="213" spans="2:8" x14ac:dyDescent="0.25">
      <c r="B213" s="12"/>
      <c r="C213" s="12"/>
      <c r="D213" s="12"/>
      <c r="E213" s="12"/>
      <c r="F213" s="12"/>
      <c r="G213" s="12"/>
      <c r="H213" s="12"/>
    </row>
    <row r="214" spans="2:8" x14ac:dyDescent="0.25">
      <c r="B214" s="12"/>
      <c r="C214" s="12"/>
      <c r="D214" s="12"/>
      <c r="E214" s="12"/>
      <c r="F214" s="12"/>
      <c r="G214" s="12"/>
      <c r="H214" s="12"/>
    </row>
    <row r="215" spans="2:8" x14ac:dyDescent="0.25">
      <c r="B215" s="12"/>
      <c r="C215" s="12"/>
      <c r="D215" s="12"/>
      <c r="E215" s="12"/>
      <c r="F215" s="12"/>
      <c r="G215" s="12"/>
      <c r="H215" s="12"/>
    </row>
    <row r="216" spans="2:8" x14ac:dyDescent="0.25">
      <c r="B216" s="12"/>
      <c r="C216" s="12"/>
      <c r="D216" s="12"/>
      <c r="E216" s="12"/>
      <c r="F216" s="12"/>
      <c r="G216" s="12"/>
      <c r="H216" s="12"/>
    </row>
    <row r="217" spans="2:8" x14ac:dyDescent="0.25">
      <c r="B217" s="12"/>
      <c r="C217" s="12"/>
      <c r="D217" s="12"/>
      <c r="E217" s="12"/>
      <c r="F217" s="12"/>
      <c r="G217" s="12"/>
      <c r="H217" s="12"/>
    </row>
    <row r="218" spans="2:8" x14ac:dyDescent="0.25">
      <c r="B218" s="12"/>
      <c r="C218" s="12"/>
      <c r="D218" s="12"/>
      <c r="E218" s="12"/>
      <c r="F218" s="12"/>
      <c r="G218" s="12"/>
      <c r="H218" s="12"/>
    </row>
    <row r="219" spans="2:8" x14ac:dyDescent="0.25">
      <c r="B219" s="12"/>
      <c r="C219" s="12"/>
      <c r="D219" s="12"/>
      <c r="E219" s="12"/>
      <c r="F219" s="12"/>
      <c r="G219" s="12"/>
      <c r="H219" s="12"/>
    </row>
    <row r="220" spans="2:8" x14ac:dyDescent="0.25">
      <c r="B220" s="12"/>
      <c r="C220" s="12"/>
      <c r="D220" s="12"/>
      <c r="E220" s="12"/>
      <c r="F220" s="12"/>
      <c r="G220" s="12"/>
      <c r="H220" s="12"/>
    </row>
    <row r="221" spans="2:8" x14ac:dyDescent="0.25">
      <c r="B221" s="12"/>
      <c r="C221" s="12"/>
      <c r="D221" s="12"/>
      <c r="E221" s="12"/>
      <c r="F221" s="12"/>
      <c r="G221" s="12"/>
      <c r="H221" s="12"/>
    </row>
    <row r="222" spans="2:8" x14ac:dyDescent="0.25">
      <c r="B222" s="12"/>
      <c r="C222" s="12"/>
      <c r="D222" s="12"/>
      <c r="E222" s="12"/>
      <c r="F222" s="12"/>
      <c r="G222" s="12"/>
      <c r="H222" s="12"/>
    </row>
    <row r="223" spans="2:8" x14ac:dyDescent="0.25">
      <c r="B223" s="12"/>
      <c r="C223" s="12"/>
      <c r="D223" s="12"/>
      <c r="E223" s="12"/>
      <c r="F223" s="12"/>
      <c r="G223" s="12"/>
      <c r="H223" s="12"/>
    </row>
    <row r="224" spans="2:8" x14ac:dyDescent="0.25">
      <c r="B224" s="12"/>
      <c r="C224" s="12"/>
      <c r="D224" s="12"/>
      <c r="E224" s="12"/>
      <c r="F224" s="12"/>
      <c r="G224" s="12"/>
      <c r="H224" s="12"/>
    </row>
    <row r="225" spans="2:8" x14ac:dyDescent="0.25">
      <c r="B225" s="12"/>
      <c r="C225" s="12"/>
      <c r="D225" s="12"/>
      <c r="E225" s="12"/>
      <c r="F225" s="12"/>
      <c r="G225" s="12"/>
      <c r="H225" s="12"/>
    </row>
    <row r="226" spans="2:8" x14ac:dyDescent="0.25">
      <c r="B226" s="12"/>
      <c r="C226" s="12"/>
      <c r="D226" s="12"/>
      <c r="E226" s="12"/>
      <c r="F226" s="12"/>
      <c r="G226" s="12"/>
      <c r="H226" s="12"/>
    </row>
    <row r="227" spans="2:8" x14ac:dyDescent="0.25">
      <c r="B227" s="12"/>
      <c r="C227" s="12"/>
      <c r="D227" s="12"/>
      <c r="E227" s="12"/>
      <c r="F227" s="12"/>
      <c r="G227" s="12"/>
      <c r="H227" s="12"/>
    </row>
    <row r="228" spans="2:8" x14ac:dyDescent="0.25">
      <c r="B228" s="12"/>
      <c r="C228" s="12"/>
      <c r="D228" s="12"/>
      <c r="E228" s="12"/>
      <c r="F228" s="12"/>
      <c r="G228" s="12"/>
      <c r="H228" s="12"/>
    </row>
    <row r="229" spans="2:8" x14ac:dyDescent="0.25">
      <c r="B229" s="12"/>
      <c r="C229" s="12"/>
      <c r="D229" s="12"/>
      <c r="E229" s="12"/>
      <c r="F229" s="12"/>
      <c r="G229" s="12"/>
      <c r="H229" s="12"/>
    </row>
    <row r="230" spans="2:8" x14ac:dyDescent="0.25">
      <c r="B230" s="12"/>
      <c r="C230" s="12"/>
      <c r="D230" s="12"/>
      <c r="E230" s="12"/>
      <c r="F230" s="12"/>
      <c r="G230" s="12"/>
      <c r="H230" s="12"/>
    </row>
    <row r="231" spans="2:8" x14ac:dyDescent="0.25">
      <c r="B231" s="12"/>
      <c r="C231" s="12"/>
      <c r="D231" s="12"/>
      <c r="E231" s="12"/>
      <c r="F231" s="12"/>
      <c r="G231" s="12"/>
      <c r="H231" s="12"/>
    </row>
    <row r="232" spans="2:8" x14ac:dyDescent="0.25">
      <c r="B232" s="12"/>
      <c r="C232" s="12"/>
      <c r="D232" s="12"/>
      <c r="E232" s="12"/>
      <c r="F232" s="12"/>
      <c r="G232" s="12"/>
      <c r="H232" s="12"/>
    </row>
    <row r="233" spans="2:8" x14ac:dyDescent="0.25">
      <c r="B233" s="12"/>
      <c r="C233" s="12"/>
      <c r="D233" s="12"/>
      <c r="E233" s="12"/>
      <c r="F233" s="12"/>
      <c r="G233" s="12"/>
      <c r="H233" s="12"/>
    </row>
    <row r="234" spans="2:8" x14ac:dyDescent="0.25">
      <c r="B234" s="12"/>
      <c r="C234" s="12"/>
      <c r="D234" s="12"/>
      <c r="E234" s="12"/>
      <c r="F234" s="12"/>
      <c r="G234" s="12"/>
      <c r="H234" s="12"/>
    </row>
    <row r="235" spans="2:8" x14ac:dyDescent="0.25">
      <c r="B235" s="12"/>
      <c r="C235" s="12"/>
      <c r="D235" s="12"/>
      <c r="E235" s="12"/>
      <c r="F235" s="12"/>
      <c r="G235" s="12"/>
      <c r="H235" s="12"/>
    </row>
    <row r="236" spans="2:8" x14ac:dyDescent="0.25">
      <c r="B236" s="12"/>
      <c r="C236" s="12"/>
      <c r="D236" s="12"/>
      <c r="E236" s="12"/>
      <c r="F236" s="12"/>
      <c r="G236" s="12"/>
      <c r="H236" s="12"/>
    </row>
    <row r="237" spans="2:8" x14ac:dyDescent="0.25">
      <c r="B237" s="12"/>
      <c r="C237" s="12"/>
      <c r="D237" s="12"/>
      <c r="E237" s="12"/>
      <c r="F237" s="12"/>
      <c r="G237" s="12"/>
      <c r="H237" s="12"/>
    </row>
    <row r="238" spans="2:8" x14ac:dyDescent="0.25">
      <c r="B238" s="12"/>
      <c r="C238" s="12"/>
      <c r="D238" s="12"/>
      <c r="E238" s="12"/>
      <c r="F238" s="12"/>
      <c r="G238" s="12"/>
      <c r="H238" s="12"/>
    </row>
    <row r="239" spans="2:8" x14ac:dyDescent="0.25">
      <c r="B239" s="12"/>
      <c r="C239" s="12"/>
      <c r="D239" s="12"/>
      <c r="E239" s="12"/>
      <c r="F239" s="12"/>
      <c r="G239" s="12"/>
      <c r="H239" s="12"/>
    </row>
    <row r="240" spans="2:8" x14ac:dyDescent="0.25">
      <c r="B240" s="12"/>
      <c r="C240" s="12"/>
      <c r="D240" s="12"/>
      <c r="E240" s="12"/>
      <c r="F240" s="12"/>
      <c r="G240" s="12"/>
      <c r="H240" s="12"/>
    </row>
    <row r="241" spans="2:8" x14ac:dyDescent="0.25">
      <c r="B241" s="12"/>
      <c r="C241" s="12"/>
      <c r="D241" s="12"/>
      <c r="E241" s="12"/>
      <c r="F241" s="12"/>
      <c r="G241" s="12"/>
      <c r="H241" s="12"/>
    </row>
    <row r="242" spans="2:8" x14ac:dyDescent="0.25">
      <c r="B242" s="12"/>
      <c r="C242" s="12"/>
      <c r="D242" s="12"/>
      <c r="E242" s="12"/>
      <c r="F242" s="12"/>
      <c r="G242" s="12"/>
      <c r="H242" s="12"/>
    </row>
    <row r="243" spans="2:8" x14ac:dyDescent="0.25">
      <c r="B243" s="12"/>
      <c r="C243" s="12"/>
      <c r="D243" s="12"/>
      <c r="E243" s="12"/>
      <c r="F243" s="12"/>
      <c r="G243" s="12"/>
      <c r="H243" s="12"/>
    </row>
    <row r="244" spans="2:8" x14ac:dyDescent="0.25">
      <c r="B244" s="12"/>
      <c r="C244" s="12"/>
      <c r="D244" s="12"/>
      <c r="E244" s="12"/>
      <c r="F244" s="12"/>
      <c r="G244" s="12"/>
      <c r="H244" s="12"/>
    </row>
    <row r="245" spans="2:8" x14ac:dyDescent="0.25">
      <c r="B245" s="12"/>
      <c r="C245" s="12"/>
      <c r="D245" s="12"/>
      <c r="E245" s="12"/>
      <c r="F245" s="12"/>
      <c r="G245" s="12"/>
      <c r="H245" s="12"/>
    </row>
    <row r="246" spans="2:8" x14ac:dyDescent="0.25">
      <c r="B246" s="12"/>
      <c r="C246" s="12"/>
      <c r="D246" s="12"/>
      <c r="E246" s="12"/>
      <c r="F246" s="12"/>
      <c r="G246" s="12"/>
      <c r="H246" s="12"/>
    </row>
    <row r="247" spans="2:8" x14ac:dyDescent="0.25">
      <c r="B247" s="12"/>
      <c r="C247" s="12"/>
      <c r="D247" s="12"/>
      <c r="E247" s="12"/>
      <c r="F247" s="12"/>
      <c r="G247" s="12"/>
      <c r="H247" s="12"/>
    </row>
    <row r="248" spans="2:8" x14ac:dyDescent="0.25">
      <c r="B248" s="12"/>
      <c r="C248" s="12"/>
      <c r="D248" s="12"/>
      <c r="E248" s="12"/>
      <c r="F248" s="12"/>
      <c r="G248" s="12"/>
      <c r="H248" s="12"/>
    </row>
    <row r="249" spans="2:8" x14ac:dyDescent="0.25">
      <c r="B249" s="12"/>
      <c r="C249" s="12"/>
      <c r="D249" s="12"/>
      <c r="E249" s="12"/>
      <c r="F249" s="12"/>
      <c r="G249" s="12"/>
      <c r="H249" s="12"/>
    </row>
    <row r="250" spans="2:8" x14ac:dyDescent="0.25">
      <c r="B250" s="12"/>
      <c r="C250" s="12"/>
      <c r="D250" s="12"/>
      <c r="E250" s="12"/>
      <c r="F250" s="12"/>
      <c r="G250" s="12"/>
      <c r="H250" s="12"/>
    </row>
    <row r="251" spans="2:8" x14ac:dyDescent="0.25">
      <c r="B251" s="12"/>
      <c r="C251" s="12"/>
      <c r="D251" s="12"/>
      <c r="E251" s="12"/>
      <c r="F251" s="12"/>
      <c r="G251" s="12"/>
      <c r="H251" s="12"/>
    </row>
    <row r="252" spans="2:8" x14ac:dyDescent="0.25">
      <c r="B252" s="12"/>
      <c r="C252" s="12"/>
      <c r="D252" s="12"/>
      <c r="E252" s="12"/>
      <c r="F252" s="12"/>
      <c r="G252" s="12"/>
      <c r="H252" s="12"/>
    </row>
    <row r="253" spans="2:8" x14ac:dyDescent="0.25">
      <c r="B253" s="12"/>
      <c r="C253" s="12"/>
      <c r="D253" s="12"/>
      <c r="E253" s="12"/>
      <c r="F253" s="12"/>
      <c r="G253" s="12"/>
      <c r="H253" s="12"/>
    </row>
    <row r="254" spans="2:8" x14ac:dyDescent="0.25">
      <c r="B254" s="12"/>
      <c r="C254" s="12"/>
      <c r="D254" s="12"/>
      <c r="E254" s="12"/>
      <c r="F254" s="12"/>
      <c r="G254" s="12"/>
      <c r="H254" s="12"/>
    </row>
    <row r="255" spans="2:8" x14ac:dyDescent="0.25">
      <c r="B255" s="12"/>
      <c r="C255" s="12"/>
      <c r="D255" s="12"/>
      <c r="E255" s="12"/>
      <c r="F255" s="12"/>
      <c r="G255" s="12"/>
      <c r="H255" s="12"/>
    </row>
    <row r="256" spans="2:8" x14ac:dyDescent="0.25">
      <c r="B256" s="12"/>
      <c r="C256" s="12"/>
      <c r="D256" s="12"/>
      <c r="E256" s="12"/>
      <c r="F256" s="12"/>
      <c r="G256" s="12"/>
      <c r="H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/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G260" s="12"/>
      <c r="H260" s="12"/>
    </row>
    <row r="261" spans="2:8" x14ac:dyDescent="0.25">
      <c r="B261" s="12"/>
      <c r="C261" s="12"/>
      <c r="D261" s="12"/>
      <c r="E261" s="12"/>
      <c r="F261" s="12"/>
      <c r="G261" s="12"/>
      <c r="H261" s="12"/>
    </row>
    <row r="262" spans="2:8" x14ac:dyDescent="0.25">
      <c r="B262" s="12"/>
      <c r="C262" s="12"/>
      <c r="D262" s="12"/>
      <c r="E262" s="12"/>
      <c r="F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/>
      <c r="D264" s="12"/>
      <c r="E264" s="12"/>
      <c r="F264" s="12"/>
      <c r="G264" s="12"/>
      <c r="H264" s="12"/>
    </row>
    <row r="265" spans="2:8" x14ac:dyDescent="0.25">
      <c r="B265" s="12"/>
      <c r="C265" s="12"/>
      <c r="D265" s="12"/>
      <c r="E265" s="12"/>
      <c r="F265" s="12"/>
      <c r="G265" s="12"/>
      <c r="H265" s="12"/>
    </row>
    <row r="266" spans="2:8" x14ac:dyDescent="0.25">
      <c r="B266" s="12"/>
      <c r="C266" s="12"/>
      <c r="D266" s="12"/>
      <c r="E266" s="12"/>
      <c r="F266" s="12"/>
      <c r="G266" s="12"/>
      <c r="H266" s="12"/>
    </row>
    <row r="267" spans="2:8" x14ac:dyDescent="0.25">
      <c r="B267" s="12"/>
      <c r="C267" s="12"/>
      <c r="D267" s="12"/>
      <c r="E267" s="12"/>
      <c r="F267" s="12"/>
      <c r="G267" s="12"/>
      <c r="H267" s="12"/>
    </row>
    <row r="268" spans="2:8" x14ac:dyDescent="0.25">
      <c r="B268" s="12"/>
      <c r="C268" s="12"/>
      <c r="D268" s="12"/>
      <c r="E268" s="12"/>
      <c r="F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2"/>
      <c r="H269" s="12"/>
    </row>
    <row r="270" spans="2:8" x14ac:dyDescent="0.25">
      <c r="B270" s="12"/>
      <c r="C270" s="12"/>
      <c r="D270" s="12"/>
      <c r="E270" s="12"/>
      <c r="F270" s="12"/>
      <c r="G270" s="12"/>
      <c r="H270" s="12"/>
    </row>
    <row r="271" spans="2:8" x14ac:dyDescent="0.25">
      <c r="B271" s="12"/>
      <c r="C271" s="12"/>
      <c r="D271" s="12"/>
      <c r="E271" s="12"/>
      <c r="F271" s="12"/>
      <c r="G271" s="12"/>
      <c r="H271" s="12"/>
    </row>
    <row r="272" spans="2:8" x14ac:dyDescent="0.25">
      <c r="B272" s="12"/>
      <c r="C272" s="12"/>
      <c r="D272" s="12"/>
      <c r="E272" s="12"/>
      <c r="F272" s="12"/>
      <c r="G272" s="12"/>
      <c r="H272" s="12"/>
    </row>
    <row r="273" spans="2:8" x14ac:dyDescent="0.25">
      <c r="B273" s="12"/>
      <c r="C273" s="12"/>
      <c r="D273" s="12"/>
      <c r="E273" s="12"/>
      <c r="F273" s="12"/>
      <c r="G273" s="12"/>
      <c r="H273" s="12"/>
    </row>
    <row r="274" spans="2:8" x14ac:dyDescent="0.25">
      <c r="B274" s="12"/>
      <c r="C274" s="12"/>
      <c r="D274" s="12"/>
      <c r="E274" s="12"/>
      <c r="F274" s="12"/>
      <c r="G274" s="12"/>
      <c r="H274" s="12"/>
    </row>
    <row r="275" spans="2:8" x14ac:dyDescent="0.25">
      <c r="B275" s="12"/>
      <c r="C275" s="12"/>
      <c r="D275" s="12"/>
      <c r="E275" s="12"/>
      <c r="F275" s="12"/>
      <c r="G275" s="12"/>
      <c r="H275" s="12"/>
    </row>
    <row r="276" spans="2:8" x14ac:dyDescent="0.25">
      <c r="B276" s="12"/>
      <c r="C276" s="12"/>
      <c r="D276" s="12"/>
      <c r="E276" s="12"/>
      <c r="F276" s="12"/>
      <c r="G276" s="12"/>
      <c r="H276" s="12"/>
    </row>
    <row r="277" spans="2:8" x14ac:dyDescent="0.25">
      <c r="B277" s="12"/>
      <c r="C277" s="12"/>
      <c r="D277" s="12"/>
      <c r="E277" s="12"/>
      <c r="F277" s="12"/>
      <c r="G277" s="12"/>
      <c r="H277" s="12"/>
    </row>
    <row r="278" spans="2:8" x14ac:dyDescent="0.25">
      <c r="B278" s="12"/>
      <c r="C278" s="12"/>
      <c r="D278" s="12"/>
      <c r="E278" s="12"/>
      <c r="F278" s="12"/>
      <c r="G278" s="12"/>
      <c r="H278" s="12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  <c r="C281" s="12"/>
      <c r="D281" s="12"/>
      <c r="E281" s="12"/>
      <c r="F281" s="12"/>
      <c r="G281" s="12"/>
      <c r="H281" s="12"/>
    </row>
    <row r="282" spans="2:8" x14ac:dyDescent="0.25">
      <c r="B282" s="12"/>
      <c r="C282" s="12"/>
      <c r="D282" s="12"/>
      <c r="E282" s="12"/>
      <c r="F282" s="12"/>
      <c r="G282" s="12"/>
      <c r="H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  <c r="C285" s="12"/>
      <c r="D285" s="12"/>
      <c r="E285" s="12"/>
      <c r="F285" s="12"/>
      <c r="G285" s="12"/>
      <c r="H285" s="12"/>
    </row>
    <row r="286" spans="2:8" x14ac:dyDescent="0.25">
      <c r="B286" s="12"/>
      <c r="C286" s="12"/>
      <c r="D286" s="12"/>
      <c r="E286" s="12"/>
      <c r="F286" s="12"/>
      <c r="G286" s="12"/>
      <c r="H286" s="12"/>
    </row>
    <row r="287" spans="2:8" x14ac:dyDescent="0.25">
      <c r="B287" s="12"/>
      <c r="C287" s="12"/>
      <c r="D287" s="12"/>
      <c r="E287" s="12"/>
      <c r="F287" s="12"/>
      <c r="G287" s="12"/>
      <c r="H287" s="12"/>
    </row>
    <row r="288" spans="2:8" x14ac:dyDescent="0.25">
      <c r="B288" s="12"/>
      <c r="C288" s="12"/>
      <c r="D288" s="12"/>
      <c r="E288" s="12"/>
      <c r="F288" s="12"/>
      <c r="G288" s="12"/>
      <c r="H288" s="12"/>
    </row>
    <row r="289" spans="2:8" x14ac:dyDescent="0.25">
      <c r="B289" s="12"/>
      <c r="C289" s="12"/>
      <c r="D289" s="12"/>
      <c r="E289" s="12"/>
      <c r="F289" s="12"/>
      <c r="G289" s="12"/>
      <c r="H289" s="12"/>
    </row>
    <row r="290" spans="2:8" x14ac:dyDescent="0.25">
      <c r="B290" s="12"/>
      <c r="C290" s="12"/>
      <c r="D290" s="12"/>
      <c r="E290" s="12"/>
      <c r="F290" s="12"/>
      <c r="G290" s="12"/>
      <c r="H290" s="12"/>
    </row>
    <row r="291" spans="2:8" x14ac:dyDescent="0.25">
      <c r="B291" s="12"/>
      <c r="C291" s="12"/>
      <c r="D291" s="12"/>
      <c r="E291" s="12"/>
      <c r="F291" s="12"/>
      <c r="G291" s="12"/>
      <c r="H291" s="12"/>
    </row>
    <row r="292" spans="2:8" x14ac:dyDescent="0.25">
      <c r="B292" s="12"/>
      <c r="C292" s="12"/>
      <c r="D292" s="12"/>
      <c r="E292" s="12"/>
      <c r="F292" s="12"/>
      <c r="G292" s="12"/>
      <c r="H292" s="12"/>
    </row>
    <row r="293" spans="2:8" x14ac:dyDescent="0.25">
      <c r="B293" s="12"/>
      <c r="C293" s="12"/>
      <c r="D293" s="12"/>
      <c r="E293" s="12"/>
      <c r="F293" s="12"/>
      <c r="G293" s="12"/>
      <c r="H293" s="12"/>
    </row>
    <row r="294" spans="2:8" x14ac:dyDescent="0.25">
      <c r="B294" s="12"/>
      <c r="C294" s="12"/>
      <c r="D294" s="12"/>
      <c r="E294" s="12"/>
      <c r="F294" s="12"/>
      <c r="G294" s="12"/>
      <c r="H294" s="12"/>
    </row>
    <row r="295" spans="2:8" x14ac:dyDescent="0.25">
      <c r="B295" s="12"/>
      <c r="C295" s="12"/>
      <c r="D295" s="12"/>
      <c r="E295" s="12"/>
      <c r="F295" s="12"/>
      <c r="G295" s="12"/>
      <c r="H295" s="12"/>
    </row>
    <row r="296" spans="2:8" x14ac:dyDescent="0.25">
      <c r="B296" s="12"/>
      <c r="C296" s="12"/>
      <c r="D296" s="12"/>
      <c r="E296" s="12"/>
      <c r="F296" s="12"/>
      <c r="G296" s="12"/>
      <c r="H296" s="12"/>
    </row>
    <row r="297" spans="2:8" x14ac:dyDescent="0.25">
      <c r="B297" s="12"/>
      <c r="C297" s="12"/>
      <c r="D297" s="12"/>
      <c r="E297" s="12"/>
      <c r="F297" s="12"/>
      <c r="G297" s="12"/>
      <c r="H297" s="12"/>
    </row>
    <row r="298" spans="2:8" x14ac:dyDescent="0.25">
      <c r="B298" s="12"/>
      <c r="C298" s="12"/>
      <c r="D298" s="12"/>
      <c r="E298" s="12"/>
      <c r="F298" s="12"/>
      <c r="G298" s="12"/>
      <c r="H298" s="12"/>
    </row>
    <row r="299" spans="2:8" x14ac:dyDescent="0.25">
      <c r="B299" s="12"/>
      <c r="C299" s="12"/>
      <c r="D299" s="12"/>
      <c r="E299" s="12"/>
      <c r="F299" s="12"/>
      <c r="G299" s="12"/>
      <c r="H299" s="12"/>
    </row>
    <row r="300" spans="2:8" x14ac:dyDescent="0.25">
      <c r="B300" s="12"/>
      <c r="C300" s="12"/>
      <c r="D300" s="12"/>
      <c r="E300" s="12"/>
      <c r="F300" s="12"/>
      <c r="G300" s="12"/>
      <c r="H300" s="12"/>
    </row>
    <row r="301" spans="2:8" x14ac:dyDescent="0.25">
      <c r="B301" s="12"/>
      <c r="C301" s="12"/>
      <c r="D301" s="12"/>
      <c r="E301" s="12"/>
      <c r="F301" s="12"/>
      <c r="G301" s="12"/>
      <c r="H301" s="12"/>
    </row>
    <row r="302" spans="2:8" x14ac:dyDescent="0.25">
      <c r="B302" s="12"/>
      <c r="C302" s="12"/>
      <c r="D302" s="12"/>
      <c r="E302" s="12"/>
      <c r="F302" s="12"/>
      <c r="G302" s="12"/>
      <c r="H302" s="12"/>
    </row>
    <row r="303" spans="2:8" x14ac:dyDescent="0.25">
      <c r="B303" s="12"/>
      <c r="C303" s="12"/>
      <c r="D303" s="12"/>
      <c r="E303" s="12"/>
      <c r="F303" s="12"/>
      <c r="G303" s="12"/>
      <c r="H303" s="12"/>
    </row>
    <row r="304" spans="2:8" x14ac:dyDescent="0.25">
      <c r="B304" s="12"/>
      <c r="C304" s="12"/>
      <c r="D304" s="12"/>
      <c r="E304" s="12"/>
      <c r="F304" s="12"/>
      <c r="G304" s="12"/>
      <c r="H304" s="12"/>
    </row>
    <row r="305" spans="2:8" x14ac:dyDescent="0.25">
      <c r="B305" s="12"/>
      <c r="C305" s="12"/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  <c r="H306" s="12"/>
    </row>
    <row r="307" spans="2:8" x14ac:dyDescent="0.25">
      <c r="B307" s="12"/>
      <c r="C307" s="12"/>
      <c r="D307" s="12"/>
      <c r="E307" s="12"/>
      <c r="F307" s="12"/>
      <c r="G307" s="12"/>
      <c r="H307" s="12"/>
    </row>
    <row r="308" spans="2:8" x14ac:dyDescent="0.25">
      <c r="B308" s="12"/>
      <c r="C308" s="12"/>
      <c r="D308" s="12"/>
      <c r="E308" s="12"/>
      <c r="F308" s="12"/>
      <c r="G308" s="12"/>
      <c r="H308" s="12"/>
    </row>
    <row r="309" spans="2:8" x14ac:dyDescent="0.25">
      <c r="B309" s="12"/>
      <c r="C309" s="12"/>
      <c r="D309" s="12"/>
      <c r="E309" s="12"/>
      <c r="F309" s="12"/>
      <c r="G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/>
      <c r="D311" s="12"/>
      <c r="E311" s="12"/>
      <c r="F311" s="12"/>
      <c r="G311" s="12"/>
      <c r="H311" s="12"/>
    </row>
    <row r="312" spans="2:8" x14ac:dyDescent="0.25">
      <c r="B312" s="12"/>
      <c r="C312" s="12"/>
      <c r="D312" s="12"/>
      <c r="E312" s="12"/>
      <c r="F312" s="12"/>
      <c r="G312" s="12"/>
      <c r="H312" s="12"/>
    </row>
    <row r="313" spans="2:8" x14ac:dyDescent="0.25">
      <c r="B313" s="12"/>
      <c r="C313" s="12"/>
      <c r="D313" s="12"/>
      <c r="E313" s="12"/>
      <c r="F313" s="12"/>
      <c r="G313" s="12"/>
      <c r="H313" s="12"/>
    </row>
    <row r="314" spans="2:8" x14ac:dyDescent="0.25">
      <c r="B314" s="12"/>
      <c r="C314" s="12"/>
      <c r="D314" s="12"/>
      <c r="E314" s="12"/>
      <c r="F314" s="12"/>
      <c r="G314" s="12"/>
      <c r="H314" s="12"/>
    </row>
    <row r="315" spans="2:8" x14ac:dyDescent="0.25">
      <c r="B315" s="12"/>
      <c r="C315" s="12"/>
      <c r="D315" s="12"/>
      <c r="E315" s="12"/>
      <c r="F315" s="12"/>
      <c r="G315" s="12"/>
      <c r="H315" s="12"/>
    </row>
    <row r="316" spans="2:8" x14ac:dyDescent="0.25">
      <c r="B316" s="12"/>
      <c r="C316" s="12"/>
      <c r="D316" s="12"/>
      <c r="E316" s="12"/>
      <c r="F316" s="12"/>
      <c r="G316" s="12"/>
      <c r="H316" s="12"/>
    </row>
    <row r="317" spans="2:8" x14ac:dyDescent="0.25">
      <c r="B317" s="12"/>
      <c r="C317" s="12"/>
      <c r="D317" s="12"/>
      <c r="E317" s="12"/>
      <c r="F317" s="12"/>
      <c r="G317" s="12"/>
      <c r="H317" s="12"/>
    </row>
    <row r="318" spans="2:8" x14ac:dyDescent="0.25">
      <c r="B318" s="12"/>
      <c r="C318" s="12"/>
      <c r="D318" s="12"/>
      <c r="E318" s="12"/>
      <c r="F318" s="12"/>
      <c r="G318" s="12"/>
      <c r="H318" s="12"/>
    </row>
    <row r="319" spans="2:8" x14ac:dyDescent="0.25">
      <c r="B319" s="12"/>
      <c r="C319" s="12"/>
      <c r="D319" s="12"/>
      <c r="E319" s="12"/>
      <c r="F319" s="12"/>
      <c r="G319" s="12"/>
      <c r="H319" s="12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</sheetData>
  <mergeCells count="5">
    <mergeCell ref="H23:H24"/>
    <mergeCell ref="C9:E9"/>
    <mergeCell ref="C20:E20"/>
    <mergeCell ref="A1:D1"/>
    <mergeCell ref="A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"/>
  <sheetViews>
    <sheetView workbookViewId="0">
      <selection activeCell="B7" sqref="B7"/>
    </sheetView>
  </sheetViews>
  <sheetFormatPr defaultRowHeight="15" x14ac:dyDescent="0.25"/>
  <cols>
    <col min="2" max="2" width="19.85546875" bestFit="1" customWidth="1"/>
    <col min="4" max="4" width="14" bestFit="1" customWidth="1"/>
  </cols>
  <sheetData>
    <row r="1" spans="2:4" x14ac:dyDescent="0.25">
      <c r="B1" s="201" t="s">
        <v>66</v>
      </c>
      <c r="C1" s="201"/>
      <c r="D1" s="201"/>
    </row>
    <row r="3" spans="2:4" ht="15.75" x14ac:dyDescent="0.25">
      <c r="B3" s="40" t="s">
        <v>53</v>
      </c>
      <c r="C3" s="39" t="s">
        <v>47</v>
      </c>
      <c r="D3" s="38">
        <v>-200000</v>
      </c>
    </row>
    <row r="4" spans="2:4" ht="15.75" x14ac:dyDescent="0.25">
      <c r="B4" s="40" t="s">
        <v>52</v>
      </c>
      <c r="C4" s="39" t="s">
        <v>47</v>
      </c>
      <c r="D4" s="38">
        <v>-100000</v>
      </c>
    </row>
    <row r="5" spans="2:4" ht="15.75" x14ac:dyDescent="0.25">
      <c r="B5" s="40" t="s">
        <v>51</v>
      </c>
      <c r="C5" s="39" t="s">
        <v>47</v>
      </c>
      <c r="D5" s="38">
        <v>500293</v>
      </c>
    </row>
    <row r="6" spans="2:4" ht="15.75" x14ac:dyDescent="0.25">
      <c r="B6" s="40" t="s">
        <v>50</v>
      </c>
      <c r="C6" s="39" t="s">
        <v>47</v>
      </c>
      <c r="D6" s="38">
        <v>44850</v>
      </c>
    </row>
    <row r="7" spans="2:4" ht="15.75" x14ac:dyDescent="0.25">
      <c r="B7" s="40" t="s">
        <v>49</v>
      </c>
      <c r="C7" s="39" t="s">
        <v>47</v>
      </c>
      <c r="D7" s="38">
        <v>-321250</v>
      </c>
    </row>
    <row r="8" spans="2:4" ht="15.75" x14ac:dyDescent="0.25">
      <c r="B8" s="40"/>
      <c r="C8" s="39" t="s">
        <v>47</v>
      </c>
      <c r="D8" s="38"/>
    </row>
    <row r="9" spans="2:4" ht="15.75" x14ac:dyDescent="0.25">
      <c r="B9" s="40"/>
      <c r="C9" s="39" t="s">
        <v>47</v>
      </c>
      <c r="D9" s="38"/>
    </row>
    <row r="10" spans="2:4" ht="16.5" thickBot="1" x14ac:dyDescent="0.3">
      <c r="B10" s="46"/>
      <c r="C10" s="39" t="s">
        <v>47</v>
      </c>
      <c r="D10" s="45"/>
    </row>
    <row r="11" spans="2:4" ht="16.5" thickBot="1" x14ac:dyDescent="0.3">
      <c r="B11" s="44" t="s">
        <v>48</v>
      </c>
      <c r="C11" s="39" t="s">
        <v>47</v>
      </c>
      <c r="D11" s="43">
        <f>SUM(D3:D10)</f>
        <v>-76107</v>
      </c>
    </row>
    <row r="12" spans="2:4" ht="15.75" x14ac:dyDescent="0.25">
      <c r="B12" s="42"/>
      <c r="C12" s="39"/>
      <c r="D12" s="41"/>
    </row>
    <row r="13" spans="2:4" ht="15.75" x14ac:dyDescent="0.25">
      <c r="B13" s="40"/>
      <c r="C13" s="39"/>
      <c r="D13" s="38"/>
    </row>
    <row r="14" spans="2:4" ht="15.75" x14ac:dyDescent="0.25">
      <c r="B14" s="40"/>
      <c r="C14" s="39"/>
      <c r="D14" s="3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workbookViewId="0">
      <selection activeCell="C29" sqref="A1:C29"/>
    </sheetView>
  </sheetViews>
  <sheetFormatPr defaultRowHeight="15" x14ac:dyDescent="0.25"/>
  <cols>
    <col min="1" max="1" width="35.28515625" bestFit="1" customWidth="1"/>
    <col min="2" max="2" width="8.7109375" bestFit="1" customWidth="1"/>
    <col min="3" max="3" width="12" bestFit="1" customWidth="1"/>
    <col min="5" max="5" width="28.85546875" bestFit="1" customWidth="1"/>
    <col min="6" max="6" width="9" bestFit="1" customWidth="1"/>
    <col min="7" max="8" width="9" customWidth="1"/>
    <col min="9" max="9" width="28.85546875" bestFit="1" customWidth="1"/>
    <col min="10" max="10" width="19.85546875" customWidth="1"/>
  </cols>
  <sheetData>
    <row r="1" spans="1:7" ht="25.5" customHeight="1" x14ac:dyDescent="0.25">
      <c r="A1" t="s">
        <v>65</v>
      </c>
      <c r="E1" t="s">
        <v>64</v>
      </c>
      <c r="G1" t="s">
        <v>63</v>
      </c>
    </row>
    <row r="2" spans="1:7" ht="15" customHeight="1" x14ac:dyDescent="0.25">
      <c r="A2" t="s">
        <v>62</v>
      </c>
    </row>
    <row r="3" spans="1:7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</row>
    <row r="4" spans="1:7" x14ac:dyDescent="0.25">
      <c r="A4" s="37">
        <v>42771</v>
      </c>
      <c r="B4">
        <v>200000</v>
      </c>
      <c r="C4">
        <v>2000</v>
      </c>
      <c r="D4" s="37">
        <v>42799</v>
      </c>
      <c r="E4" s="37">
        <v>42774</v>
      </c>
    </row>
    <row r="5" spans="1:7" x14ac:dyDescent="0.25">
      <c r="A5" s="37">
        <v>42799</v>
      </c>
      <c r="B5">
        <v>281000</v>
      </c>
      <c r="C5">
        <v>2810</v>
      </c>
      <c r="D5" s="37">
        <v>42830</v>
      </c>
      <c r="E5" s="37">
        <v>42849</v>
      </c>
    </row>
    <row r="6" spans="1:7" x14ac:dyDescent="0.25">
      <c r="A6" s="37">
        <v>42830</v>
      </c>
      <c r="B6">
        <v>281000</v>
      </c>
      <c r="C6">
        <v>2810</v>
      </c>
      <c r="D6" s="37">
        <v>42860</v>
      </c>
      <c r="E6" s="37">
        <v>42849</v>
      </c>
    </row>
    <row r="7" spans="1:7" x14ac:dyDescent="0.25">
      <c r="A7" s="37">
        <v>42860</v>
      </c>
      <c r="B7">
        <v>281000</v>
      </c>
      <c r="C7">
        <v>2810</v>
      </c>
      <c r="D7" s="37">
        <v>42891</v>
      </c>
      <c r="E7" s="37">
        <v>42900</v>
      </c>
    </row>
    <row r="8" spans="1:7" x14ac:dyDescent="0.25">
      <c r="A8" s="37">
        <v>42891</v>
      </c>
      <c r="B8">
        <v>281000</v>
      </c>
      <c r="C8">
        <v>2810</v>
      </c>
      <c r="D8" s="37">
        <v>42921</v>
      </c>
      <c r="E8" s="37"/>
      <c r="F8">
        <v>13515.45</v>
      </c>
    </row>
    <row r="9" spans="1:7" x14ac:dyDescent="0.25">
      <c r="A9" s="37">
        <v>42921</v>
      </c>
      <c r="B9">
        <v>281000</v>
      </c>
      <c r="C9">
        <v>2810</v>
      </c>
      <c r="D9" s="37">
        <v>42952</v>
      </c>
      <c r="E9" s="37"/>
      <c r="F9">
        <v>16325.45</v>
      </c>
    </row>
    <row r="10" spans="1:7" x14ac:dyDescent="0.25">
      <c r="A10" s="37">
        <v>42948</v>
      </c>
      <c r="B10">
        <v>581000</v>
      </c>
      <c r="C10">
        <v>5810</v>
      </c>
      <c r="D10" s="37">
        <v>42983</v>
      </c>
      <c r="E10" s="37">
        <v>42978</v>
      </c>
      <c r="F10">
        <v>3135.45</v>
      </c>
    </row>
    <row r="11" spans="1:7" x14ac:dyDescent="0.25">
      <c r="A11" s="37">
        <v>42979</v>
      </c>
      <c r="B11">
        <v>600000</v>
      </c>
      <c r="C11">
        <v>6000</v>
      </c>
      <c r="D11" s="37">
        <v>43013</v>
      </c>
      <c r="E11" s="37"/>
      <c r="F11">
        <v>135.44999999999999</v>
      </c>
    </row>
    <row r="12" spans="1:7" x14ac:dyDescent="0.25">
      <c r="A12" s="37">
        <v>43009</v>
      </c>
      <c r="B12">
        <v>750000</v>
      </c>
      <c r="C12">
        <v>7500</v>
      </c>
      <c r="D12" s="37">
        <v>43044</v>
      </c>
      <c r="E12" s="37"/>
      <c r="F12">
        <v>7735.45</v>
      </c>
    </row>
    <row r="13" spans="1:7" x14ac:dyDescent="0.25">
      <c r="A13" s="37">
        <v>43040</v>
      </c>
      <c r="B13">
        <v>900000</v>
      </c>
      <c r="C13">
        <v>9000</v>
      </c>
      <c r="D13" s="37">
        <v>43074</v>
      </c>
      <c r="E13" s="37">
        <v>43092</v>
      </c>
      <c r="F13">
        <v>16952.45</v>
      </c>
    </row>
    <row r="14" spans="1:7" x14ac:dyDescent="0.25">
      <c r="A14" s="37">
        <v>43074</v>
      </c>
      <c r="B14">
        <v>900000</v>
      </c>
      <c r="C14">
        <v>9000</v>
      </c>
      <c r="D14" s="37">
        <v>42740</v>
      </c>
      <c r="E14" s="37">
        <v>42743</v>
      </c>
      <c r="F14">
        <v>25952.45</v>
      </c>
    </row>
    <row r="15" spans="1:7" x14ac:dyDescent="0.25">
      <c r="A15" s="37">
        <v>42740</v>
      </c>
      <c r="B15">
        <v>900000</v>
      </c>
      <c r="C15">
        <v>9000</v>
      </c>
      <c r="D15" s="37">
        <v>42771</v>
      </c>
      <c r="E15" s="37"/>
      <c r="F15">
        <v>9000</v>
      </c>
    </row>
    <row r="16" spans="1:7" x14ac:dyDescent="0.25">
      <c r="A16" s="37">
        <v>42771</v>
      </c>
      <c r="B16">
        <v>900000</v>
      </c>
      <c r="C16">
        <v>9000</v>
      </c>
      <c r="D16" s="37">
        <v>42799</v>
      </c>
      <c r="E16" s="37"/>
      <c r="F16">
        <v>9000</v>
      </c>
    </row>
    <row r="17" spans="1:11" x14ac:dyDescent="0.25">
      <c r="A17" s="37">
        <v>42799</v>
      </c>
      <c r="B17">
        <v>900000</v>
      </c>
      <c r="C17">
        <v>9000</v>
      </c>
      <c r="D17" s="37">
        <v>42830</v>
      </c>
      <c r="E17" s="37"/>
      <c r="F17">
        <v>9000</v>
      </c>
    </row>
    <row r="18" spans="1:11" x14ac:dyDescent="0.25">
      <c r="A18" s="37">
        <v>42830</v>
      </c>
      <c r="B18">
        <v>900000</v>
      </c>
      <c r="C18">
        <v>9000</v>
      </c>
      <c r="D18" s="37">
        <v>42860</v>
      </c>
      <c r="E18" s="37"/>
      <c r="F18">
        <v>9000</v>
      </c>
    </row>
    <row r="19" spans="1:11" x14ac:dyDescent="0.25">
      <c r="A19" s="37">
        <v>42860</v>
      </c>
      <c r="B19">
        <v>900000</v>
      </c>
      <c r="C19">
        <v>9000</v>
      </c>
      <c r="D19" s="37">
        <v>42891</v>
      </c>
      <c r="E19" s="37"/>
      <c r="F19">
        <v>7500</v>
      </c>
      <c r="I19" t="s">
        <v>61</v>
      </c>
    </row>
    <row r="20" spans="1:11" x14ac:dyDescent="0.25">
      <c r="A20" s="37">
        <v>42891</v>
      </c>
      <c r="B20">
        <v>550000</v>
      </c>
      <c r="C20">
        <v>5500</v>
      </c>
      <c r="D20" s="37">
        <v>42921</v>
      </c>
      <c r="E20" s="37"/>
      <c r="F20">
        <v>5500</v>
      </c>
      <c r="I20" t="s">
        <v>60</v>
      </c>
    </row>
    <row r="21" spans="1:11" x14ac:dyDescent="0.25">
      <c r="A21" s="37">
        <v>42921</v>
      </c>
      <c r="B21">
        <v>550000</v>
      </c>
      <c r="C21">
        <v>5500</v>
      </c>
      <c r="D21" s="37">
        <v>42952</v>
      </c>
      <c r="E21" s="37"/>
      <c r="F21">
        <v>5500</v>
      </c>
      <c r="J21">
        <v>-76107</v>
      </c>
      <c r="K21" t="s">
        <v>59</v>
      </c>
    </row>
    <row r="22" spans="1:11" x14ac:dyDescent="0.25">
      <c r="A22" s="37">
        <v>42952</v>
      </c>
      <c r="B22">
        <v>550000</v>
      </c>
      <c r="C22">
        <v>5500</v>
      </c>
      <c r="D22" s="37">
        <v>42983</v>
      </c>
      <c r="E22" s="37"/>
      <c r="F22">
        <v>5500</v>
      </c>
      <c r="J22">
        <v>51000</v>
      </c>
      <c r="K22" t="s">
        <v>58</v>
      </c>
    </row>
    <row r="23" spans="1:11" ht="45" x14ac:dyDescent="0.25">
      <c r="A23" s="37">
        <v>42983</v>
      </c>
      <c r="B23">
        <v>250000</v>
      </c>
      <c r="C23">
        <v>2500</v>
      </c>
      <c r="D23" s="37">
        <v>43013</v>
      </c>
      <c r="E23" s="37">
        <v>43015</v>
      </c>
      <c r="F23">
        <v>5500</v>
      </c>
      <c r="G23">
        <f>100000+J24</f>
        <v>80393</v>
      </c>
      <c r="I23" s="49" t="s">
        <v>57</v>
      </c>
      <c r="J23">
        <v>5500</v>
      </c>
      <c r="K23" s="35">
        <v>43013</v>
      </c>
    </row>
    <row r="24" spans="1:11" x14ac:dyDescent="0.25">
      <c r="A24" s="37"/>
      <c r="D24" s="37"/>
      <c r="J24">
        <f>J21+J22+J23</f>
        <v>-19607</v>
      </c>
    </row>
    <row r="25" spans="1:11" x14ac:dyDescent="0.25">
      <c r="A25" s="37"/>
      <c r="D25" s="37"/>
    </row>
    <row r="26" spans="1:11" x14ac:dyDescent="0.25">
      <c r="A26" s="37"/>
      <c r="D26" s="37"/>
    </row>
    <row r="32" spans="1:11" x14ac:dyDescent="0.25">
      <c r="A32" t="s">
        <v>56</v>
      </c>
    </row>
    <row r="33" spans="1:5" x14ac:dyDescent="0.25">
      <c r="A33" s="48" t="s">
        <v>55</v>
      </c>
    </row>
    <row r="34" spans="1:5" ht="25.5" x14ac:dyDescent="0.25">
      <c r="A34" s="48" t="s">
        <v>54</v>
      </c>
      <c r="E34" t="s">
        <v>68</v>
      </c>
    </row>
    <row r="38" spans="1:5" x14ac:dyDescent="0.25">
      <c r="A38" s="47"/>
      <c r="D38" s="47"/>
    </row>
    <row r="40" spans="1:5" x14ac:dyDescent="0.25">
      <c r="A40" t="s">
        <v>67</v>
      </c>
    </row>
    <row r="42" spans="1:5" x14ac:dyDescent="0.25">
      <c r="A42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6"/>
  <sheetViews>
    <sheetView workbookViewId="0">
      <selection activeCell="F17" sqref="F17"/>
    </sheetView>
  </sheetViews>
  <sheetFormatPr defaultRowHeight="15" x14ac:dyDescent="0.25"/>
  <cols>
    <col min="1" max="1" width="8.42578125" bestFit="1" customWidth="1"/>
    <col min="2" max="2" width="11.28515625" bestFit="1" customWidth="1"/>
    <col min="3" max="3" width="10.85546875" bestFit="1" customWidth="1"/>
    <col min="4" max="4" width="11" bestFit="1" customWidth="1"/>
    <col min="5" max="5" width="18.28515625" bestFit="1" customWidth="1"/>
    <col min="6" max="6" width="14.5703125" bestFit="1" customWidth="1"/>
    <col min="7" max="7" width="3.85546875" customWidth="1"/>
    <col min="8" max="8" width="11.28515625" bestFit="1" customWidth="1"/>
    <col min="9" max="9" width="19.140625" bestFit="1" customWidth="1"/>
    <col min="10" max="10" width="19.5703125" bestFit="1" customWidth="1"/>
    <col min="11" max="11" width="14.42578125" bestFit="1" customWidth="1"/>
    <col min="12" max="12" width="18.7109375" bestFit="1" customWidth="1"/>
    <col min="13" max="13" width="22.140625" bestFit="1" customWidth="1"/>
    <col min="14" max="19" width="9.140625" customWidth="1"/>
  </cols>
  <sheetData>
    <row r="1" spans="1:27" ht="15.75" x14ac:dyDescent="0.25">
      <c r="A1" s="50"/>
      <c r="B1" s="50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15.75" x14ac:dyDescent="0.25">
      <c r="A2" s="50" t="s">
        <v>76</v>
      </c>
      <c r="B2" s="51" t="s">
        <v>70</v>
      </c>
      <c r="C2" s="51" t="s">
        <v>71</v>
      </c>
      <c r="D2" s="51" t="s">
        <v>72</v>
      </c>
      <c r="E2" s="51" t="s">
        <v>73</v>
      </c>
      <c r="F2" s="51" t="s">
        <v>74</v>
      </c>
      <c r="G2" s="56"/>
      <c r="H2" s="51" t="s">
        <v>85</v>
      </c>
      <c r="I2" s="51" t="s">
        <v>86</v>
      </c>
      <c r="J2" s="51" t="s">
        <v>87</v>
      </c>
      <c r="K2" s="51" t="s">
        <v>89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15.75" x14ac:dyDescent="0.25">
      <c r="A3" s="50"/>
      <c r="B3" s="51">
        <v>41789</v>
      </c>
      <c r="C3" s="52">
        <v>680</v>
      </c>
      <c r="D3" s="51" t="s">
        <v>77</v>
      </c>
      <c r="E3" s="51">
        <f>DATE(YEAR(B3), MONTH(B3) + 6, DAY(B3))</f>
        <v>41973</v>
      </c>
      <c r="F3" s="51" t="s">
        <v>78</v>
      </c>
      <c r="G3" s="56"/>
      <c r="H3" s="53">
        <v>41794</v>
      </c>
      <c r="I3" s="54" t="s">
        <v>88</v>
      </c>
      <c r="J3" s="55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5.75" x14ac:dyDescent="0.25">
      <c r="A4" s="50"/>
      <c r="B4" s="51"/>
      <c r="C4" s="52"/>
      <c r="D4" s="51"/>
      <c r="E4" s="51"/>
      <c r="F4" s="51"/>
      <c r="G4" s="56"/>
      <c r="H4" s="53">
        <v>41938</v>
      </c>
      <c r="I4" s="54" t="s">
        <v>81</v>
      </c>
      <c r="J4" s="55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5.75" x14ac:dyDescent="0.25">
      <c r="A5" s="50"/>
      <c r="B5" s="51">
        <v>41960</v>
      </c>
      <c r="C5" s="52">
        <v>514</v>
      </c>
      <c r="D5" s="51" t="s">
        <v>77</v>
      </c>
      <c r="E5" s="51">
        <f>DATE(YEAR(B5), MONTH(B5) + 6, DAY(B5))</f>
        <v>42141</v>
      </c>
      <c r="F5" s="51" t="s">
        <v>78</v>
      </c>
      <c r="G5" s="56"/>
      <c r="H5" s="51"/>
      <c r="I5" s="55"/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15.75" x14ac:dyDescent="0.25">
      <c r="A6" s="50"/>
      <c r="B6" s="51">
        <f>DATE(YEAR(B8), MONTH(B8) - 6, DAY(B8))</f>
        <v>42142</v>
      </c>
      <c r="C6" s="52">
        <v>305.23</v>
      </c>
      <c r="D6" s="55" t="s">
        <v>75</v>
      </c>
      <c r="E6" s="51">
        <f>DATE(YEAR(B6), MONTH(B6) + 6, DAY(B6))</f>
        <v>42326</v>
      </c>
      <c r="F6" s="51" t="s">
        <v>78</v>
      </c>
      <c r="G6" s="56"/>
      <c r="H6" s="51"/>
      <c r="I6" s="55"/>
      <c r="J6" s="5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15.75" x14ac:dyDescent="0.25">
      <c r="A7" s="51"/>
      <c r="B7" s="50">
        <v>42176</v>
      </c>
      <c r="C7" s="52">
        <v>50.42</v>
      </c>
      <c r="D7" s="55" t="s">
        <v>75</v>
      </c>
      <c r="E7" s="51" t="s">
        <v>80</v>
      </c>
      <c r="F7" s="51" t="s">
        <v>78</v>
      </c>
      <c r="G7" s="56"/>
      <c r="H7" s="51"/>
      <c r="I7" s="55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15.75" x14ac:dyDescent="0.25">
      <c r="A8" s="51"/>
      <c r="B8" s="51">
        <f>DATE(YEAR(B9), MONTH(B9) - 6, DAY(B9))</f>
        <v>42326</v>
      </c>
      <c r="C8" s="52">
        <v>354.81</v>
      </c>
      <c r="D8" s="55" t="s">
        <v>75</v>
      </c>
      <c r="E8" s="51">
        <f>DATE(YEAR(B8), MONTH(B8) + 6, DAY(B8))</f>
        <v>42508</v>
      </c>
      <c r="F8" s="51" t="s">
        <v>78</v>
      </c>
      <c r="G8" s="56"/>
      <c r="H8" s="51"/>
      <c r="I8" s="55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15.75" x14ac:dyDescent="0.25">
      <c r="A9" s="51"/>
      <c r="B9" s="51">
        <f>DATE(YEAR(B10), MONTH(B10) - 6, DAY(B10))</f>
        <v>42508</v>
      </c>
      <c r="C9" s="52">
        <v>331.83</v>
      </c>
      <c r="D9" s="55" t="s">
        <v>75</v>
      </c>
      <c r="E9" s="51">
        <f>DATE(YEAR(B9), MONTH(B9) + 6, DAY(B9))</f>
        <v>42692</v>
      </c>
      <c r="F9" s="51" t="s">
        <v>78</v>
      </c>
      <c r="G9" s="56"/>
      <c r="H9" s="51">
        <v>42578</v>
      </c>
      <c r="I9" s="55" t="s">
        <v>83</v>
      </c>
      <c r="J9" s="55" t="s">
        <v>84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15.75" x14ac:dyDescent="0.25">
      <c r="A10" s="51"/>
      <c r="B10" s="51">
        <f>DATE(YEAR(B11), MONTH(B11) - 6, DAY(B11))</f>
        <v>42692</v>
      </c>
      <c r="C10" s="52">
        <v>412.83</v>
      </c>
      <c r="D10" s="55" t="s">
        <v>75</v>
      </c>
      <c r="E10" s="51">
        <f>DATE(YEAR(B10), MONTH(B10) + 6, DAY(B10))</f>
        <v>42873</v>
      </c>
      <c r="F10" s="51" t="s">
        <v>78</v>
      </c>
      <c r="G10" s="56"/>
      <c r="H10" s="51"/>
      <c r="I10" s="55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15.75" x14ac:dyDescent="0.25">
      <c r="A11" s="51"/>
      <c r="B11" s="51">
        <f>DATE(YEAR(B12), MONTH(B12) - 6, DAY(B12))</f>
        <v>42873</v>
      </c>
      <c r="C11" s="52">
        <v>393.51</v>
      </c>
      <c r="D11" s="55" t="s">
        <v>75</v>
      </c>
      <c r="E11" s="51">
        <f>DATE(YEAR(B11), MONTH(B11) + 6, DAY(B11))</f>
        <v>43057</v>
      </c>
      <c r="F11" s="51" t="s">
        <v>78</v>
      </c>
      <c r="G11" s="56"/>
      <c r="H11" s="51">
        <v>42967</v>
      </c>
      <c r="I11" s="55" t="s">
        <v>81</v>
      </c>
      <c r="J11" s="55" t="s">
        <v>82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15.75" x14ac:dyDescent="0.25">
      <c r="A12" s="51"/>
      <c r="B12" s="51">
        <v>43057</v>
      </c>
      <c r="C12" s="57">
        <v>365.37</v>
      </c>
      <c r="D12" s="55" t="s">
        <v>75</v>
      </c>
      <c r="E12" s="51">
        <f>DATE(YEAR(B12), MONTH(B12) + 6, DAY(B12))</f>
        <v>43238</v>
      </c>
      <c r="F12" s="51" t="s">
        <v>78</v>
      </c>
      <c r="G12" s="56"/>
      <c r="H12" s="51"/>
      <c r="I12" s="55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15.75" x14ac:dyDescent="0.25">
      <c r="A13" s="56"/>
      <c r="B13" s="51">
        <f>E12</f>
        <v>43238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5.75" x14ac:dyDescent="0.25">
      <c r="A14" s="56"/>
      <c r="B14" s="51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15.75" x14ac:dyDescent="0.25">
      <c r="A15" s="56"/>
      <c r="B15" s="51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15.75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15.75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5.7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5.75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15.75" x14ac:dyDescent="0.25">
      <c r="A20" s="56" t="s">
        <v>79</v>
      </c>
      <c r="B20" s="56"/>
      <c r="C20" s="57">
        <f>SUM(C3:C12)</f>
        <v>3408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15.75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15.75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15.75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15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5.75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5.75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5.75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.75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5.75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5.75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5.75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5.75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5.75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5.75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5.75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5.75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5.75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5.75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5.75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5.75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5.75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5.75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5.75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5.75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5.75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5.75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5.75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5.75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5.75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5.75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5.75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5.75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5.75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5.75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5.75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5.75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5.75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5.75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5.75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5.75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5.75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5.75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5.7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5.75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5.75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5.75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5.75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5.75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5.75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5.75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5.75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5.75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5.75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5.75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5.75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5.75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5.75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5.75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5.75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5.7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5.75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5.75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5.75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5.75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5.75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5.75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5.75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5.75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5.75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5.75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5.75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5.75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5.75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5.75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5.75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5.75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5.75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5.75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5.75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5.75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5.75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5.75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5.75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5.75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5.75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5.75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5.75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5.75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5.75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5.75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5.75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5.75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5.75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5.75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5.75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5.75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5.75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5.75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5.75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5.75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5.75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5.75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H30" sqref="A7:H3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DBCD-284B-4AB1-B92D-B3D1929B1DCE}">
  <dimension ref="B1:U48"/>
  <sheetViews>
    <sheetView tabSelected="1" topLeftCell="A14" zoomScale="110" zoomScaleNormal="110" workbookViewId="0">
      <selection activeCell="F33" sqref="F33"/>
    </sheetView>
  </sheetViews>
  <sheetFormatPr defaultRowHeight="15" x14ac:dyDescent="0.25"/>
  <cols>
    <col min="1" max="1" width="4.140625" customWidth="1"/>
    <col min="2" max="2" width="11.140625" bestFit="1" customWidth="1"/>
    <col min="3" max="3" width="5.28515625" bestFit="1" customWidth="1"/>
    <col min="4" max="4" width="6.42578125" bestFit="1" customWidth="1"/>
    <col min="5" max="5" width="1.7109375" customWidth="1"/>
    <col min="6" max="6" width="10.28515625" bestFit="1" customWidth="1"/>
    <col min="7" max="7" width="15" bestFit="1" customWidth="1"/>
    <col min="8" max="8" width="13.85546875" bestFit="1" customWidth="1"/>
    <col min="9" max="9" width="12.28515625" bestFit="1" customWidth="1"/>
    <col min="10" max="10" width="10.28515625" bestFit="1" customWidth="1"/>
    <col min="11" max="11" width="12.28515625" bestFit="1" customWidth="1"/>
    <col min="12" max="12" width="9" bestFit="1" customWidth="1"/>
    <col min="14" max="14" width="15" bestFit="1" customWidth="1"/>
    <col min="15" max="15" width="14.85546875" bestFit="1" customWidth="1"/>
    <col min="16" max="16" width="13.85546875" bestFit="1" customWidth="1"/>
    <col min="17" max="17" width="9.28515625" bestFit="1" customWidth="1"/>
    <col min="18" max="18" width="22.85546875" bestFit="1" customWidth="1"/>
    <col min="19" max="19" width="13.85546875" bestFit="1" customWidth="1"/>
    <col min="21" max="21" width="12.5703125" bestFit="1" customWidth="1"/>
  </cols>
  <sheetData>
    <row r="1" spans="2:21" x14ac:dyDescent="0.25">
      <c r="B1" t="s">
        <v>131</v>
      </c>
      <c r="C1" s="202">
        <v>42765</v>
      </c>
      <c r="D1" s="202"/>
    </row>
    <row r="2" spans="2:21" x14ac:dyDescent="0.25">
      <c r="B2" s="60"/>
      <c r="C2" s="60"/>
      <c r="D2" s="60"/>
      <c r="E2" s="60"/>
      <c r="F2" s="203" t="s">
        <v>132</v>
      </c>
      <c r="G2" s="203"/>
      <c r="H2" s="203"/>
      <c r="I2" s="203" t="s">
        <v>133</v>
      </c>
      <c r="J2" s="203"/>
      <c r="K2" s="203"/>
      <c r="L2" s="61" t="s">
        <v>134</v>
      </c>
      <c r="O2" s="204" t="s">
        <v>135</v>
      </c>
      <c r="P2" s="204"/>
      <c r="Q2" s="204"/>
      <c r="R2" s="204"/>
      <c r="S2" s="204"/>
      <c r="U2" t="s">
        <v>136</v>
      </c>
    </row>
    <row r="3" spans="2:21" ht="30" x14ac:dyDescent="0.25">
      <c r="B3" s="61" t="s">
        <v>137</v>
      </c>
      <c r="C3" s="61" t="s">
        <v>138</v>
      </c>
      <c r="D3" s="62" t="s">
        <v>139</v>
      </c>
      <c r="E3" s="63"/>
      <c r="F3" s="61" t="s">
        <v>140</v>
      </c>
      <c r="G3" s="62" t="s">
        <v>141</v>
      </c>
      <c r="H3" s="62" t="s">
        <v>142</v>
      </c>
      <c r="I3" s="61" t="s">
        <v>143</v>
      </c>
      <c r="J3" s="62" t="s">
        <v>144</v>
      </c>
      <c r="K3" s="61" t="s">
        <v>145</v>
      </c>
      <c r="L3" s="61" t="s">
        <v>134</v>
      </c>
      <c r="N3" t="s">
        <v>146</v>
      </c>
      <c r="O3" s="64" t="s">
        <v>147</v>
      </c>
      <c r="P3" s="64" t="s">
        <v>148</v>
      </c>
      <c r="Q3" s="64" t="s">
        <v>149</v>
      </c>
      <c r="R3" s="64" t="s">
        <v>150</v>
      </c>
      <c r="S3" s="64" t="s">
        <v>151</v>
      </c>
    </row>
    <row r="4" spans="2:21" x14ac:dyDescent="0.25">
      <c r="B4" s="60" t="s">
        <v>152</v>
      </c>
      <c r="C4" s="60">
        <v>160</v>
      </c>
      <c r="D4" s="65">
        <f t="shared" ref="D4:D31" si="0">90000/2080</f>
        <v>43.269230769230766</v>
      </c>
      <c r="E4" s="66"/>
      <c r="F4" s="67">
        <v>6923.08</v>
      </c>
      <c r="G4" s="67"/>
      <c r="H4" s="67">
        <f t="shared" ref="H4:H14" si="1">F4+G4</f>
        <v>6923.08</v>
      </c>
      <c r="I4" s="60">
        <f t="shared" ref="I4:I14" si="2">C4*D4</f>
        <v>6923.0769230769229</v>
      </c>
      <c r="J4" s="60">
        <v>100</v>
      </c>
      <c r="K4" s="60">
        <f t="shared" ref="K4:K14" si="3">I4+J4</f>
        <v>7023.0769230769229</v>
      </c>
      <c r="L4" s="67">
        <f t="shared" ref="L4:L14" si="4">K4-H4</f>
        <v>99.99692307692294</v>
      </c>
      <c r="N4" s="68">
        <v>6923.08</v>
      </c>
      <c r="O4" s="67">
        <v>751.38</v>
      </c>
      <c r="P4" s="67">
        <v>429.23</v>
      </c>
      <c r="Q4" s="67">
        <v>100.3</v>
      </c>
      <c r="R4" s="67">
        <v>337.1</v>
      </c>
      <c r="S4" s="67"/>
      <c r="U4" s="27">
        <f t="shared" ref="U4:U13" si="5">F4+G4-(O4+P4+Q4+R4+S4)</f>
        <v>5305.07</v>
      </c>
    </row>
    <row r="5" spans="2:21" x14ac:dyDescent="0.25">
      <c r="B5" s="60" t="s">
        <v>153</v>
      </c>
      <c r="C5" s="60">
        <v>184</v>
      </c>
      <c r="D5" s="65">
        <f t="shared" si="0"/>
        <v>43.269230769230766</v>
      </c>
      <c r="E5" s="66"/>
      <c r="F5" s="67">
        <v>7961.54</v>
      </c>
      <c r="G5" s="67">
        <v>200</v>
      </c>
      <c r="H5" s="67">
        <f t="shared" si="1"/>
        <v>8161.54</v>
      </c>
      <c r="I5" s="60">
        <f t="shared" si="2"/>
        <v>7961.538461538461</v>
      </c>
      <c r="J5" s="60">
        <v>100</v>
      </c>
      <c r="K5" s="60">
        <f t="shared" si="3"/>
        <v>8061.538461538461</v>
      </c>
      <c r="L5" s="67">
        <f t="shared" si="4"/>
        <v>-100.00153846153898</v>
      </c>
      <c r="N5" s="68">
        <v>7961.54</v>
      </c>
      <c r="O5" s="67">
        <v>931.22</v>
      </c>
      <c r="P5" s="67">
        <v>493.62</v>
      </c>
      <c r="Q5" s="67">
        <v>115.45</v>
      </c>
      <c r="R5" s="67">
        <v>410.31</v>
      </c>
      <c r="S5" s="67"/>
      <c r="U5" s="27">
        <f t="shared" si="5"/>
        <v>6210.94</v>
      </c>
    </row>
    <row r="6" spans="2:21" x14ac:dyDescent="0.25">
      <c r="B6" s="60" t="s">
        <v>154</v>
      </c>
      <c r="C6" s="60">
        <v>160</v>
      </c>
      <c r="D6" s="65">
        <f t="shared" si="0"/>
        <v>43.269230769230766</v>
      </c>
      <c r="E6" s="66"/>
      <c r="F6" s="67">
        <v>6400</v>
      </c>
      <c r="G6" s="67">
        <v>560.79999999999995</v>
      </c>
      <c r="H6" s="67">
        <f t="shared" si="1"/>
        <v>6960.8</v>
      </c>
      <c r="I6" s="60">
        <f t="shared" si="2"/>
        <v>6923.0769230769229</v>
      </c>
      <c r="J6" s="60">
        <v>100</v>
      </c>
      <c r="K6" s="60">
        <f t="shared" si="3"/>
        <v>7023.0769230769229</v>
      </c>
      <c r="L6" s="67">
        <f t="shared" si="4"/>
        <v>62.276923076922685</v>
      </c>
      <c r="N6" s="68">
        <v>6400</v>
      </c>
      <c r="O6" s="67">
        <v>672.92</v>
      </c>
      <c r="P6" s="67">
        <v>396.8</v>
      </c>
      <c r="Q6" s="67">
        <v>92.8</v>
      </c>
      <c r="R6" s="67">
        <v>300.22000000000003</v>
      </c>
      <c r="S6" s="67"/>
      <c r="U6" s="27">
        <f t="shared" si="5"/>
        <v>5498.06</v>
      </c>
    </row>
    <row r="7" spans="2:21" x14ac:dyDescent="0.25">
      <c r="B7" s="60" t="s">
        <v>155</v>
      </c>
      <c r="C7" s="60">
        <v>176</v>
      </c>
      <c r="D7" s="65">
        <f t="shared" si="0"/>
        <v>43.269230769230766</v>
      </c>
      <c r="E7" s="66"/>
      <c r="F7" s="67">
        <v>5800.49</v>
      </c>
      <c r="G7" s="67">
        <v>1846.39</v>
      </c>
      <c r="H7" s="67">
        <f t="shared" si="1"/>
        <v>7646.88</v>
      </c>
      <c r="I7" s="60">
        <f t="shared" si="2"/>
        <v>7615.3846153846152</v>
      </c>
      <c r="J7" s="60">
        <v>100</v>
      </c>
      <c r="K7" s="60">
        <f t="shared" si="3"/>
        <v>7715.3846153846152</v>
      </c>
      <c r="L7" s="67">
        <f t="shared" si="4"/>
        <v>68.504615384615136</v>
      </c>
      <c r="N7" s="68">
        <v>5800.49</v>
      </c>
      <c r="O7" s="67">
        <v>582.99</v>
      </c>
      <c r="P7" s="67">
        <v>359.63</v>
      </c>
      <c r="Q7" s="67">
        <v>84.11</v>
      </c>
      <c r="R7" s="67">
        <v>257.95999999999998</v>
      </c>
      <c r="S7" s="67"/>
      <c r="U7" s="27">
        <f t="shared" si="5"/>
        <v>6362.1900000000005</v>
      </c>
    </row>
    <row r="8" spans="2:21" x14ac:dyDescent="0.25">
      <c r="B8" s="60" t="s">
        <v>156</v>
      </c>
      <c r="C8" s="60">
        <v>176</v>
      </c>
      <c r="D8" s="65">
        <f t="shared" si="0"/>
        <v>43.269230769230766</v>
      </c>
      <c r="E8" s="66"/>
      <c r="F8" s="67">
        <v>5800.49</v>
      </c>
      <c r="G8" s="67">
        <v>1846.39</v>
      </c>
      <c r="H8" s="67">
        <f t="shared" si="1"/>
        <v>7646.88</v>
      </c>
      <c r="I8" s="60">
        <f t="shared" si="2"/>
        <v>7615.3846153846152</v>
      </c>
      <c r="J8" s="60">
        <v>100</v>
      </c>
      <c r="K8" s="60">
        <f t="shared" si="3"/>
        <v>7715.3846153846152</v>
      </c>
      <c r="L8" s="67">
        <f t="shared" si="4"/>
        <v>68.504615384615136</v>
      </c>
      <c r="N8" s="68">
        <v>5800.49</v>
      </c>
      <c r="O8" s="67">
        <v>582.99</v>
      </c>
      <c r="P8" s="67">
        <v>359.63</v>
      </c>
      <c r="Q8" s="67">
        <v>84.11</v>
      </c>
      <c r="R8" s="67">
        <v>257.95999999999998</v>
      </c>
      <c r="S8" s="67"/>
      <c r="U8" s="27">
        <f t="shared" si="5"/>
        <v>6362.1900000000005</v>
      </c>
    </row>
    <row r="9" spans="2:21" x14ac:dyDescent="0.25">
      <c r="B9" s="60" t="s">
        <v>157</v>
      </c>
      <c r="C9" s="60">
        <v>160</v>
      </c>
      <c r="D9" s="65">
        <f t="shared" si="0"/>
        <v>43.269230769230766</v>
      </c>
      <c r="E9" s="66"/>
      <c r="F9" s="67">
        <v>5416.67</v>
      </c>
      <c r="G9" s="67">
        <v>1544.13</v>
      </c>
      <c r="H9" s="67">
        <f t="shared" si="1"/>
        <v>6960.8</v>
      </c>
      <c r="I9" s="60">
        <f t="shared" si="2"/>
        <v>6923.0769230769229</v>
      </c>
      <c r="J9" s="60">
        <v>100</v>
      </c>
      <c r="K9" s="60">
        <f t="shared" si="3"/>
        <v>7023.0769230769229</v>
      </c>
      <c r="L9" s="67">
        <f t="shared" si="4"/>
        <v>62.276923076922685</v>
      </c>
      <c r="N9" s="68">
        <v>5416.67</v>
      </c>
      <c r="O9" s="67">
        <v>525.41999999999996</v>
      </c>
      <c r="P9" s="67">
        <v>335.83</v>
      </c>
      <c r="Q9" s="67">
        <v>78.540000000000006</v>
      </c>
      <c r="R9" s="67">
        <v>230.9</v>
      </c>
      <c r="S9" s="67"/>
      <c r="U9" s="27">
        <f t="shared" si="5"/>
        <v>5790.1100000000006</v>
      </c>
    </row>
    <row r="10" spans="2:21" x14ac:dyDescent="0.25">
      <c r="B10" s="60" t="s">
        <v>158</v>
      </c>
      <c r="C10" s="60">
        <v>184</v>
      </c>
      <c r="D10" s="65">
        <f t="shared" si="0"/>
        <v>43.269230769230766</v>
      </c>
      <c r="E10" s="66"/>
      <c r="F10" s="67">
        <v>6221</v>
      </c>
      <c r="G10" s="67">
        <v>1768.92</v>
      </c>
      <c r="H10" s="67">
        <f t="shared" si="1"/>
        <v>7989.92</v>
      </c>
      <c r="I10" s="60">
        <f t="shared" si="2"/>
        <v>7961.538461538461</v>
      </c>
      <c r="J10" s="60">
        <v>100</v>
      </c>
      <c r="K10" s="60">
        <f t="shared" si="3"/>
        <v>8061.538461538461</v>
      </c>
      <c r="L10" s="67">
        <f t="shared" si="4"/>
        <v>71.618461538460906</v>
      </c>
      <c r="N10" s="68">
        <v>6221</v>
      </c>
      <c r="O10" s="67">
        <v>646.07000000000005</v>
      </c>
      <c r="P10" s="67">
        <v>385.7</v>
      </c>
      <c r="Q10" s="67">
        <v>90.21</v>
      </c>
      <c r="R10" s="67">
        <v>287.60000000000002</v>
      </c>
      <c r="S10" s="67"/>
      <c r="U10" s="27">
        <f t="shared" si="5"/>
        <v>6580.34</v>
      </c>
    </row>
    <row r="11" spans="2:21" x14ac:dyDescent="0.25">
      <c r="B11" s="60" t="s">
        <v>159</v>
      </c>
      <c r="C11" s="69">
        <v>160</v>
      </c>
      <c r="D11" s="65">
        <f t="shared" si="0"/>
        <v>43.269230769230766</v>
      </c>
      <c r="F11" s="70">
        <v>5416.67</v>
      </c>
      <c r="G11" s="70">
        <v>1544.13</v>
      </c>
      <c r="H11" s="70">
        <f t="shared" si="1"/>
        <v>6960.8</v>
      </c>
      <c r="I11" s="60">
        <f t="shared" si="2"/>
        <v>6923.0769230769229</v>
      </c>
      <c r="J11" s="60">
        <v>100</v>
      </c>
      <c r="K11" s="60">
        <f t="shared" si="3"/>
        <v>7023.0769230769229</v>
      </c>
      <c r="L11" s="67">
        <f t="shared" si="4"/>
        <v>62.276923076922685</v>
      </c>
      <c r="N11" s="68">
        <v>5416.67</v>
      </c>
      <c r="O11" s="67">
        <v>525.41999999999996</v>
      </c>
      <c r="P11" s="67">
        <v>335.84</v>
      </c>
      <c r="Q11" s="67">
        <v>75.540000000000006</v>
      </c>
      <c r="R11" s="67">
        <v>230.9</v>
      </c>
      <c r="S11" s="67"/>
      <c r="U11" s="27">
        <f t="shared" si="5"/>
        <v>5793.1</v>
      </c>
    </row>
    <row r="12" spans="2:21" x14ac:dyDescent="0.25">
      <c r="B12" s="69" t="s">
        <v>160</v>
      </c>
      <c r="C12" s="69">
        <v>176</v>
      </c>
      <c r="D12" s="65">
        <f t="shared" si="0"/>
        <v>43.269230769230766</v>
      </c>
      <c r="F12" s="70">
        <v>6400</v>
      </c>
      <c r="G12" s="70">
        <v>1246.8800000000001</v>
      </c>
      <c r="H12" s="70">
        <f t="shared" si="1"/>
        <v>7646.88</v>
      </c>
      <c r="I12" s="60">
        <f t="shared" si="2"/>
        <v>7615.3846153846152</v>
      </c>
      <c r="J12" s="60">
        <v>100</v>
      </c>
      <c r="K12" s="60">
        <f t="shared" si="3"/>
        <v>7715.3846153846152</v>
      </c>
      <c r="L12" s="67">
        <f t="shared" si="4"/>
        <v>68.504615384615136</v>
      </c>
      <c r="N12" s="68">
        <v>6400</v>
      </c>
      <c r="O12" s="67">
        <v>672.92</v>
      </c>
      <c r="P12" s="67">
        <v>396.8</v>
      </c>
      <c r="Q12" s="67">
        <v>92.8</v>
      </c>
      <c r="R12" s="67">
        <v>300.22000000000003</v>
      </c>
      <c r="S12" s="67">
        <v>650</v>
      </c>
      <c r="U12" s="27">
        <f t="shared" si="5"/>
        <v>5534.14</v>
      </c>
    </row>
    <row r="13" spans="2:21" x14ac:dyDescent="0.25">
      <c r="B13" s="69" t="s">
        <v>161</v>
      </c>
      <c r="C13" s="69">
        <v>160</v>
      </c>
      <c r="D13" s="65">
        <f t="shared" si="0"/>
        <v>43.269230769230766</v>
      </c>
      <c r="F13" s="70">
        <v>6000</v>
      </c>
      <c r="G13" s="70">
        <v>960.8</v>
      </c>
      <c r="H13" s="70">
        <f t="shared" si="1"/>
        <v>6960.8</v>
      </c>
      <c r="I13" s="60">
        <f t="shared" si="2"/>
        <v>6923.0769230769229</v>
      </c>
      <c r="J13" s="60">
        <v>100</v>
      </c>
      <c r="K13" s="60">
        <f t="shared" si="3"/>
        <v>7023.0769230769229</v>
      </c>
      <c r="L13" s="67">
        <f t="shared" si="4"/>
        <v>62.276923076922685</v>
      </c>
      <c r="N13" s="68">
        <v>6000</v>
      </c>
      <c r="O13" s="67">
        <v>612.91999999999996</v>
      </c>
      <c r="P13" s="67">
        <v>372</v>
      </c>
      <c r="Q13" s="67">
        <v>87</v>
      </c>
      <c r="R13" s="67">
        <v>272.02</v>
      </c>
      <c r="S13" s="67">
        <v>500</v>
      </c>
      <c r="U13" s="27">
        <f t="shared" si="5"/>
        <v>5116.8600000000006</v>
      </c>
    </row>
    <row r="14" spans="2:21" x14ac:dyDescent="0.25">
      <c r="B14" s="69" t="s">
        <v>162</v>
      </c>
      <c r="C14" s="69">
        <v>160</v>
      </c>
      <c r="D14" s="65">
        <f t="shared" si="0"/>
        <v>43.269230769230766</v>
      </c>
      <c r="F14" s="70">
        <v>6000</v>
      </c>
      <c r="G14" s="70">
        <v>960.8</v>
      </c>
      <c r="H14" s="70">
        <f t="shared" si="1"/>
        <v>6960.8</v>
      </c>
      <c r="I14" s="60">
        <f t="shared" si="2"/>
        <v>6923.0769230769229</v>
      </c>
      <c r="J14" s="60">
        <v>100</v>
      </c>
      <c r="K14" s="60">
        <f t="shared" si="3"/>
        <v>7023.0769230769229</v>
      </c>
      <c r="L14" s="67">
        <f t="shared" si="4"/>
        <v>62.276923076922685</v>
      </c>
      <c r="N14" s="68">
        <v>6000</v>
      </c>
      <c r="O14" s="67">
        <v>612.91999999999996</v>
      </c>
      <c r="P14" s="67">
        <v>372</v>
      </c>
      <c r="Q14" s="67">
        <v>87</v>
      </c>
      <c r="R14" s="67">
        <v>272.02</v>
      </c>
      <c r="S14" s="67">
        <v>500</v>
      </c>
      <c r="U14" s="27">
        <f>F14+G14-(O14+P14+Q14+R14+S14)</f>
        <v>5116.8600000000006</v>
      </c>
    </row>
    <row r="16" spans="2:21" x14ac:dyDescent="0.25">
      <c r="B16" t="s">
        <v>164</v>
      </c>
      <c r="F16" s="27">
        <f t="shared" ref="F16:L16" si="6">SUM(F4:F15)</f>
        <v>68339.94</v>
      </c>
      <c r="G16" s="27">
        <f t="shared" si="6"/>
        <v>12479.239999999998</v>
      </c>
      <c r="H16" s="27">
        <f t="shared" si="6"/>
        <v>80819.180000000008</v>
      </c>
      <c r="I16" s="27">
        <f t="shared" si="6"/>
        <v>80307.692307692298</v>
      </c>
      <c r="J16" s="27">
        <f t="shared" si="6"/>
        <v>1100</v>
      </c>
      <c r="K16" s="27">
        <f t="shared" si="6"/>
        <v>81407.692307692298</v>
      </c>
      <c r="L16" s="27">
        <f t="shared" si="6"/>
        <v>588.51230769230369</v>
      </c>
      <c r="N16" s="27">
        <f t="shared" ref="N16:S16" si="7">SUM(N4:N15)</f>
        <v>68339.94</v>
      </c>
      <c r="O16" s="27">
        <f t="shared" si="7"/>
        <v>7117.17</v>
      </c>
      <c r="P16" s="27">
        <f t="shared" si="7"/>
        <v>4237.08</v>
      </c>
      <c r="Q16" s="27">
        <f t="shared" si="7"/>
        <v>987.86</v>
      </c>
      <c r="R16" s="27">
        <f t="shared" si="7"/>
        <v>3157.21</v>
      </c>
      <c r="S16" s="27">
        <f t="shared" si="7"/>
        <v>1650</v>
      </c>
    </row>
    <row r="18" spans="2:21" x14ac:dyDescent="0.25">
      <c r="F18" t="s">
        <v>165</v>
      </c>
      <c r="G18">
        <v>1250</v>
      </c>
      <c r="I18" s="201">
        <v>2017</v>
      </c>
      <c r="J18" s="201"/>
      <c r="K18" s="201"/>
    </row>
    <row r="19" spans="2:21" x14ac:dyDescent="0.25">
      <c r="G19">
        <v>1250</v>
      </c>
      <c r="I19" t="s">
        <v>136</v>
      </c>
      <c r="J19" t="s">
        <v>166</v>
      </c>
      <c r="K19" s="27">
        <f>SUM(H4:H14)+G18+G19+G20</f>
        <v>84569.180000000008</v>
      </c>
    </row>
    <row r="20" spans="2:21" x14ac:dyDescent="0.25">
      <c r="G20">
        <v>1250</v>
      </c>
      <c r="I20" t="s">
        <v>136</v>
      </c>
      <c r="J20" t="s">
        <v>167</v>
      </c>
      <c r="K20" s="27">
        <f>SUM(U4:U14)</f>
        <v>63669.860000000008</v>
      </c>
    </row>
    <row r="21" spans="2:21" x14ac:dyDescent="0.25">
      <c r="I21" t="s">
        <v>168</v>
      </c>
      <c r="J21" t="s">
        <v>169</v>
      </c>
      <c r="K21">
        <f>625*11</f>
        <v>6875</v>
      </c>
    </row>
    <row r="22" spans="2:21" x14ac:dyDescent="0.25">
      <c r="K22" s="27">
        <f>K19-K21</f>
        <v>77694.180000000008</v>
      </c>
    </row>
    <row r="25" spans="2:21" x14ac:dyDescent="0.25">
      <c r="B25" s="60"/>
      <c r="C25" s="60"/>
      <c r="D25" s="60"/>
      <c r="E25" s="60"/>
      <c r="F25" s="203" t="s">
        <v>132</v>
      </c>
      <c r="G25" s="203"/>
      <c r="H25" s="203"/>
      <c r="I25" s="203" t="s">
        <v>133</v>
      </c>
      <c r="J25" s="203"/>
      <c r="K25" s="203"/>
      <c r="L25" s="61" t="s">
        <v>134</v>
      </c>
      <c r="O25" s="204" t="s">
        <v>135</v>
      </c>
      <c r="P25" s="204"/>
      <c r="Q25" s="204"/>
      <c r="R25" s="204"/>
      <c r="S25" s="204"/>
      <c r="U25" t="s">
        <v>136</v>
      </c>
    </row>
    <row r="26" spans="2:21" ht="30" x14ac:dyDescent="0.25">
      <c r="B26" s="61" t="s">
        <v>137</v>
      </c>
      <c r="C26" s="61" t="s">
        <v>138</v>
      </c>
      <c r="D26" s="62" t="s">
        <v>139</v>
      </c>
      <c r="E26" s="63"/>
      <c r="F26" s="61" t="s">
        <v>140</v>
      </c>
      <c r="G26" s="62" t="s">
        <v>141</v>
      </c>
      <c r="H26" s="62" t="s">
        <v>142</v>
      </c>
      <c r="I26" s="61" t="s">
        <v>143</v>
      </c>
      <c r="J26" s="62" t="s">
        <v>144</v>
      </c>
      <c r="K26" s="61" t="s">
        <v>145</v>
      </c>
      <c r="L26" s="61" t="s">
        <v>134</v>
      </c>
      <c r="N26" t="s">
        <v>146</v>
      </c>
      <c r="O26" s="64" t="s">
        <v>147</v>
      </c>
      <c r="P26" s="64" t="s">
        <v>148</v>
      </c>
      <c r="Q26" s="64" t="s">
        <v>149</v>
      </c>
      <c r="R26" s="64" t="s">
        <v>150</v>
      </c>
      <c r="S26" s="64" t="s">
        <v>151</v>
      </c>
    </row>
    <row r="27" spans="2:21" x14ac:dyDescent="0.25">
      <c r="B27" s="71" t="s">
        <v>163</v>
      </c>
      <c r="C27" s="69">
        <v>176</v>
      </c>
      <c r="D27" s="65">
        <f t="shared" si="0"/>
        <v>43.269230769230766</v>
      </c>
      <c r="F27" s="70">
        <v>6000</v>
      </c>
      <c r="G27" s="70">
        <v>1546.88</v>
      </c>
      <c r="H27" s="70">
        <f>F27+G27</f>
        <v>7546.88</v>
      </c>
      <c r="I27" s="60">
        <f>C27*D27</f>
        <v>7615.3846153846152</v>
      </c>
      <c r="J27" s="60">
        <v>100</v>
      </c>
      <c r="K27" s="60">
        <f>I27+J27</f>
        <v>7715.3846153846152</v>
      </c>
      <c r="L27" s="67">
        <f>K27-H27</f>
        <v>168.50461538461514</v>
      </c>
      <c r="N27" s="68">
        <f>F27</f>
        <v>6000</v>
      </c>
      <c r="O27" s="67">
        <v>489.75</v>
      </c>
      <c r="P27" s="67">
        <v>372</v>
      </c>
      <c r="Q27" s="67">
        <v>87</v>
      </c>
      <c r="R27" s="67">
        <v>268.62</v>
      </c>
      <c r="S27" s="67"/>
      <c r="U27" s="27">
        <f>F27+G27-(O27+P27+Q27+R27+S27)</f>
        <v>6329.51</v>
      </c>
    </row>
    <row r="28" spans="2:21" x14ac:dyDescent="0.25">
      <c r="B28" s="71" t="s">
        <v>152</v>
      </c>
      <c r="C28" s="69">
        <v>160</v>
      </c>
      <c r="D28" s="65">
        <f t="shared" si="0"/>
        <v>43.269230769230766</v>
      </c>
      <c r="F28" s="70">
        <v>6000</v>
      </c>
      <c r="G28" s="70">
        <v>960.8</v>
      </c>
      <c r="H28" s="70">
        <f>F28+G28</f>
        <v>6960.8</v>
      </c>
      <c r="I28" s="60">
        <f>C28*D28</f>
        <v>6923.0769230769229</v>
      </c>
      <c r="J28" s="60">
        <v>100</v>
      </c>
      <c r="K28" s="60">
        <f>I28+J28</f>
        <v>7023.0769230769229</v>
      </c>
      <c r="L28" s="67">
        <f>K28-H28</f>
        <v>62.276923076922685</v>
      </c>
      <c r="N28" s="68">
        <f t="shared" ref="N28:N32" si="8">F28</f>
        <v>6000</v>
      </c>
      <c r="O28" s="67">
        <v>489.75</v>
      </c>
      <c r="P28" s="67">
        <v>372</v>
      </c>
      <c r="Q28" s="67">
        <v>87</v>
      </c>
      <c r="R28" s="67">
        <v>268.62</v>
      </c>
      <c r="S28" s="67">
        <v>500</v>
      </c>
      <c r="U28" s="27">
        <f>F28+G28-(O28+P28+Q28+R28+S28)</f>
        <v>5243.43</v>
      </c>
    </row>
    <row r="29" spans="2:21" x14ac:dyDescent="0.25">
      <c r="B29" s="71" t="s">
        <v>153</v>
      </c>
      <c r="C29">
        <v>176</v>
      </c>
      <c r="D29" s="65">
        <f t="shared" si="0"/>
        <v>43.269230769230766</v>
      </c>
      <c r="F29" s="70">
        <v>6500</v>
      </c>
      <c r="G29" s="70">
        <v>1146.8800000000001</v>
      </c>
      <c r="H29" s="70">
        <f>F29+G29</f>
        <v>7646.88</v>
      </c>
      <c r="I29" s="77">
        <f>C29*D29</f>
        <v>7615.3846153846152</v>
      </c>
      <c r="J29" s="77">
        <v>100</v>
      </c>
      <c r="K29" s="77">
        <f>I29+J29</f>
        <v>7715.3846153846152</v>
      </c>
      <c r="L29" s="67">
        <f>K29-H29</f>
        <v>68.504615384615136</v>
      </c>
      <c r="N29" s="68">
        <f t="shared" si="8"/>
        <v>6500</v>
      </c>
      <c r="O29" s="67">
        <v>549.75</v>
      </c>
      <c r="P29" s="67">
        <v>403</v>
      </c>
      <c r="Q29" s="67">
        <v>94.25</v>
      </c>
      <c r="R29" s="67">
        <v>303.87</v>
      </c>
      <c r="S29" s="67">
        <v>1450</v>
      </c>
      <c r="U29" s="27">
        <f>F29+G29-(O29+P29+Q29+R29+S29)</f>
        <v>4846.01</v>
      </c>
    </row>
    <row r="30" spans="2:21" x14ac:dyDescent="0.25">
      <c r="B30" s="71" t="s">
        <v>154</v>
      </c>
      <c r="C30">
        <v>170</v>
      </c>
      <c r="D30" s="65">
        <f t="shared" si="0"/>
        <v>43.269230769230766</v>
      </c>
      <c r="F30" s="70">
        <v>6330</v>
      </c>
      <c r="G30" s="70">
        <v>889.6</v>
      </c>
      <c r="H30" s="70">
        <f>F30+G30</f>
        <v>7219.6</v>
      </c>
      <c r="I30" s="77">
        <f>C30*D30</f>
        <v>7355.7692307692305</v>
      </c>
      <c r="J30" s="77">
        <v>100</v>
      </c>
      <c r="K30" s="77">
        <f>I30+J30</f>
        <v>7455.7692307692305</v>
      </c>
      <c r="L30" s="67">
        <f>K30-H30</f>
        <v>236.16923076923013</v>
      </c>
      <c r="N30" s="68">
        <f t="shared" si="8"/>
        <v>6330</v>
      </c>
      <c r="O30" s="67">
        <v>529.35</v>
      </c>
      <c r="P30" s="67">
        <v>392.46</v>
      </c>
      <c r="Q30" s="67">
        <v>91.79</v>
      </c>
      <c r="R30" s="67">
        <v>291.89</v>
      </c>
      <c r="S30" s="67"/>
      <c r="U30" s="27">
        <f>F30+G30-(O30+P30+Q30+R30+S30)</f>
        <v>5914.1100000000006</v>
      </c>
    </row>
    <row r="31" spans="2:21" x14ac:dyDescent="0.25">
      <c r="B31" s="135">
        <v>43239</v>
      </c>
      <c r="C31">
        <v>112</v>
      </c>
      <c r="D31" s="65">
        <f t="shared" si="0"/>
        <v>43.269230769230766</v>
      </c>
      <c r="F31" s="208">
        <v>4368</v>
      </c>
      <c r="G31" s="208">
        <v>322.56</v>
      </c>
      <c r="H31" s="208">
        <f>F31+G31</f>
        <v>4690.5600000000004</v>
      </c>
      <c r="I31" s="178">
        <f>C31*D31</f>
        <v>4846.1538461538457</v>
      </c>
      <c r="J31" s="178">
        <v>100</v>
      </c>
      <c r="K31" s="178">
        <f>I31+J31</f>
        <v>4946.1538461538457</v>
      </c>
      <c r="L31" s="67">
        <f>K31-H31</f>
        <v>255.59384615384533</v>
      </c>
      <c r="N31" s="68">
        <f t="shared" si="8"/>
        <v>4368</v>
      </c>
    </row>
    <row r="32" spans="2:21" x14ac:dyDescent="0.25">
      <c r="B32" s="135">
        <v>43241</v>
      </c>
      <c r="C32">
        <v>64</v>
      </c>
      <c r="D32">
        <v>51</v>
      </c>
      <c r="F32" s="208">
        <v>2816</v>
      </c>
      <c r="G32" s="208">
        <v>211.2</v>
      </c>
      <c r="H32" s="208">
        <f>F32+G32</f>
        <v>3027.2</v>
      </c>
      <c r="I32" s="178">
        <f>C32*D32</f>
        <v>3264</v>
      </c>
      <c r="J32" s="178"/>
      <c r="K32" s="178">
        <f>I32+J32</f>
        <v>3264</v>
      </c>
      <c r="L32" s="67">
        <f>K32-H32</f>
        <v>236.80000000000018</v>
      </c>
      <c r="N32" s="209">
        <f t="shared" si="8"/>
        <v>2816</v>
      </c>
    </row>
    <row r="33" spans="2:19" x14ac:dyDescent="0.25">
      <c r="B33" s="71" t="s">
        <v>156</v>
      </c>
    </row>
    <row r="34" spans="2:19" x14ac:dyDescent="0.25">
      <c r="B34" s="71" t="s">
        <v>157</v>
      </c>
    </row>
    <row r="35" spans="2:19" x14ac:dyDescent="0.25">
      <c r="B35" s="71" t="s">
        <v>158</v>
      </c>
    </row>
    <row r="36" spans="2:19" x14ac:dyDescent="0.25">
      <c r="B36" s="71" t="s">
        <v>159</v>
      </c>
    </row>
    <row r="37" spans="2:19" x14ac:dyDescent="0.25">
      <c r="B37" s="71" t="s">
        <v>160</v>
      </c>
    </row>
    <row r="38" spans="2:19" x14ac:dyDescent="0.25">
      <c r="B38" s="71" t="s">
        <v>161</v>
      </c>
    </row>
    <row r="39" spans="2:19" x14ac:dyDescent="0.25">
      <c r="B39" s="71" t="s">
        <v>162</v>
      </c>
    </row>
    <row r="42" spans="2:19" x14ac:dyDescent="0.25">
      <c r="B42" t="s">
        <v>164</v>
      </c>
      <c r="F42" s="27">
        <f t="shared" ref="F42:L42" si="9">SUM(F27:F41)</f>
        <v>32014</v>
      </c>
      <c r="G42" s="27">
        <f t="shared" si="9"/>
        <v>5077.920000000001</v>
      </c>
      <c r="H42" s="27">
        <f t="shared" si="9"/>
        <v>37091.919999999998</v>
      </c>
      <c r="I42" s="27">
        <f t="shared" si="9"/>
        <v>37619.769230769234</v>
      </c>
      <c r="J42" s="27">
        <f t="shared" si="9"/>
        <v>500</v>
      </c>
      <c r="K42" s="27">
        <f t="shared" si="9"/>
        <v>38119.769230769234</v>
      </c>
      <c r="L42" s="27">
        <f t="shared" si="9"/>
        <v>1027.8492307692286</v>
      </c>
      <c r="N42" s="27">
        <f t="shared" ref="N42:S42" si="10">SUM(N27:N41)</f>
        <v>32014</v>
      </c>
      <c r="O42" s="27">
        <f t="shared" si="10"/>
        <v>2058.6</v>
      </c>
      <c r="P42" s="27">
        <f t="shared" si="10"/>
        <v>1539.46</v>
      </c>
      <c r="Q42" s="27">
        <f t="shared" si="10"/>
        <v>360.04</v>
      </c>
      <c r="R42" s="27">
        <f t="shared" si="10"/>
        <v>1133</v>
      </c>
      <c r="S42" s="27">
        <f t="shared" si="10"/>
        <v>1950</v>
      </c>
    </row>
    <row r="44" spans="2:19" x14ac:dyDescent="0.25">
      <c r="F44" t="s">
        <v>165</v>
      </c>
      <c r="G44">
        <v>1250</v>
      </c>
      <c r="I44" s="201">
        <v>2017</v>
      </c>
      <c r="J44" s="201"/>
      <c r="K44" s="201"/>
    </row>
    <row r="45" spans="2:19" x14ac:dyDescent="0.25">
      <c r="G45">
        <v>1250</v>
      </c>
      <c r="I45" t="s">
        <v>136</v>
      </c>
      <c r="J45" t="s">
        <v>166</v>
      </c>
      <c r="K45" s="27">
        <f>SUM(H27:H39)+G44+G45+G46</f>
        <v>40841.919999999998</v>
      </c>
    </row>
    <row r="46" spans="2:19" x14ac:dyDescent="0.25">
      <c r="G46">
        <v>1250</v>
      </c>
      <c r="I46" t="s">
        <v>136</v>
      </c>
      <c r="J46" t="s">
        <v>167</v>
      </c>
      <c r="K46" s="27">
        <f>SUM(U27:U38)</f>
        <v>22333.06</v>
      </c>
    </row>
    <row r="47" spans="2:19" x14ac:dyDescent="0.25">
      <c r="I47" t="s">
        <v>168</v>
      </c>
      <c r="J47" t="s">
        <v>169</v>
      </c>
      <c r="K47">
        <f>625*11</f>
        <v>6875</v>
      </c>
    </row>
    <row r="48" spans="2:19" x14ac:dyDescent="0.25">
      <c r="K48" s="27">
        <f>K45-K47</f>
        <v>33966.92</v>
      </c>
    </row>
  </sheetData>
  <mergeCells count="9">
    <mergeCell ref="I44:K44"/>
    <mergeCell ref="C1:D1"/>
    <mergeCell ref="F2:H2"/>
    <mergeCell ref="I2:K2"/>
    <mergeCell ref="O2:S2"/>
    <mergeCell ref="I18:K18"/>
    <mergeCell ref="F25:H25"/>
    <mergeCell ref="I25:K25"/>
    <mergeCell ref="O25:S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37FE-8C5D-4C81-8CA4-B3051D90ECA3}">
  <sheetPr>
    <pageSetUpPr fitToPage="1"/>
  </sheetPr>
  <dimension ref="A1:Q485"/>
  <sheetViews>
    <sheetView topLeftCell="E1" workbookViewId="0">
      <pane ySplit="1" topLeftCell="A18" activePane="bottomLeft" state="frozen"/>
      <selection pane="bottomLeft" activeCell="Q41" sqref="Q41"/>
    </sheetView>
  </sheetViews>
  <sheetFormatPr defaultRowHeight="15" x14ac:dyDescent="0.25"/>
  <cols>
    <col min="1" max="5" width="18.7109375" customWidth="1"/>
    <col min="6" max="6" width="37.28515625" customWidth="1"/>
    <col min="7" max="7" width="43" bestFit="1" customWidth="1"/>
    <col min="9" max="9" width="16.140625" bestFit="1" customWidth="1"/>
    <col min="12" max="12" width="2.28515625" customWidth="1"/>
    <col min="14" max="14" width="33.5703125" bestFit="1" customWidth="1"/>
    <col min="15" max="15" width="9.140625" bestFit="1" customWidth="1"/>
    <col min="16" max="16" width="15.5703125" bestFit="1" customWidth="1"/>
    <col min="17" max="17" width="35.140625" bestFit="1" customWidth="1"/>
  </cols>
  <sheetData>
    <row r="1" spans="1:16" ht="30" x14ac:dyDescent="0.25">
      <c r="A1" s="133" t="s">
        <v>38</v>
      </c>
      <c r="B1" s="133" t="s">
        <v>137</v>
      </c>
      <c r="C1" s="133" t="s">
        <v>241</v>
      </c>
      <c r="D1" s="133" t="s">
        <v>242</v>
      </c>
      <c r="E1" s="136" t="s">
        <v>243</v>
      </c>
      <c r="F1" s="136" t="s">
        <v>244</v>
      </c>
      <c r="G1" t="s">
        <v>245</v>
      </c>
      <c r="I1" s="137" t="s">
        <v>137</v>
      </c>
      <c r="J1" s="138" t="s">
        <v>138</v>
      </c>
      <c r="K1" s="139" t="s">
        <v>139</v>
      </c>
      <c r="L1" s="138"/>
      <c r="M1" s="138" t="s">
        <v>140</v>
      </c>
      <c r="N1" s="139" t="s">
        <v>246</v>
      </c>
      <c r="O1" s="139" t="s">
        <v>247</v>
      </c>
      <c r="P1" s="140" t="s">
        <v>248</v>
      </c>
    </row>
    <row r="2" spans="1:16" x14ac:dyDescent="0.25">
      <c r="A2" s="141">
        <v>42765</v>
      </c>
      <c r="B2" s="133" t="str">
        <f>TEXT(Table1[[#This Row],[Date]],"mmmm")</f>
        <v>January</v>
      </c>
      <c r="C2" s="133">
        <f>WEEKNUM(Table1[[#This Row],[Date]])</f>
        <v>5</v>
      </c>
      <c r="D2" s="133" t="str">
        <f>TEXT(Table1[[#This Row],[Date]],"dddd")</f>
        <v>Monday</v>
      </c>
      <c r="E2" s="136">
        <v>8</v>
      </c>
      <c r="F2" s="136"/>
      <c r="G2" s="142"/>
      <c r="I2" s="143" t="s">
        <v>249</v>
      </c>
      <c r="J2" s="134">
        <v>160</v>
      </c>
      <c r="K2" s="65">
        <f t="shared" ref="K2:K13" si="0">90000/2080</f>
        <v>43.269230769230766</v>
      </c>
      <c r="L2" s="134"/>
      <c r="M2" s="67">
        <v>6923.08</v>
      </c>
      <c r="N2" s="67"/>
      <c r="O2" s="67">
        <f t="shared" ref="O2:O13" si="1">M2+N2</f>
        <v>6923.08</v>
      </c>
      <c r="P2" s="144">
        <f>O2-100</f>
        <v>6823.08</v>
      </c>
    </row>
    <row r="3" spans="1:16" x14ac:dyDescent="0.25">
      <c r="A3" s="141">
        <f>+A2+1</f>
        <v>42766</v>
      </c>
      <c r="B3" s="133" t="str">
        <f>TEXT(Table1[[#This Row],[Date]],"mmmm")</f>
        <v>January</v>
      </c>
      <c r="C3" s="133">
        <f>WEEKNUM(Table1[[#This Row],[Date]])</f>
        <v>5</v>
      </c>
      <c r="D3" s="133" t="str">
        <f>TEXT(Table1[[#This Row],[Date]],"dddd")</f>
        <v>Tuesday</v>
      </c>
      <c r="E3" s="136">
        <v>8</v>
      </c>
      <c r="F3" s="136"/>
      <c r="G3" s="142"/>
      <c r="I3" s="143" t="s">
        <v>153</v>
      </c>
      <c r="J3" s="134">
        <v>184</v>
      </c>
      <c r="K3" s="65">
        <f t="shared" si="0"/>
        <v>43.269230769230766</v>
      </c>
      <c r="L3" s="134"/>
      <c r="M3" s="67">
        <v>7961.54</v>
      </c>
      <c r="N3" s="67">
        <v>200</v>
      </c>
      <c r="O3" s="67">
        <f t="shared" si="1"/>
        <v>8161.54</v>
      </c>
      <c r="P3" s="144">
        <f t="shared" ref="P3:P13" si="2">O3-100</f>
        <v>8061.54</v>
      </c>
    </row>
    <row r="4" spans="1:16" x14ac:dyDescent="0.25">
      <c r="A4" s="141">
        <f t="shared" ref="A4:A10" si="3">+A3+1</f>
        <v>42767</v>
      </c>
      <c r="B4" s="133" t="str">
        <f>TEXT(Table1[[#This Row],[Date]],"mmmm")</f>
        <v>February</v>
      </c>
      <c r="C4" s="133">
        <f>WEEKNUM(Table1[[#This Row],[Date]])</f>
        <v>5</v>
      </c>
      <c r="D4" s="133" t="str">
        <f>TEXT(Table1[[#This Row],[Date]],"dddd")</f>
        <v>Wednesday</v>
      </c>
      <c r="E4" s="136">
        <v>8</v>
      </c>
      <c r="F4" s="136"/>
      <c r="G4" s="142"/>
      <c r="I4" s="143" t="s">
        <v>154</v>
      </c>
      <c r="J4" s="134">
        <v>160</v>
      </c>
      <c r="K4" s="65">
        <f t="shared" si="0"/>
        <v>43.269230769230766</v>
      </c>
      <c r="L4" s="134"/>
      <c r="M4" s="67">
        <v>6400</v>
      </c>
      <c r="N4" s="67">
        <v>560.79999999999995</v>
      </c>
      <c r="O4" s="67">
        <f t="shared" si="1"/>
        <v>6960.8</v>
      </c>
      <c r="P4" s="144">
        <f t="shared" si="2"/>
        <v>6860.8</v>
      </c>
    </row>
    <row r="5" spans="1:16" ht="30" x14ac:dyDescent="0.25">
      <c r="A5" s="141">
        <f t="shared" si="3"/>
        <v>42768</v>
      </c>
      <c r="B5" s="142" t="str">
        <f>TEXT(Table1[[#This Row],[Date]],"mmmm")</f>
        <v>February</v>
      </c>
      <c r="C5" s="142">
        <f>WEEKNUM(Table1[[#This Row],[Date]])</f>
        <v>5</v>
      </c>
      <c r="D5" s="133" t="str">
        <f>TEXT(Table1[[#This Row],[Date]],"dddd")</f>
        <v>Thursday</v>
      </c>
      <c r="E5" s="136">
        <v>8</v>
      </c>
      <c r="F5" s="136"/>
      <c r="G5" s="171" t="s">
        <v>273</v>
      </c>
      <c r="I5" s="143" t="s">
        <v>155</v>
      </c>
      <c r="J5" s="134">
        <v>176</v>
      </c>
      <c r="K5" s="65">
        <f t="shared" si="0"/>
        <v>43.269230769230766</v>
      </c>
      <c r="L5" s="134"/>
      <c r="M5" s="67">
        <v>5800.49</v>
      </c>
      <c r="N5" s="67">
        <v>1846.39</v>
      </c>
      <c r="O5" s="67">
        <f t="shared" si="1"/>
        <v>7646.88</v>
      </c>
      <c r="P5" s="144">
        <f t="shared" si="2"/>
        <v>7546.88</v>
      </c>
    </row>
    <row r="6" spans="1:16" ht="30" x14ac:dyDescent="0.25">
      <c r="A6" s="141">
        <f t="shared" si="3"/>
        <v>42769</v>
      </c>
      <c r="B6" s="142" t="str">
        <f>TEXT(Table1[[#This Row],[Date]],"mmmm")</f>
        <v>February</v>
      </c>
      <c r="C6" s="142">
        <f>WEEKNUM(Table1[[#This Row],[Date]])</f>
        <v>5</v>
      </c>
      <c r="D6" s="133" t="str">
        <f>TEXT(Table1[[#This Row],[Date]],"dddd")</f>
        <v>Friday</v>
      </c>
      <c r="E6" s="136">
        <v>8</v>
      </c>
      <c r="F6" s="136"/>
      <c r="G6" s="171" t="s">
        <v>273</v>
      </c>
      <c r="I6" s="143" t="s">
        <v>156</v>
      </c>
      <c r="J6" s="134">
        <v>176</v>
      </c>
      <c r="K6" s="65">
        <f t="shared" si="0"/>
        <v>43.269230769230766</v>
      </c>
      <c r="L6" s="134"/>
      <c r="M6" s="67">
        <v>5800.49</v>
      </c>
      <c r="N6" s="67">
        <v>1846.39</v>
      </c>
      <c r="O6" s="67">
        <f t="shared" si="1"/>
        <v>7646.88</v>
      </c>
      <c r="P6" s="144">
        <f t="shared" si="2"/>
        <v>7546.88</v>
      </c>
    </row>
    <row r="7" spans="1:16" x14ac:dyDescent="0.25">
      <c r="A7" s="141">
        <f t="shared" si="3"/>
        <v>42770</v>
      </c>
      <c r="B7" s="142" t="str">
        <f>TEXT(Table1[[#This Row],[Date]],"mmmm")</f>
        <v>February</v>
      </c>
      <c r="C7" s="142">
        <f>WEEKNUM(Table1[[#This Row],[Date]])</f>
        <v>5</v>
      </c>
      <c r="D7" s="133" t="str">
        <f>TEXT(Table1[[#This Row],[Date]],"dddd")</f>
        <v>Saturday</v>
      </c>
      <c r="E7" s="136"/>
      <c r="F7" s="136"/>
      <c r="G7" s="142"/>
      <c r="I7" s="143" t="s">
        <v>157</v>
      </c>
      <c r="J7" s="134">
        <v>160</v>
      </c>
      <c r="K7" s="65">
        <f t="shared" si="0"/>
        <v>43.269230769230766</v>
      </c>
      <c r="L7" s="134"/>
      <c r="M7" s="67">
        <v>5416.67</v>
      </c>
      <c r="N7" s="67">
        <v>1544.13</v>
      </c>
      <c r="O7" s="67">
        <f t="shared" si="1"/>
        <v>6960.8</v>
      </c>
      <c r="P7" s="144">
        <f t="shared" si="2"/>
        <v>6860.8</v>
      </c>
    </row>
    <row r="8" spans="1:16" x14ac:dyDescent="0.25">
      <c r="A8" s="141">
        <f t="shared" si="3"/>
        <v>42771</v>
      </c>
      <c r="B8" s="142" t="str">
        <f>TEXT(Table1[[#This Row],[Date]],"mmmm")</f>
        <v>February</v>
      </c>
      <c r="C8" s="142">
        <f>WEEKNUM(Table1[[#This Row],[Date]])</f>
        <v>6</v>
      </c>
      <c r="D8" s="133" t="str">
        <f>TEXT(Table1[[#This Row],[Date]],"dddd")</f>
        <v>Sunday</v>
      </c>
      <c r="E8" s="136"/>
      <c r="F8" s="136"/>
      <c r="G8" s="142"/>
      <c r="I8" s="143" t="s">
        <v>158</v>
      </c>
      <c r="J8" s="134">
        <v>184</v>
      </c>
      <c r="K8" s="65">
        <f t="shared" si="0"/>
        <v>43.269230769230766</v>
      </c>
      <c r="L8" s="134"/>
      <c r="M8" s="67">
        <v>6221</v>
      </c>
      <c r="N8" s="67">
        <v>1768.92</v>
      </c>
      <c r="O8" s="67">
        <f t="shared" si="1"/>
        <v>7989.92</v>
      </c>
      <c r="P8" s="144">
        <f t="shared" si="2"/>
        <v>7889.92</v>
      </c>
    </row>
    <row r="9" spans="1:16" x14ac:dyDescent="0.25">
      <c r="A9" s="141">
        <f t="shared" si="3"/>
        <v>42772</v>
      </c>
      <c r="B9" s="142" t="str">
        <f>TEXT(Table1[[#This Row],[Date]],"mmmm")</f>
        <v>February</v>
      </c>
      <c r="C9" s="142">
        <f>WEEKNUM(Table1[[#This Row],[Date]])</f>
        <v>6</v>
      </c>
      <c r="D9" s="133" t="str">
        <f>TEXT(Table1[[#This Row],[Date]],"dddd")</f>
        <v>Monday</v>
      </c>
      <c r="E9" s="136">
        <v>8</v>
      </c>
      <c r="F9" s="136"/>
      <c r="G9" s="142"/>
      <c r="I9" s="143" t="s">
        <v>159</v>
      </c>
      <c r="J9" s="69">
        <v>160</v>
      </c>
      <c r="K9" s="65">
        <f t="shared" si="0"/>
        <v>43.269230769230766</v>
      </c>
      <c r="L9" s="64"/>
      <c r="M9" s="70">
        <v>5416.67</v>
      </c>
      <c r="N9" s="70">
        <v>1544.13</v>
      </c>
      <c r="O9" s="70">
        <f t="shared" si="1"/>
        <v>6960.8</v>
      </c>
      <c r="P9" s="144">
        <f t="shared" si="2"/>
        <v>6860.8</v>
      </c>
    </row>
    <row r="10" spans="1:16" x14ac:dyDescent="0.25">
      <c r="A10" s="141">
        <f t="shared" si="3"/>
        <v>42773</v>
      </c>
      <c r="B10" s="142" t="str">
        <f>TEXT(Table1[[#This Row],[Date]],"mmmm")</f>
        <v>February</v>
      </c>
      <c r="C10" s="142">
        <f>WEEKNUM(Table1[[#This Row],[Date]])</f>
        <v>6</v>
      </c>
      <c r="D10" s="133" t="str">
        <f>TEXT(Table1[[#This Row],[Date]],"dddd")</f>
        <v>Tuesday</v>
      </c>
      <c r="E10" s="136">
        <v>8</v>
      </c>
      <c r="F10" s="136"/>
      <c r="G10" s="142"/>
      <c r="I10" s="145" t="s">
        <v>160</v>
      </c>
      <c r="J10" s="69">
        <v>176</v>
      </c>
      <c r="K10" s="65">
        <f t="shared" si="0"/>
        <v>43.269230769230766</v>
      </c>
      <c r="L10" s="64"/>
      <c r="M10" s="70">
        <v>6400</v>
      </c>
      <c r="N10" s="70">
        <v>1246.8800000000001</v>
      </c>
      <c r="O10" s="70">
        <f t="shared" si="1"/>
        <v>7646.88</v>
      </c>
      <c r="P10" s="144">
        <f t="shared" si="2"/>
        <v>7546.88</v>
      </c>
    </row>
    <row r="11" spans="1:16" x14ac:dyDescent="0.25">
      <c r="A11" s="141">
        <f>+A10+1</f>
        <v>42774</v>
      </c>
      <c r="B11" s="142" t="str">
        <f>TEXT(Table1[[#This Row],[Date]],"mmmm")</f>
        <v>February</v>
      </c>
      <c r="C11" s="142">
        <f>WEEKNUM(Table1[[#This Row],[Date]])</f>
        <v>6</v>
      </c>
      <c r="D11" s="133" t="str">
        <f>TEXT(Table1[[#This Row],[Date]],"dddd")</f>
        <v>Wednesday</v>
      </c>
      <c r="E11" s="136">
        <v>8</v>
      </c>
      <c r="F11" s="136"/>
      <c r="G11" s="142"/>
      <c r="I11" s="145" t="s">
        <v>161</v>
      </c>
      <c r="J11" s="69">
        <v>160</v>
      </c>
      <c r="K11" s="65">
        <f t="shared" si="0"/>
        <v>43.269230769230766</v>
      </c>
      <c r="L11" s="64"/>
      <c r="M11" s="70">
        <v>6000</v>
      </c>
      <c r="N11" s="70">
        <v>960.8</v>
      </c>
      <c r="O11" s="70">
        <f t="shared" si="1"/>
        <v>6960.8</v>
      </c>
      <c r="P11" s="144">
        <f t="shared" si="2"/>
        <v>6860.8</v>
      </c>
    </row>
    <row r="12" spans="1:16" x14ac:dyDescent="0.25">
      <c r="A12" s="141">
        <f t="shared" ref="A12:A75" si="4">+A11+1</f>
        <v>42775</v>
      </c>
      <c r="B12" s="142" t="str">
        <f>TEXT(Table1[[#This Row],[Date]],"mmmm")</f>
        <v>February</v>
      </c>
      <c r="C12" s="142">
        <f>WEEKNUM(Table1[[#This Row],[Date]])</f>
        <v>6</v>
      </c>
      <c r="D12" s="133" t="str">
        <f>TEXT(Table1[[#This Row],[Date]],"dddd")</f>
        <v>Thursday</v>
      </c>
      <c r="E12" s="136">
        <v>8</v>
      </c>
      <c r="F12" s="136"/>
      <c r="G12" s="142"/>
      <c r="I12" s="145" t="s">
        <v>162</v>
      </c>
      <c r="J12" s="69">
        <v>160</v>
      </c>
      <c r="K12" s="65">
        <f t="shared" si="0"/>
        <v>43.269230769230766</v>
      </c>
      <c r="L12" s="64"/>
      <c r="M12" s="70">
        <v>6000</v>
      </c>
      <c r="N12" s="70">
        <v>960.8</v>
      </c>
      <c r="O12" s="70">
        <f t="shared" si="1"/>
        <v>6960.8</v>
      </c>
      <c r="P12" s="144">
        <f t="shared" si="2"/>
        <v>6860.8</v>
      </c>
    </row>
    <row r="13" spans="1:16" ht="15.75" thickBot="1" x14ac:dyDescent="0.3">
      <c r="A13" s="141">
        <f t="shared" si="4"/>
        <v>42776</v>
      </c>
      <c r="B13" s="142" t="str">
        <f>TEXT(Table1[[#This Row],[Date]],"mmmm")</f>
        <v>February</v>
      </c>
      <c r="C13" s="142">
        <f>WEEKNUM(Table1[[#This Row],[Date]])</f>
        <v>6</v>
      </c>
      <c r="D13" s="133" t="str">
        <f>TEXT(Table1[[#This Row],[Date]],"dddd")</f>
        <v>Friday</v>
      </c>
      <c r="E13" s="136">
        <v>8</v>
      </c>
      <c r="F13" s="136"/>
      <c r="G13" s="142"/>
      <c r="I13" s="146" t="s">
        <v>250</v>
      </c>
      <c r="J13" s="147">
        <v>160</v>
      </c>
      <c r="K13" s="148">
        <f t="shared" si="0"/>
        <v>43.269230769230766</v>
      </c>
      <c r="L13" s="149"/>
      <c r="M13" s="150">
        <f>(6000/168)*160</f>
        <v>5714.2857142857147</v>
      </c>
      <c r="N13" s="150">
        <f>(1546.88/168)*160</f>
        <v>1473.2190476190476</v>
      </c>
      <c r="O13" s="150">
        <f t="shared" si="1"/>
        <v>7187.5047619047618</v>
      </c>
      <c r="P13" s="151">
        <f t="shared" si="2"/>
        <v>7087.5047619047618</v>
      </c>
    </row>
    <row r="14" spans="1:16" ht="15.75" thickBot="1" x14ac:dyDescent="0.3">
      <c r="A14" s="141">
        <f t="shared" si="4"/>
        <v>42777</v>
      </c>
      <c r="B14" s="142" t="str">
        <f>TEXT(Table1[[#This Row],[Date]],"mmmm")</f>
        <v>February</v>
      </c>
      <c r="C14" s="142">
        <f>WEEKNUM(Table1[[#This Row],[Date]])</f>
        <v>6</v>
      </c>
      <c r="D14" s="133" t="str">
        <f>TEXT(Table1[[#This Row],[Date]],"dddd")</f>
        <v>Saturday</v>
      </c>
      <c r="E14" s="136"/>
      <c r="F14" s="136"/>
      <c r="G14" s="142"/>
    </row>
    <row r="15" spans="1:16" x14ac:dyDescent="0.25">
      <c r="A15" s="141">
        <f t="shared" si="4"/>
        <v>42778</v>
      </c>
      <c r="B15" s="142" t="str">
        <f>TEXT(Table1[[#This Row],[Date]],"mmmm")</f>
        <v>February</v>
      </c>
      <c r="C15" s="142">
        <f>WEEKNUM(Table1[[#This Row],[Date]])</f>
        <v>7</v>
      </c>
      <c r="D15" s="133" t="str">
        <f>TEXT(Table1[[#This Row],[Date]],"dddd")</f>
        <v>Sunday</v>
      </c>
      <c r="E15" s="136"/>
      <c r="F15" s="136"/>
      <c r="G15" s="142"/>
      <c r="N15" s="152" t="s">
        <v>251</v>
      </c>
      <c r="O15" s="153"/>
      <c r="P15" s="154">
        <f>SUM(P2:P13)</f>
        <v>86806.684761904762</v>
      </c>
    </row>
    <row r="16" spans="1:16" ht="15.75" thickBot="1" x14ac:dyDescent="0.3">
      <c r="A16" s="141">
        <f t="shared" si="4"/>
        <v>42779</v>
      </c>
      <c r="B16" s="142" t="str">
        <f>TEXT(Table1[[#This Row],[Date]],"mmmm")</f>
        <v>February</v>
      </c>
      <c r="C16" s="142">
        <f>WEEKNUM(Table1[[#This Row],[Date]])</f>
        <v>7</v>
      </c>
      <c r="D16" s="133" t="str">
        <f>TEXT(Table1[[#This Row],[Date]],"dddd")</f>
        <v>Monday</v>
      </c>
      <c r="E16" s="136">
        <v>8</v>
      </c>
      <c r="F16" s="136"/>
      <c r="G16" s="142"/>
      <c r="N16" s="155" t="s">
        <v>134</v>
      </c>
      <c r="O16" s="156"/>
      <c r="P16" s="157">
        <f>90000-P15</f>
        <v>3193.3152380952379</v>
      </c>
    </row>
    <row r="17" spans="1:17" x14ac:dyDescent="0.25">
      <c r="A17" s="141">
        <f t="shared" si="4"/>
        <v>42780</v>
      </c>
      <c r="B17" s="142" t="str">
        <f>TEXT(Table1[[#This Row],[Date]],"mmmm")</f>
        <v>February</v>
      </c>
      <c r="C17" s="142">
        <f>WEEKNUM(Table1[[#This Row],[Date]])</f>
        <v>7</v>
      </c>
      <c r="D17" s="133" t="str">
        <f>TEXT(Table1[[#This Row],[Date]],"dddd")</f>
        <v>Tuesday</v>
      </c>
      <c r="E17" s="136">
        <v>8</v>
      </c>
      <c r="F17" s="136"/>
      <c r="G17" s="142"/>
      <c r="P17" s="27"/>
    </row>
    <row r="18" spans="1:17" x14ac:dyDescent="0.25">
      <c r="A18" s="141">
        <f t="shared" si="4"/>
        <v>42781</v>
      </c>
      <c r="B18" s="142" t="str">
        <f>TEXT(Table1[[#This Row],[Date]],"mmmm")</f>
        <v>February</v>
      </c>
      <c r="C18" s="142">
        <f>WEEKNUM(Table1[[#This Row],[Date]])</f>
        <v>7</v>
      </c>
      <c r="D18" s="133" t="str">
        <f>TEXT(Table1[[#This Row],[Date]],"dddd")</f>
        <v>Wednesday</v>
      </c>
      <c r="E18" s="136">
        <v>8</v>
      </c>
      <c r="F18" s="136"/>
      <c r="G18" s="142"/>
      <c r="M18" s="205" t="s">
        <v>252</v>
      </c>
      <c r="N18" s="205"/>
      <c r="O18" s="205"/>
      <c r="P18" s="205"/>
      <c r="Q18" s="176" t="s">
        <v>278</v>
      </c>
    </row>
    <row r="19" spans="1:17" ht="15.75" thickBot="1" x14ac:dyDescent="0.3">
      <c r="A19" s="141">
        <f t="shared" si="4"/>
        <v>42782</v>
      </c>
      <c r="B19" s="142" t="str">
        <f>TEXT(Table1[[#This Row],[Date]],"mmmm")</f>
        <v>February</v>
      </c>
      <c r="C19" s="142">
        <f>WEEKNUM(Table1[[#This Row],[Date]])</f>
        <v>7</v>
      </c>
      <c r="D19" s="133" t="str">
        <f>TEXT(Table1[[#This Row],[Date]],"dddd")</f>
        <v>Thursday</v>
      </c>
      <c r="E19" s="136">
        <v>8</v>
      </c>
      <c r="F19" s="136"/>
      <c r="G19" s="142"/>
      <c r="Q19" s="177">
        <f>P16+P22</f>
        <v>10116.515238095239</v>
      </c>
    </row>
    <row r="20" spans="1:17" ht="15.75" thickBot="1" x14ac:dyDescent="0.3">
      <c r="A20" s="141">
        <f t="shared" si="4"/>
        <v>42783</v>
      </c>
      <c r="B20" s="142" t="str">
        <f>TEXT(Table1[[#This Row],[Date]],"mmmm")</f>
        <v>February</v>
      </c>
      <c r="C20" s="142">
        <f>WEEKNUM(Table1[[#This Row],[Date]])</f>
        <v>7</v>
      </c>
      <c r="D20" s="133" t="str">
        <f>TEXT(Table1[[#This Row],[Date]],"dddd")</f>
        <v>Friday</v>
      </c>
      <c r="E20" s="136">
        <v>8</v>
      </c>
      <c r="F20" s="136"/>
      <c r="G20" s="142"/>
      <c r="M20" s="152" t="s">
        <v>134</v>
      </c>
      <c r="N20" s="153" t="s">
        <v>253</v>
      </c>
      <c r="O20" s="158"/>
      <c r="P20" s="158">
        <f>80*43.27</f>
        <v>3461.6000000000004</v>
      </c>
    </row>
    <row r="21" spans="1:17" x14ac:dyDescent="0.25">
      <c r="A21" s="141">
        <f t="shared" si="4"/>
        <v>42784</v>
      </c>
      <c r="B21" s="142" t="str">
        <f>TEXT(Table1[[#This Row],[Date]],"mmmm")</f>
        <v>February</v>
      </c>
      <c r="C21" s="142">
        <f>WEEKNUM(Table1[[#This Row],[Date]])</f>
        <v>7</v>
      </c>
      <c r="D21" s="133" t="str">
        <f>TEXT(Table1[[#This Row],[Date]],"dddd")</f>
        <v>Saturday</v>
      </c>
      <c r="E21" s="136"/>
      <c r="F21" s="136"/>
      <c r="G21" s="142"/>
      <c r="M21" s="159"/>
      <c r="N21" s="153" t="s">
        <v>275</v>
      </c>
      <c r="O21" s="158"/>
      <c r="P21" s="158">
        <f>80*43.27</f>
        <v>3461.6000000000004</v>
      </c>
    </row>
    <row r="22" spans="1:17" ht="15.75" thickBot="1" x14ac:dyDescent="0.3">
      <c r="A22" s="141">
        <f t="shared" si="4"/>
        <v>42785</v>
      </c>
      <c r="B22" s="142" t="str">
        <f>TEXT(Table1[[#This Row],[Date]],"mmmm")</f>
        <v>February</v>
      </c>
      <c r="C22" s="142">
        <f>WEEKNUM(Table1[[#This Row],[Date]])</f>
        <v>8</v>
      </c>
      <c r="D22" s="133" t="str">
        <f>TEXT(Table1[[#This Row],[Date]],"dddd")</f>
        <v>Sunday</v>
      </c>
      <c r="E22" s="136"/>
      <c r="F22" s="136"/>
      <c r="G22" s="142"/>
      <c r="M22" s="160"/>
      <c r="N22" s="156" t="s">
        <v>145</v>
      </c>
      <c r="O22" s="161"/>
      <c r="P22" s="161">
        <f>SUM(P20+P21)</f>
        <v>6923.2000000000007</v>
      </c>
    </row>
    <row r="23" spans="1:17" x14ac:dyDescent="0.25">
      <c r="A23" s="141">
        <f t="shared" si="4"/>
        <v>42786</v>
      </c>
      <c r="B23" s="142" t="str">
        <f>TEXT(Table1[[#This Row],[Date]],"mmmm")</f>
        <v>February</v>
      </c>
      <c r="C23" s="142">
        <f>WEEKNUM(Table1[[#This Row],[Date]])</f>
        <v>8</v>
      </c>
      <c r="D23" s="133" t="str">
        <f>TEXT(Table1[[#This Row],[Date]],"dddd")</f>
        <v>Monday</v>
      </c>
      <c r="E23" s="136">
        <v>8</v>
      </c>
      <c r="F23" s="136">
        <v>8</v>
      </c>
      <c r="G23" s="142" t="s">
        <v>267</v>
      </c>
    </row>
    <row r="24" spans="1:17" x14ac:dyDescent="0.25">
      <c r="A24" s="141">
        <f t="shared" si="4"/>
        <v>42787</v>
      </c>
      <c r="B24" s="142" t="str">
        <f>TEXT(Table1[[#This Row],[Date]],"mmmm")</f>
        <v>February</v>
      </c>
      <c r="C24" s="142">
        <f>WEEKNUM(Table1[[#This Row],[Date]])</f>
        <v>8</v>
      </c>
      <c r="D24" s="133" t="str">
        <f>TEXT(Table1[[#This Row],[Date]],"dddd")</f>
        <v>Tuesday</v>
      </c>
      <c r="E24" s="136">
        <v>8</v>
      </c>
      <c r="F24" s="136"/>
      <c r="G24" s="142"/>
    </row>
    <row r="25" spans="1:17" x14ac:dyDescent="0.25">
      <c r="A25" s="141">
        <f t="shared" si="4"/>
        <v>42788</v>
      </c>
      <c r="B25" s="142" t="str">
        <f>TEXT(Table1[[#This Row],[Date]],"mmmm")</f>
        <v>February</v>
      </c>
      <c r="C25" s="142">
        <f>WEEKNUM(Table1[[#This Row],[Date]])</f>
        <v>8</v>
      </c>
      <c r="D25" s="133" t="str">
        <f>TEXT(Table1[[#This Row],[Date]],"dddd")</f>
        <v>Wednesday</v>
      </c>
      <c r="E25" s="136">
        <v>8</v>
      </c>
      <c r="F25" s="136"/>
      <c r="G25" s="142"/>
    </row>
    <row r="26" spans="1:17" ht="15.75" thickBot="1" x14ac:dyDescent="0.3">
      <c r="A26" s="141">
        <f t="shared" si="4"/>
        <v>42789</v>
      </c>
      <c r="B26" s="142" t="str">
        <f>TEXT(Table1[[#This Row],[Date]],"mmmm")</f>
        <v>February</v>
      </c>
      <c r="C26" s="142">
        <f>WEEKNUM(Table1[[#This Row],[Date]])</f>
        <v>8</v>
      </c>
      <c r="D26" s="133" t="str">
        <f>TEXT(Table1[[#This Row],[Date]],"dddd")</f>
        <v>Thursday</v>
      </c>
      <c r="E26" s="136">
        <v>8</v>
      </c>
      <c r="F26" s="136"/>
      <c r="G26" s="142"/>
    </row>
    <row r="27" spans="1:17" ht="30" x14ac:dyDescent="0.25">
      <c r="A27" s="141">
        <f t="shared" si="4"/>
        <v>42790</v>
      </c>
      <c r="B27" s="142" t="str">
        <f>TEXT(Table1[[#This Row],[Date]],"mmmm")</f>
        <v>February</v>
      </c>
      <c r="C27" s="142">
        <f>WEEKNUM(Table1[[#This Row],[Date]])</f>
        <v>8</v>
      </c>
      <c r="D27" s="133" t="str">
        <f>TEXT(Table1[[#This Row],[Date]],"dddd")</f>
        <v>Friday</v>
      </c>
      <c r="E27" s="136">
        <v>8</v>
      </c>
      <c r="F27" s="136"/>
      <c r="G27" s="142"/>
      <c r="I27" s="137" t="s">
        <v>137</v>
      </c>
      <c r="J27" s="138" t="s">
        <v>270</v>
      </c>
      <c r="K27" s="139" t="s">
        <v>271</v>
      </c>
      <c r="L27" s="138"/>
      <c r="M27" s="138" t="s">
        <v>140</v>
      </c>
      <c r="N27" s="139" t="s">
        <v>272</v>
      </c>
      <c r="O27" s="139" t="s">
        <v>247</v>
      </c>
      <c r="P27" s="140" t="s">
        <v>248</v>
      </c>
      <c r="Q27" s="170"/>
    </row>
    <row r="28" spans="1:17" x14ac:dyDescent="0.25">
      <c r="A28" s="141">
        <f t="shared" si="4"/>
        <v>42791</v>
      </c>
      <c r="B28" s="142" t="str">
        <f>TEXT(Table1[[#This Row],[Date]],"mmmm")</f>
        <v>February</v>
      </c>
      <c r="C28" s="142">
        <f>WEEKNUM(Table1[[#This Row],[Date]])</f>
        <v>8</v>
      </c>
      <c r="D28" s="133" t="str">
        <f>TEXT(Table1[[#This Row],[Date]],"dddd")</f>
        <v>Saturday</v>
      </c>
      <c r="E28" s="136"/>
      <c r="F28" s="136"/>
      <c r="G28" s="142"/>
      <c r="I28" s="143" t="s">
        <v>276</v>
      </c>
      <c r="J28" s="134">
        <v>12</v>
      </c>
      <c r="K28" s="65">
        <f t="shared" ref="K28:K32" si="5">90000/2080</f>
        <v>43.269230769230766</v>
      </c>
      <c r="L28" s="134"/>
      <c r="M28" s="67">
        <v>285.70999999999998</v>
      </c>
      <c r="N28" s="67">
        <v>73.66</v>
      </c>
      <c r="O28" s="67">
        <f t="shared" ref="O28:O34" si="6">M28+N28</f>
        <v>359.37</v>
      </c>
      <c r="P28" s="168">
        <f>O28-0</f>
        <v>359.37</v>
      </c>
      <c r="Q28" t="s">
        <v>277</v>
      </c>
    </row>
    <row r="29" spans="1:17" x14ac:dyDescent="0.25">
      <c r="A29" s="141">
        <f t="shared" si="4"/>
        <v>42792</v>
      </c>
      <c r="B29" s="142" t="str">
        <f>TEXT(Table1[[#This Row],[Date]],"mmmm")</f>
        <v>February</v>
      </c>
      <c r="C29" s="142">
        <f>WEEKNUM(Table1[[#This Row],[Date]])</f>
        <v>9</v>
      </c>
      <c r="D29" s="133" t="str">
        <f>TEXT(Table1[[#This Row],[Date]],"dddd")</f>
        <v>Sunday</v>
      </c>
      <c r="E29" s="136"/>
      <c r="F29" s="136"/>
      <c r="G29" s="142"/>
      <c r="I29" s="163" t="s">
        <v>152</v>
      </c>
      <c r="J29" s="164">
        <v>160</v>
      </c>
      <c r="K29" s="65">
        <f t="shared" si="5"/>
        <v>43.269230769230766</v>
      </c>
      <c r="L29" s="166"/>
      <c r="M29" s="70">
        <v>6000</v>
      </c>
      <c r="N29" s="167">
        <v>960.8</v>
      </c>
      <c r="O29" s="167">
        <f t="shared" si="6"/>
        <v>6960.8</v>
      </c>
      <c r="P29" s="168">
        <f>O29-100</f>
        <v>6860.8</v>
      </c>
    </row>
    <row r="30" spans="1:17" x14ac:dyDescent="0.25">
      <c r="A30" s="141">
        <f t="shared" si="4"/>
        <v>42793</v>
      </c>
      <c r="B30" s="142" t="str">
        <f>TEXT(Table1[[#This Row],[Date]],"mmmm")</f>
        <v>February</v>
      </c>
      <c r="C30" s="142">
        <f>WEEKNUM(Table1[[#This Row],[Date]])</f>
        <v>9</v>
      </c>
      <c r="D30" s="142" t="str">
        <f>TEXT(Table1[[#This Row],[Date]],"dddd")</f>
        <v>Monday</v>
      </c>
      <c r="E30" s="136">
        <v>8</v>
      </c>
      <c r="F30" s="136"/>
      <c r="G30" s="142"/>
      <c r="I30" s="163" t="s">
        <v>153</v>
      </c>
      <c r="J30" s="164">
        <v>176</v>
      </c>
      <c r="K30" s="65">
        <f t="shared" si="5"/>
        <v>43.269230769230766</v>
      </c>
      <c r="L30" s="166"/>
      <c r="M30" s="167">
        <v>6500</v>
      </c>
      <c r="N30" s="167">
        <v>1146.8800000000001</v>
      </c>
      <c r="O30" s="167">
        <f t="shared" si="6"/>
        <v>7646.88</v>
      </c>
      <c r="P30" s="168">
        <f>O30-100</f>
        <v>7546.88</v>
      </c>
    </row>
    <row r="31" spans="1:17" x14ac:dyDescent="0.25">
      <c r="A31" s="141">
        <f t="shared" si="4"/>
        <v>42794</v>
      </c>
      <c r="B31" s="142" t="str">
        <f>TEXT(Table1[[#This Row],[Date]],"mmmm")</f>
        <v>February</v>
      </c>
      <c r="C31" s="142">
        <f>WEEKNUM(Table1[[#This Row],[Date]])</f>
        <v>9</v>
      </c>
      <c r="D31" s="142" t="str">
        <f>TEXT(Table1[[#This Row],[Date]],"dddd")</f>
        <v>Tuesday</v>
      </c>
      <c r="E31" s="136">
        <v>8</v>
      </c>
      <c r="F31" s="136"/>
      <c r="G31" s="142"/>
      <c r="I31" s="163" t="s">
        <v>154</v>
      </c>
      <c r="J31" s="164">
        <v>170</v>
      </c>
      <c r="K31" s="65">
        <f t="shared" si="5"/>
        <v>43.269230769230766</v>
      </c>
      <c r="L31" s="166"/>
      <c r="M31" s="167">
        <v>6330</v>
      </c>
      <c r="N31" s="167">
        <v>889.6</v>
      </c>
      <c r="O31" s="167">
        <f t="shared" si="6"/>
        <v>7219.6</v>
      </c>
      <c r="P31" s="168">
        <f>O31-100</f>
        <v>7119.6</v>
      </c>
    </row>
    <row r="32" spans="1:17" x14ac:dyDescent="0.25">
      <c r="A32" s="141">
        <f t="shared" si="4"/>
        <v>42795</v>
      </c>
      <c r="B32" s="142" t="str">
        <f>TEXT(Table1[[#This Row],[Date]],"mmmm")</f>
        <v>March</v>
      </c>
      <c r="C32" s="142">
        <f>WEEKNUM(Table1[[#This Row],[Date]])</f>
        <v>9</v>
      </c>
      <c r="D32" s="142" t="str">
        <f>TEXT(Table1[[#This Row],[Date]],"dddd")</f>
        <v>Wednesday</v>
      </c>
      <c r="E32" s="136">
        <v>8</v>
      </c>
      <c r="F32" s="136"/>
      <c r="G32" s="142"/>
      <c r="I32" s="169" t="s">
        <v>268</v>
      </c>
      <c r="J32" s="164">
        <v>112</v>
      </c>
      <c r="K32" s="65">
        <f t="shared" si="5"/>
        <v>43.269230769230766</v>
      </c>
      <c r="L32" s="166"/>
      <c r="M32" s="167">
        <v>4480</v>
      </c>
      <c r="N32" s="167">
        <v>322.56</v>
      </c>
      <c r="O32" s="167">
        <f t="shared" si="6"/>
        <v>4802.5600000000004</v>
      </c>
      <c r="P32" s="168">
        <f>O32-100</f>
        <v>4702.5600000000004</v>
      </c>
    </row>
    <row r="33" spans="1:17" x14ac:dyDescent="0.25">
      <c r="A33" s="141">
        <f t="shared" si="4"/>
        <v>42796</v>
      </c>
      <c r="B33" s="142" t="str">
        <f>TEXT(Table1[[#This Row],[Date]],"mmmm")</f>
        <v>March</v>
      </c>
      <c r="C33" s="142">
        <f>WEEKNUM(Table1[[#This Row],[Date]])</f>
        <v>9</v>
      </c>
      <c r="D33" s="142" t="str">
        <f>TEXT(Table1[[#This Row],[Date]],"dddd")</f>
        <v>Thursday</v>
      </c>
      <c r="E33" s="136">
        <v>8</v>
      </c>
      <c r="F33" s="136"/>
      <c r="G33" s="142"/>
      <c r="I33" s="163"/>
      <c r="J33" s="164"/>
      <c r="K33" s="165"/>
      <c r="L33" s="166"/>
      <c r="M33" s="167"/>
      <c r="N33" s="167"/>
      <c r="O33" s="167"/>
      <c r="P33" s="168"/>
    </row>
    <row r="34" spans="1:17" ht="30" x14ac:dyDescent="0.25">
      <c r="A34" s="141">
        <f t="shared" si="4"/>
        <v>42797</v>
      </c>
      <c r="B34" s="142" t="str">
        <f>TEXT(Table1[[#This Row],[Date]],"mmmm")</f>
        <v>March</v>
      </c>
      <c r="C34" s="142">
        <f>WEEKNUM(Table1[[#This Row],[Date]])</f>
        <v>9</v>
      </c>
      <c r="D34" s="142" t="str">
        <f>TEXT(Table1[[#This Row],[Date]],"dddd")</f>
        <v>Friday</v>
      </c>
      <c r="E34" s="136">
        <v>8</v>
      </c>
      <c r="F34" s="136"/>
      <c r="G34" s="142"/>
      <c r="I34" s="179" t="s">
        <v>284</v>
      </c>
      <c r="J34" s="164">
        <v>64</v>
      </c>
      <c r="K34" s="165">
        <v>45</v>
      </c>
      <c r="L34" s="166"/>
      <c r="M34" s="167">
        <v>2800</v>
      </c>
      <c r="N34" s="167">
        <v>211.2</v>
      </c>
      <c r="O34" s="167">
        <f t="shared" si="6"/>
        <v>3011.2</v>
      </c>
      <c r="P34" s="168" t="s">
        <v>47</v>
      </c>
      <c r="Q34" t="s">
        <v>285</v>
      </c>
    </row>
    <row r="35" spans="1:17" ht="15.75" thickBot="1" x14ac:dyDescent="0.3">
      <c r="A35" s="141">
        <f t="shared" si="4"/>
        <v>42798</v>
      </c>
      <c r="B35" s="142" t="str">
        <f>TEXT(Table1[[#This Row],[Date]],"mmmm")</f>
        <v>March</v>
      </c>
      <c r="C35" s="142">
        <f>WEEKNUM(Table1[[#This Row],[Date]])</f>
        <v>9</v>
      </c>
      <c r="D35" s="142" t="str">
        <f>TEXT(Table1[[#This Row],[Date]],"dddd")</f>
        <v>Saturday</v>
      </c>
      <c r="E35" s="136"/>
      <c r="F35" s="136"/>
      <c r="G35" s="142"/>
      <c r="I35" s="146"/>
      <c r="J35" s="147"/>
      <c r="K35" s="148"/>
      <c r="L35" s="149"/>
      <c r="M35" s="150"/>
      <c r="N35" s="150"/>
      <c r="O35" s="150"/>
      <c r="P35" s="151"/>
    </row>
    <row r="36" spans="1:17" ht="15.75" thickBot="1" x14ac:dyDescent="0.3">
      <c r="A36" s="141">
        <f t="shared" si="4"/>
        <v>42799</v>
      </c>
      <c r="B36" s="142" t="str">
        <f>TEXT(Table1[[#This Row],[Date]],"mmmm")</f>
        <v>March</v>
      </c>
      <c r="C36" s="142">
        <f>WEEKNUM(Table1[[#This Row],[Date]])</f>
        <v>10</v>
      </c>
      <c r="D36" s="142" t="str">
        <f>TEXT(Table1[[#This Row],[Date]],"dddd")</f>
        <v>Sunday</v>
      </c>
      <c r="E36" s="136"/>
      <c r="F36" s="136"/>
      <c r="G36" s="142"/>
    </row>
    <row r="37" spans="1:17" x14ac:dyDescent="0.25">
      <c r="A37" s="141">
        <f t="shared" si="4"/>
        <v>42800</v>
      </c>
      <c r="B37" s="142" t="str">
        <f>TEXT(Table1[[#This Row],[Date]],"mmmm")</f>
        <v>March</v>
      </c>
      <c r="C37" s="142">
        <f>WEEKNUM(Table1[[#This Row],[Date]])</f>
        <v>10</v>
      </c>
      <c r="D37" s="142" t="str">
        <f>TEXT(Table1[[#This Row],[Date]],"dddd")</f>
        <v>Monday</v>
      </c>
      <c r="E37" s="136">
        <v>8</v>
      </c>
      <c r="F37" s="136"/>
      <c r="G37" s="142"/>
      <c r="K37" s="172"/>
      <c r="L37" s="172"/>
      <c r="M37" s="206" t="s">
        <v>281</v>
      </c>
      <c r="N37" s="207"/>
      <c r="O37" s="153"/>
      <c r="P37" s="154">
        <f>SUM(P28:P35)</f>
        <v>26589.210000000003</v>
      </c>
    </row>
    <row r="38" spans="1:17" ht="15.75" thickBot="1" x14ac:dyDescent="0.3">
      <c r="A38" s="141">
        <f t="shared" si="4"/>
        <v>42801</v>
      </c>
      <c r="B38" s="142" t="str">
        <f>TEXT(Table1[[#This Row],[Date]],"mmmm")</f>
        <v>March</v>
      </c>
      <c r="C38" s="142">
        <f>WEEKNUM(Table1[[#This Row],[Date]])</f>
        <v>10</v>
      </c>
      <c r="D38" s="142" t="str">
        <f>TEXT(Table1[[#This Row],[Date]],"dddd")</f>
        <v>Tuesday</v>
      </c>
      <c r="E38" s="136">
        <v>8</v>
      </c>
      <c r="F38" s="136"/>
      <c r="G38" s="142"/>
      <c r="K38" s="172"/>
      <c r="L38" s="172"/>
      <c r="M38" s="206" t="s">
        <v>282</v>
      </c>
      <c r="N38" s="207"/>
      <c r="O38" s="156"/>
      <c r="P38" s="157">
        <f>28350+86.54</f>
        <v>28436.54</v>
      </c>
    </row>
    <row r="39" spans="1:17" ht="15.75" thickBot="1" x14ac:dyDescent="0.3">
      <c r="A39" s="141">
        <f t="shared" si="4"/>
        <v>42802</v>
      </c>
      <c r="B39" s="142" t="str">
        <f>TEXT(Table1[[#This Row],[Date]],"mmmm")</f>
        <v>March</v>
      </c>
      <c r="C39" s="142">
        <f>WEEKNUM(Table1[[#This Row],[Date]])</f>
        <v>10</v>
      </c>
      <c r="D39" s="142" t="str">
        <f>TEXT(Table1[[#This Row],[Date]],"dddd")</f>
        <v>Wednesday</v>
      </c>
      <c r="E39" s="136">
        <v>8</v>
      </c>
      <c r="F39" s="136"/>
      <c r="G39" s="142"/>
      <c r="N39" s="155" t="s">
        <v>274</v>
      </c>
      <c r="O39" s="173"/>
      <c r="P39" s="174">
        <f>P38-P37</f>
        <v>1847.3299999999981</v>
      </c>
    </row>
    <row r="40" spans="1:17" x14ac:dyDescent="0.25">
      <c r="A40" s="141">
        <f t="shared" si="4"/>
        <v>42803</v>
      </c>
      <c r="B40" s="142" t="str">
        <f>TEXT(Table1[[#This Row],[Date]],"mmmm")</f>
        <v>March</v>
      </c>
      <c r="C40" s="142">
        <f>WEEKNUM(Table1[[#This Row],[Date]])</f>
        <v>10</v>
      </c>
      <c r="D40" s="142" t="str">
        <f>TEXT(Table1[[#This Row],[Date]],"dddd")</f>
        <v>Thursday</v>
      </c>
      <c r="E40" s="136">
        <v>8</v>
      </c>
      <c r="F40" s="136"/>
      <c r="G40" s="142"/>
      <c r="P40" s="27"/>
      <c r="Q40" s="176" t="s">
        <v>286</v>
      </c>
    </row>
    <row r="41" spans="1:17" x14ac:dyDescent="0.25">
      <c r="A41" s="141">
        <f t="shared" si="4"/>
        <v>42804</v>
      </c>
      <c r="B41" s="142" t="str">
        <f>TEXT(Table1[[#This Row],[Date]],"mmmm")</f>
        <v>March</v>
      </c>
      <c r="C41" s="142">
        <f>WEEKNUM(Table1[[#This Row],[Date]])</f>
        <v>10</v>
      </c>
      <c r="D41" s="142" t="str">
        <f>TEXT(Table1[[#This Row],[Date]],"dddd")</f>
        <v>Friday</v>
      </c>
      <c r="E41" s="136">
        <v>8</v>
      </c>
      <c r="F41" s="136"/>
      <c r="G41" s="142"/>
      <c r="M41" s="175" t="s">
        <v>252</v>
      </c>
      <c r="N41" s="175"/>
      <c r="O41" s="175"/>
      <c r="P41" s="175"/>
      <c r="Q41" s="177">
        <f>P39+O45</f>
        <v>4028.1379999999981</v>
      </c>
    </row>
    <row r="42" spans="1:17" ht="15.75" thickBot="1" x14ac:dyDescent="0.3">
      <c r="A42" s="141">
        <f t="shared" si="4"/>
        <v>42805</v>
      </c>
      <c r="B42" s="142" t="str">
        <f>TEXT(Table1[[#This Row],[Date]],"mmmm")</f>
        <v>March</v>
      </c>
      <c r="C42" s="142">
        <f>WEEKNUM(Table1[[#This Row],[Date]])</f>
        <v>10</v>
      </c>
      <c r="D42" s="142" t="str">
        <f>TEXT(Table1[[#This Row],[Date]],"dddd")</f>
        <v>Saturday</v>
      </c>
      <c r="E42" s="136"/>
      <c r="F42" s="136"/>
      <c r="G42" s="142"/>
    </row>
    <row r="43" spans="1:17" ht="15.75" thickBot="1" x14ac:dyDescent="0.3">
      <c r="A43" s="141">
        <f t="shared" si="4"/>
        <v>42806</v>
      </c>
      <c r="B43" s="142" t="str">
        <f>TEXT(Table1[[#This Row],[Date]],"mmmm")</f>
        <v>March</v>
      </c>
      <c r="C43" s="142">
        <f>WEEKNUM(Table1[[#This Row],[Date]])</f>
        <v>11</v>
      </c>
      <c r="D43" s="142" t="str">
        <f>TEXT(Table1[[#This Row],[Date]],"dddd")</f>
        <v>Sunday</v>
      </c>
      <c r="E43" s="136"/>
      <c r="F43" s="136"/>
      <c r="G43" s="142"/>
      <c r="M43" s="152" t="s">
        <v>134</v>
      </c>
      <c r="N43" s="153" t="s">
        <v>279</v>
      </c>
      <c r="O43" s="158">
        <f>25.2*43.27</f>
        <v>1090.404</v>
      </c>
    </row>
    <row r="44" spans="1:17" x14ac:dyDescent="0.25">
      <c r="A44" s="141">
        <f t="shared" si="4"/>
        <v>42807</v>
      </c>
      <c r="B44" s="142" t="str">
        <f>TEXT(Table1[[#This Row],[Date]],"mmmm")</f>
        <v>March</v>
      </c>
      <c r="C44" s="142">
        <f>WEEKNUM(Table1[[#This Row],[Date]])</f>
        <v>11</v>
      </c>
      <c r="D44" s="142" t="str">
        <f>TEXT(Table1[[#This Row],[Date]],"dddd")</f>
        <v>Monday</v>
      </c>
      <c r="E44" s="136">
        <v>8</v>
      </c>
      <c r="F44" s="136"/>
      <c r="G44" s="142"/>
      <c r="M44" s="159"/>
      <c r="N44" s="153" t="s">
        <v>280</v>
      </c>
      <c r="O44" s="158">
        <f>25.2*43.27</f>
        <v>1090.404</v>
      </c>
    </row>
    <row r="45" spans="1:17" ht="15.75" thickBot="1" x14ac:dyDescent="0.3">
      <c r="A45" s="141">
        <f t="shared" si="4"/>
        <v>42808</v>
      </c>
      <c r="B45" s="142" t="str">
        <f>TEXT(Table1[[#This Row],[Date]],"mmmm")</f>
        <v>March</v>
      </c>
      <c r="C45" s="142">
        <f>WEEKNUM(Table1[[#This Row],[Date]])</f>
        <v>11</v>
      </c>
      <c r="D45" s="142" t="str">
        <f>TEXT(Table1[[#This Row],[Date]],"dddd")</f>
        <v>Tuesday</v>
      </c>
      <c r="E45" s="136">
        <v>8</v>
      </c>
      <c r="F45" s="136"/>
      <c r="G45" s="142"/>
      <c r="M45" s="160"/>
      <c r="N45" s="156" t="s">
        <v>145</v>
      </c>
      <c r="O45" s="161">
        <f>SUM(O43+O44)</f>
        <v>2180.808</v>
      </c>
    </row>
    <row r="46" spans="1:17" x14ac:dyDescent="0.25">
      <c r="A46" s="141">
        <f t="shared" si="4"/>
        <v>42809</v>
      </c>
      <c r="B46" s="142" t="str">
        <f>TEXT(Table1[[#This Row],[Date]],"mmmm")</f>
        <v>March</v>
      </c>
      <c r="C46" s="142">
        <f>WEEKNUM(Table1[[#This Row],[Date]])</f>
        <v>11</v>
      </c>
      <c r="D46" s="142" t="str">
        <f>TEXT(Table1[[#This Row],[Date]],"dddd")</f>
        <v>Wednesday</v>
      </c>
      <c r="E46" s="136">
        <v>8</v>
      </c>
      <c r="F46" s="136"/>
      <c r="G46" s="142"/>
    </row>
    <row r="47" spans="1:17" x14ac:dyDescent="0.25">
      <c r="A47" s="141">
        <f t="shared" si="4"/>
        <v>42810</v>
      </c>
      <c r="B47" s="142" t="str">
        <f>TEXT(Table1[[#This Row],[Date]],"mmmm")</f>
        <v>March</v>
      </c>
      <c r="C47" s="142">
        <f>WEEKNUM(Table1[[#This Row],[Date]])</f>
        <v>11</v>
      </c>
      <c r="D47" s="142" t="str">
        <f>TEXT(Table1[[#This Row],[Date]],"dddd")</f>
        <v>Thursday</v>
      </c>
      <c r="E47" s="136">
        <v>8</v>
      </c>
      <c r="F47" s="136"/>
      <c r="G47" s="142"/>
    </row>
    <row r="48" spans="1:17" x14ac:dyDescent="0.25">
      <c r="A48" s="141">
        <f t="shared" si="4"/>
        <v>42811</v>
      </c>
      <c r="B48" s="142" t="str">
        <f>TEXT(Table1[[#This Row],[Date]],"mmmm")</f>
        <v>March</v>
      </c>
      <c r="C48" s="142">
        <f>WEEKNUM(Table1[[#This Row],[Date]])</f>
        <v>11</v>
      </c>
      <c r="D48" s="142" t="str">
        <f>TEXT(Table1[[#This Row],[Date]],"dddd")</f>
        <v>Friday</v>
      </c>
      <c r="E48" s="136">
        <v>8</v>
      </c>
      <c r="F48" s="136"/>
      <c r="G48" s="142"/>
    </row>
    <row r="49" spans="1:14" x14ac:dyDescent="0.25">
      <c r="A49" s="141">
        <f t="shared" si="4"/>
        <v>42812</v>
      </c>
      <c r="B49" s="142" t="str">
        <f>TEXT(Table1[[#This Row],[Date]],"mmmm")</f>
        <v>March</v>
      </c>
      <c r="C49" s="142">
        <f>WEEKNUM(Table1[[#This Row],[Date]])</f>
        <v>11</v>
      </c>
      <c r="D49" s="142" t="str">
        <f>TEXT(Table1[[#This Row],[Date]],"dddd")</f>
        <v>Saturday</v>
      </c>
      <c r="E49" s="136"/>
      <c r="F49" s="136"/>
      <c r="G49" s="142"/>
    </row>
    <row r="50" spans="1:14" x14ac:dyDescent="0.25">
      <c r="A50" s="141">
        <f t="shared" si="4"/>
        <v>42813</v>
      </c>
      <c r="B50" s="142" t="str">
        <f>TEXT(Table1[[#This Row],[Date]],"mmmm")</f>
        <v>March</v>
      </c>
      <c r="C50" s="142">
        <f>WEEKNUM(Table1[[#This Row],[Date]])</f>
        <v>12</v>
      </c>
      <c r="D50" s="142" t="str">
        <f>TEXT(Table1[[#This Row],[Date]],"dddd")</f>
        <v>Sunday</v>
      </c>
      <c r="E50" s="136"/>
      <c r="F50" s="136"/>
      <c r="G50" s="142"/>
    </row>
    <row r="51" spans="1:14" x14ac:dyDescent="0.25">
      <c r="A51" s="141">
        <f t="shared" si="4"/>
        <v>42814</v>
      </c>
      <c r="B51" s="142" t="str">
        <f>TEXT(Table1[[#This Row],[Date]],"mmmm")</f>
        <v>March</v>
      </c>
      <c r="C51" s="142">
        <f>WEEKNUM(Table1[[#This Row],[Date]])</f>
        <v>12</v>
      </c>
      <c r="D51" s="142" t="str">
        <f>TEXT(Table1[[#This Row],[Date]],"dddd")</f>
        <v>Monday</v>
      </c>
      <c r="E51" s="136">
        <v>8</v>
      </c>
      <c r="F51" s="136"/>
      <c r="G51" s="142"/>
      <c r="M51">
        <f>7184+533.76</f>
        <v>7717.76</v>
      </c>
      <c r="N51">
        <f>M51/176</f>
        <v>43.850909090909092</v>
      </c>
    </row>
    <row r="52" spans="1:14" x14ac:dyDescent="0.25">
      <c r="A52" s="141">
        <f t="shared" si="4"/>
        <v>42815</v>
      </c>
      <c r="B52" s="142" t="str">
        <f>TEXT(Table1[[#This Row],[Date]],"mmmm")</f>
        <v>March</v>
      </c>
      <c r="C52" s="142">
        <f>WEEKNUM(Table1[[#This Row],[Date]])</f>
        <v>12</v>
      </c>
      <c r="D52" s="142" t="str">
        <f>TEXT(Table1[[#This Row],[Date]],"dddd")</f>
        <v>Tuesday</v>
      </c>
      <c r="E52" s="136">
        <v>8</v>
      </c>
      <c r="F52" s="136"/>
      <c r="G52" s="142"/>
    </row>
    <row r="53" spans="1:14" x14ac:dyDescent="0.25">
      <c r="A53" s="141">
        <f t="shared" si="4"/>
        <v>42816</v>
      </c>
      <c r="B53" s="142" t="str">
        <f>TEXT(Table1[[#This Row],[Date]],"mmmm")</f>
        <v>March</v>
      </c>
      <c r="C53" s="142">
        <f>WEEKNUM(Table1[[#This Row],[Date]])</f>
        <v>12</v>
      </c>
      <c r="D53" s="142" t="str">
        <f>TEXT(Table1[[#This Row],[Date]],"dddd")</f>
        <v>Wednesday</v>
      </c>
      <c r="E53" s="136">
        <v>8</v>
      </c>
      <c r="F53" s="136"/>
      <c r="G53" s="142"/>
    </row>
    <row r="54" spans="1:14" x14ac:dyDescent="0.25">
      <c r="A54" s="141">
        <f t="shared" si="4"/>
        <v>42817</v>
      </c>
      <c r="B54" s="142" t="str">
        <f>TEXT(Table1[[#This Row],[Date]],"mmmm")</f>
        <v>March</v>
      </c>
      <c r="C54" s="142">
        <f>WEEKNUM(Table1[[#This Row],[Date]])</f>
        <v>12</v>
      </c>
      <c r="D54" s="142" t="str">
        <f>TEXT(Table1[[#This Row],[Date]],"dddd")</f>
        <v>Thursday</v>
      </c>
      <c r="E54" s="136">
        <v>8</v>
      </c>
      <c r="F54" s="136"/>
      <c r="G54" s="142"/>
    </row>
    <row r="55" spans="1:14" x14ac:dyDescent="0.25">
      <c r="A55" s="141">
        <f t="shared" si="4"/>
        <v>42818</v>
      </c>
      <c r="B55" s="142" t="str">
        <f>TEXT(Table1[[#This Row],[Date]],"mmmm")</f>
        <v>March</v>
      </c>
      <c r="C55" s="142">
        <f>WEEKNUM(Table1[[#This Row],[Date]])</f>
        <v>12</v>
      </c>
      <c r="D55" s="142" t="str">
        <f>TEXT(Table1[[#This Row],[Date]],"dddd")</f>
        <v>Friday</v>
      </c>
      <c r="E55" s="136">
        <v>8</v>
      </c>
      <c r="F55" s="136"/>
      <c r="G55" s="142"/>
    </row>
    <row r="56" spans="1:14" x14ac:dyDescent="0.25">
      <c r="A56" s="141">
        <f t="shared" si="4"/>
        <v>42819</v>
      </c>
      <c r="B56" s="142" t="str">
        <f>TEXT(Table1[[#This Row],[Date]],"mmmm")</f>
        <v>March</v>
      </c>
      <c r="C56" s="142">
        <f>WEEKNUM(Table1[[#This Row],[Date]])</f>
        <v>12</v>
      </c>
      <c r="D56" s="142" t="str">
        <f>TEXT(Table1[[#This Row],[Date]],"dddd")</f>
        <v>Saturday</v>
      </c>
      <c r="E56" s="136"/>
      <c r="F56" s="136"/>
      <c r="G56" s="142"/>
    </row>
    <row r="57" spans="1:14" x14ac:dyDescent="0.25">
      <c r="A57" s="141">
        <f t="shared" si="4"/>
        <v>42820</v>
      </c>
      <c r="B57" s="142" t="str">
        <f>TEXT(Table1[[#This Row],[Date]],"mmmm")</f>
        <v>March</v>
      </c>
      <c r="C57" s="142">
        <f>WEEKNUM(Table1[[#This Row],[Date]])</f>
        <v>13</v>
      </c>
      <c r="D57" s="142" t="str">
        <f>TEXT(Table1[[#This Row],[Date]],"dddd")</f>
        <v>Sunday</v>
      </c>
      <c r="E57" s="136"/>
      <c r="F57" s="136"/>
      <c r="G57" s="142"/>
    </row>
    <row r="58" spans="1:14" x14ac:dyDescent="0.25">
      <c r="A58" s="141">
        <f t="shared" si="4"/>
        <v>42821</v>
      </c>
      <c r="B58" s="142" t="str">
        <f>TEXT(Table1[[#This Row],[Date]],"mmmm")</f>
        <v>March</v>
      </c>
      <c r="C58" s="142">
        <f>WEEKNUM(Table1[[#This Row],[Date]])</f>
        <v>13</v>
      </c>
      <c r="D58" s="142" t="str">
        <f>TEXT(Table1[[#This Row],[Date]],"dddd")</f>
        <v>Monday</v>
      </c>
      <c r="E58" s="136">
        <v>8</v>
      </c>
      <c r="F58" s="136"/>
      <c r="G58" s="142"/>
    </row>
    <row r="59" spans="1:14" x14ac:dyDescent="0.25">
      <c r="A59" s="141">
        <f t="shared" si="4"/>
        <v>42822</v>
      </c>
      <c r="B59" s="142" t="str">
        <f>TEXT(Table1[[#This Row],[Date]],"mmmm")</f>
        <v>March</v>
      </c>
      <c r="C59" s="142">
        <f>WEEKNUM(Table1[[#This Row],[Date]])</f>
        <v>13</v>
      </c>
      <c r="D59" s="142" t="str">
        <f>TEXT(Table1[[#This Row],[Date]],"dddd")</f>
        <v>Tuesday</v>
      </c>
      <c r="E59" s="136">
        <v>8</v>
      </c>
      <c r="F59" s="136"/>
      <c r="G59" s="142"/>
    </row>
    <row r="60" spans="1:14" x14ac:dyDescent="0.25">
      <c r="A60" s="141">
        <f t="shared" si="4"/>
        <v>42823</v>
      </c>
      <c r="B60" s="142" t="str">
        <f>TEXT(Table1[[#This Row],[Date]],"mmmm")</f>
        <v>March</v>
      </c>
      <c r="C60" s="142">
        <f>WEEKNUM(Table1[[#This Row],[Date]])</f>
        <v>13</v>
      </c>
      <c r="D60" s="142" t="str">
        <f>TEXT(Table1[[#This Row],[Date]],"dddd")</f>
        <v>Wednesday</v>
      </c>
      <c r="E60" s="136">
        <v>8</v>
      </c>
      <c r="F60" s="136"/>
      <c r="G60" s="142"/>
    </row>
    <row r="61" spans="1:14" x14ac:dyDescent="0.25">
      <c r="A61" s="141">
        <f t="shared" si="4"/>
        <v>42824</v>
      </c>
      <c r="B61" s="142" t="str">
        <f>TEXT(Table1[[#This Row],[Date]],"mmmm")</f>
        <v>March</v>
      </c>
      <c r="C61" s="142">
        <f>WEEKNUM(Table1[[#This Row],[Date]])</f>
        <v>13</v>
      </c>
      <c r="D61" s="142" t="str">
        <f>TEXT(Table1[[#This Row],[Date]],"dddd")</f>
        <v>Thursday</v>
      </c>
      <c r="E61" s="136">
        <v>8</v>
      </c>
      <c r="F61" s="136"/>
      <c r="G61" s="142"/>
    </row>
    <row r="62" spans="1:14" x14ac:dyDescent="0.25">
      <c r="A62" s="141">
        <f t="shared" si="4"/>
        <v>42825</v>
      </c>
      <c r="B62" s="142" t="str">
        <f>TEXT(Table1[[#This Row],[Date]],"mmmm")</f>
        <v>March</v>
      </c>
      <c r="C62" s="142">
        <f>WEEKNUM(Table1[[#This Row],[Date]])</f>
        <v>13</v>
      </c>
      <c r="D62" s="142" t="str">
        <f>TEXT(Table1[[#This Row],[Date]],"dddd")</f>
        <v>Friday</v>
      </c>
      <c r="E62" s="136">
        <v>8</v>
      </c>
      <c r="F62" s="136"/>
      <c r="G62" s="142"/>
    </row>
    <row r="63" spans="1:14" x14ac:dyDescent="0.25">
      <c r="A63" s="141">
        <f t="shared" si="4"/>
        <v>42826</v>
      </c>
      <c r="B63" s="142" t="str">
        <f>TEXT(Table1[[#This Row],[Date]],"mmmm")</f>
        <v>April</v>
      </c>
      <c r="C63" s="142">
        <f>WEEKNUM(Table1[[#This Row],[Date]])</f>
        <v>13</v>
      </c>
      <c r="D63" s="142" t="str">
        <f>TEXT(Table1[[#This Row],[Date]],"dddd")</f>
        <v>Saturday</v>
      </c>
      <c r="E63" s="136"/>
      <c r="F63" s="136"/>
      <c r="G63" s="142"/>
    </row>
    <row r="64" spans="1:14" x14ac:dyDescent="0.25">
      <c r="A64" s="141">
        <f t="shared" si="4"/>
        <v>42827</v>
      </c>
      <c r="B64" s="142" t="str">
        <f>TEXT(Table1[[#This Row],[Date]],"mmmm")</f>
        <v>April</v>
      </c>
      <c r="C64" s="142">
        <f>WEEKNUM(Table1[[#This Row],[Date]])</f>
        <v>14</v>
      </c>
      <c r="D64" s="142" t="str">
        <f>TEXT(Table1[[#This Row],[Date]],"dddd")</f>
        <v>Sunday</v>
      </c>
      <c r="E64" s="136"/>
      <c r="F64" s="136"/>
      <c r="G64" s="142"/>
    </row>
    <row r="65" spans="1:7" x14ac:dyDescent="0.25">
      <c r="A65" s="141">
        <f t="shared" si="4"/>
        <v>42828</v>
      </c>
      <c r="B65" s="142" t="str">
        <f>TEXT(Table1[[#This Row],[Date]],"mmmm")</f>
        <v>April</v>
      </c>
      <c r="C65" s="142">
        <f>WEEKNUM(Table1[[#This Row],[Date]])</f>
        <v>14</v>
      </c>
      <c r="D65" s="142" t="str">
        <f>TEXT(Table1[[#This Row],[Date]],"dddd")</f>
        <v>Monday</v>
      </c>
      <c r="E65" s="136">
        <v>8</v>
      </c>
      <c r="F65" s="136"/>
      <c r="G65" s="142"/>
    </row>
    <row r="66" spans="1:7" x14ac:dyDescent="0.25">
      <c r="A66" s="141">
        <f t="shared" si="4"/>
        <v>42829</v>
      </c>
      <c r="B66" s="142" t="str">
        <f>TEXT(Table1[[#This Row],[Date]],"mmmm")</f>
        <v>April</v>
      </c>
      <c r="C66" s="142">
        <f>WEEKNUM(Table1[[#This Row],[Date]])</f>
        <v>14</v>
      </c>
      <c r="D66" s="142" t="str">
        <f>TEXT(Table1[[#This Row],[Date]],"dddd")</f>
        <v>Tuesday</v>
      </c>
      <c r="E66" s="136">
        <v>8</v>
      </c>
      <c r="F66" s="136"/>
      <c r="G66" s="142"/>
    </row>
    <row r="67" spans="1:7" x14ac:dyDescent="0.25">
      <c r="A67" s="141">
        <f t="shared" si="4"/>
        <v>42830</v>
      </c>
      <c r="B67" s="142" t="str">
        <f>TEXT(Table1[[#This Row],[Date]],"mmmm")</f>
        <v>April</v>
      </c>
      <c r="C67" s="142">
        <f>WEEKNUM(Table1[[#This Row],[Date]])</f>
        <v>14</v>
      </c>
      <c r="D67" s="142" t="str">
        <f>TEXT(Table1[[#This Row],[Date]],"dddd")</f>
        <v>Wednesday</v>
      </c>
      <c r="E67" s="136">
        <v>8</v>
      </c>
      <c r="F67" s="136"/>
      <c r="G67" s="142"/>
    </row>
    <row r="68" spans="1:7" x14ac:dyDescent="0.25">
      <c r="A68" s="141">
        <f t="shared" si="4"/>
        <v>42831</v>
      </c>
      <c r="B68" s="142" t="str">
        <f>TEXT(Table1[[#This Row],[Date]],"mmmm")</f>
        <v>April</v>
      </c>
      <c r="C68" s="142">
        <f>WEEKNUM(Table1[[#This Row],[Date]])</f>
        <v>14</v>
      </c>
      <c r="D68" s="142" t="str">
        <f>TEXT(Table1[[#This Row],[Date]],"dddd")</f>
        <v>Thursday</v>
      </c>
      <c r="E68" s="136">
        <v>8</v>
      </c>
      <c r="F68" s="136"/>
      <c r="G68" s="142"/>
    </row>
    <row r="69" spans="1:7" x14ac:dyDescent="0.25">
      <c r="A69" s="141">
        <f t="shared" si="4"/>
        <v>42832</v>
      </c>
      <c r="B69" s="142" t="str">
        <f>TEXT(Table1[[#This Row],[Date]],"mmmm")</f>
        <v>April</v>
      </c>
      <c r="C69" s="142">
        <f>WEEKNUM(Table1[[#This Row],[Date]])</f>
        <v>14</v>
      </c>
      <c r="D69" s="142" t="str">
        <f>TEXT(Table1[[#This Row],[Date]],"dddd")</f>
        <v>Friday</v>
      </c>
      <c r="E69" s="136">
        <v>8</v>
      </c>
      <c r="F69" s="136"/>
      <c r="G69" s="142"/>
    </row>
    <row r="70" spans="1:7" x14ac:dyDescent="0.25">
      <c r="A70" s="141">
        <f t="shared" si="4"/>
        <v>42833</v>
      </c>
      <c r="B70" s="142" t="str">
        <f>TEXT(Table1[[#This Row],[Date]],"mmmm")</f>
        <v>April</v>
      </c>
      <c r="C70" s="142">
        <f>WEEKNUM(Table1[[#This Row],[Date]])</f>
        <v>14</v>
      </c>
      <c r="D70" s="142" t="str">
        <f>TEXT(Table1[[#This Row],[Date]],"dddd")</f>
        <v>Saturday</v>
      </c>
      <c r="E70" s="136"/>
      <c r="F70" s="136"/>
      <c r="G70" s="142"/>
    </row>
    <row r="71" spans="1:7" x14ac:dyDescent="0.25">
      <c r="A71" s="141">
        <f t="shared" si="4"/>
        <v>42834</v>
      </c>
      <c r="B71" s="142" t="str">
        <f>TEXT(Table1[[#This Row],[Date]],"mmmm")</f>
        <v>April</v>
      </c>
      <c r="C71" s="142">
        <f>WEEKNUM(Table1[[#This Row],[Date]])</f>
        <v>15</v>
      </c>
      <c r="D71" s="142" t="str">
        <f>TEXT(Table1[[#This Row],[Date]],"dddd")</f>
        <v>Sunday</v>
      </c>
      <c r="E71" s="136"/>
      <c r="F71" s="136"/>
      <c r="G71" s="142"/>
    </row>
    <row r="72" spans="1:7" x14ac:dyDescent="0.25">
      <c r="A72" s="141">
        <f t="shared" si="4"/>
        <v>42835</v>
      </c>
      <c r="B72" s="142" t="str">
        <f>TEXT(Table1[[#This Row],[Date]],"mmmm")</f>
        <v>April</v>
      </c>
      <c r="C72" s="142">
        <f>WEEKNUM(Table1[[#This Row],[Date]])</f>
        <v>15</v>
      </c>
      <c r="D72" s="142" t="str">
        <f>TEXT(Table1[[#This Row],[Date]],"dddd")</f>
        <v>Monday</v>
      </c>
      <c r="E72" s="136">
        <v>8</v>
      </c>
      <c r="F72" s="136"/>
      <c r="G72" s="142"/>
    </row>
    <row r="73" spans="1:7" x14ac:dyDescent="0.25">
      <c r="A73" s="141">
        <f t="shared" si="4"/>
        <v>42836</v>
      </c>
      <c r="B73" s="142" t="str">
        <f>TEXT(Table1[[#This Row],[Date]],"mmmm")</f>
        <v>April</v>
      </c>
      <c r="C73" s="142">
        <f>WEEKNUM(Table1[[#This Row],[Date]])</f>
        <v>15</v>
      </c>
      <c r="D73" s="142" t="str">
        <f>TEXT(Table1[[#This Row],[Date]],"dddd")</f>
        <v>Tuesday</v>
      </c>
      <c r="E73" s="136">
        <v>8</v>
      </c>
      <c r="F73" s="136"/>
      <c r="G73" s="142"/>
    </row>
    <row r="74" spans="1:7" x14ac:dyDescent="0.25">
      <c r="A74" s="141">
        <f t="shared" si="4"/>
        <v>42837</v>
      </c>
      <c r="B74" s="142" t="str">
        <f>TEXT(Table1[[#This Row],[Date]],"mmmm")</f>
        <v>April</v>
      </c>
      <c r="C74" s="142">
        <f>WEEKNUM(Table1[[#This Row],[Date]])</f>
        <v>15</v>
      </c>
      <c r="D74" s="142" t="str">
        <f>TEXT(Table1[[#This Row],[Date]],"dddd")</f>
        <v>Wednesday</v>
      </c>
      <c r="E74" s="136">
        <v>8</v>
      </c>
      <c r="F74" s="136"/>
      <c r="G74" s="142"/>
    </row>
    <row r="75" spans="1:7" x14ac:dyDescent="0.25">
      <c r="A75" s="141">
        <f t="shared" si="4"/>
        <v>42838</v>
      </c>
      <c r="B75" s="142" t="str">
        <f>TEXT(Table1[[#This Row],[Date]],"mmmm")</f>
        <v>April</v>
      </c>
      <c r="C75" s="142">
        <f>WEEKNUM(Table1[[#This Row],[Date]])</f>
        <v>15</v>
      </c>
      <c r="D75" s="142" t="str">
        <f>TEXT(Table1[[#This Row],[Date]],"dddd")</f>
        <v>Thursday</v>
      </c>
      <c r="E75" s="136">
        <v>8</v>
      </c>
      <c r="F75" s="136"/>
      <c r="G75" s="142"/>
    </row>
    <row r="76" spans="1:7" x14ac:dyDescent="0.25">
      <c r="A76" s="141">
        <f t="shared" ref="A76:A139" si="7">+A75+1</f>
        <v>42839</v>
      </c>
      <c r="B76" s="142" t="str">
        <f>TEXT(Table1[[#This Row],[Date]],"mmmm")</f>
        <v>April</v>
      </c>
      <c r="C76" s="142">
        <f>WEEKNUM(Table1[[#This Row],[Date]])</f>
        <v>15</v>
      </c>
      <c r="D76" s="142" t="str">
        <f>TEXT(Table1[[#This Row],[Date]],"dddd")</f>
        <v>Friday</v>
      </c>
      <c r="E76" s="136">
        <v>8</v>
      </c>
      <c r="F76" s="136"/>
      <c r="G76" s="142"/>
    </row>
    <row r="77" spans="1:7" x14ac:dyDescent="0.25">
      <c r="A77" s="141">
        <f t="shared" si="7"/>
        <v>42840</v>
      </c>
      <c r="B77" s="142" t="str">
        <f>TEXT(Table1[[#This Row],[Date]],"mmmm")</f>
        <v>April</v>
      </c>
      <c r="C77" s="142">
        <f>WEEKNUM(Table1[[#This Row],[Date]])</f>
        <v>15</v>
      </c>
      <c r="D77" s="142" t="str">
        <f>TEXT(Table1[[#This Row],[Date]],"dddd")</f>
        <v>Saturday</v>
      </c>
      <c r="E77" s="136"/>
      <c r="F77" s="136"/>
      <c r="G77" s="142"/>
    </row>
    <row r="78" spans="1:7" x14ac:dyDescent="0.25">
      <c r="A78" s="141">
        <f t="shared" si="7"/>
        <v>42841</v>
      </c>
      <c r="B78" s="142" t="str">
        <f>TEXT(Table1[[#This Row],[Date]],"mmmm")</f>
        <v>April</v>
      </c>
      <c r="C78" s="142">
        <f>WEEKNUM(Table1[[#This Row],[Date]])</f>
        <v>16</v>
      </c>
      <c r="D78" s="142" t="str">
        <f>TEXT(Table1[[#This Row],[Date]],"dddd")</f>
        <v>Sunday</v>
      </c>
      <c r="E78" s="136"/>
      <c r="F78" s="136"/>
      <c r="G78" s="142"/>
    </row>
    <row r="79" spans="1:7" x14ac:dyDescent="0.25">
      <c r="A79" s="141">
        <f t="shared" si="7"/>
        <v>42842</v>
      </c>
      <c r="B79" s="142" t="str">
        <f>TEXT(Table1[[#This Row],[Date]],"mmmm")</f>
        <v>April</v>
      </c>
      <c r="C79" s="142">
        <f>WEEKNUM(Table1[[#This Row],[Date]])</f>
        <v>16</v>
      </c>
      <c r="D79" s="142" t="str">
        <f>TEXT(Table1[[#This Row],[Date]],"dddd")</f>
        <v>Monday</v>
      </c>
      <c r="E79" s="136">
        <v>8</v>
      </c>
      <c r="F79" s="136"/>
      <c r="G79" s="142"/>
    </row>
    <row r="80" spans="1:7" x14ac:dyDescent="0.25">
      <c r="A80" s="141">
        <f t="shared" si="7"/>
        <v>42843</v>
      </c>
      <c r="B80" s="142" t="str">
        <f>TEXT(Table1[[#This Row],[Date]],"mmmm")</f>
        <v>April</v>
      </c>
      <c r="C80" s="142">
        <f>WEEKNUM(Table1[[#This Row],[Date]])</f>
        <v>16</v>
      </c>
      <c r="D80" s="142" t="str">
        <f>TEXT(Table1[[#This Row],[Date]],"dddd")</f>
        <v>Tuesday</v>
      </c>
      <c r="E80" s="136">
        <v>8</v>
      </c>
      <c r="F80" s="136"/>
      <c r="G80" s="142"/>
    </row>
    <row r="81" spans="1:7" x14ac:dyDescent="0.25">
      <c r="A81" s="141">
        <f t="shared" si="7"/>
        <v>42844</v>
      </c>
      <c r="B81" s="142" t="str">
        <f>TEXT(Table1[[#This Row],[Date]],"mmmm")</f>
        <v>April</v>
      </c>
      <c r="C81" s="142">
        <f>WEEKNUM(Table1[[#This Row],[Date]])</f>
        <v>16</v>
      </c>
      <c r="D81" s="142" t="str">
        <f>TEXT(Table1[[#This Row],[Date]],"dddd")</f>
        <v>Wednesday</v>
      </c>
      <c r="E81" s="136">
        <v>8</v>
      </c>
      <c r="F81" s="136"/>
      <c r="G81" s="142"/>
    </row>
    <row r="82" spans="1:7" x14ac:dyDescent="0.25">
      <c r="A82" s="141">
        <f t="shared" si="7"/>
        <v>42845</v>
      </c>
      <c r="B82" s="142" t="str">
        <f>TEXT(Table1[[#This Row],[Date]],"mmmm")</f>
        <v>April</v>
      </c>
      <c r="C82" s="142">
        <f>WEEKNUM(Table1[[#This Row],[Date]])</f>
        <v>16</v>
      </c>
      <c r="D82" s="142" t="str">
        <f>TEXT(Table1[[#This Row],[Date]],"dddd")</f>
        <v>Thursday</v>
      </c>
      <c r="E82" s="136">
        <v>8</v>
      </c>
      <c r="F82" s="136"/>
      <c r="G82" s="142"/>
    </row>
    <row r="83" spans="1:7" x14ac:dyDescent="0.25">
      <c r="A83" s="141">
        <f t="shared" si="7"/>
        <v>42846</v>
      </c>
      <c r="B83" s="142" t="str">
        <f>TEXT(Table1[[#This Row],[Date]],"mmmm")</f>
        <v>April</v>
      </c>
      <c r="C83" s="142">
        <f>WEEKNUM(Table1[[#This Row],[Date]])</f>
        <v>16</v>
      </c>
      <c r="D83" s="142" t="str">
        <f>TEXT(Table1[[#This Row],[Date]],"dddd")</f>
        <v>Friday</v>
      </c>
      <c r="E83" s="136">
        <v>8</v>
      </c>
      <c r="F83" s="136"/>
      <c r="G83" s="142"/>
    </row>
    <row r="84" spans="1:7" x14ac:dyDescent="0.25">
      <c r="A84" s="141">
        <f t="shared" si="7"/>
        <v>42847</v>
      </c>
      <c r="B84" s="142" t="str">
        <f>TEXT(Table1[[#This Row],[Date]],"mmmm")</f>
        <v>April</v>
      </c>
      <c r="C84" s="142">
        <f>WEEKNUM(Table1[[#This Row],[Date]])</f>
        <v>16</v>
      </c>
      <c r="D84" s="142" t="str">
        <f>TEXT(Table1[[#This Row],[Date]],"dddd")</f>
        <v>Saturday</v>
      </c>
      <c r="E84" s="136"/>
      <c r="F84" s="136"/>
      <c r="G84" s="142"/>
    </row>
    <row r="85" spans="1:7" x14ac:dyDescent="0.25">
      <c r="A85" s="141">
        <f t="shared" si="7"/>
        <v>42848</v>
      </c>
      <c r="B85" s="142" t="str">
        <f>TEXT(Table1[[#This Row],[Date]],"mmmm")</f>
        <v>April</v>
      </c>
      <c r="C85" s="142">
        <f>WEEKNUM(Table1[[#This Row],[Date]])</f>
        <v>17</v>
      </c>
      <c r="D85" s="142" t="str">
        <f>TEXT(Table1[[#This Row],[Date]],"dddd")</f>
        <v>Sunday</v>
      </c>
      <c r="E85" s="136"/>
      <c r="F85" s="136"/>
      <c r="G85" s="142"/>
    </row>
    <row r="86" spans="1:7" x14ac:dyDescent="0.25">
      <c r="A86" s="141">
        <f t="shared" si="7"/>
        <v>42849</v>
      </c>
      <c r="B86" s="142" t="str">
        <f>TEXT(Table1[[#This Row],[Date]],"mmmm")</f>
        <v>April</v>
      </c>
      <c r="C86" s="142">
        <f>WEEKNUM(Table1[[#This Row],[Date]])</f>
        <v>17</v>
      </c>
      <c r="D86" s="142" t="str">
        <f>TEXT(Table1[[#This Row],[Date]],"dddd")</f>
        <v>Monday</v>
      </c>
      <c r="E86" s="136">
        <v>8</v>
      </c>
      <c r="F86" s="136"/>
      <c r="G86" s="142"/>
    </row>
    <row r="87" spans="1:7" x14ac:dyDescent="0.25">
      <c r="A87" s="141">
        <f t="shared" si="7"/>
        <v>42850</v>
      </c>
      <c r="B87" s="142" t="str">
        <f>TEXT(Table1[[#This Row],[Date]],"mmmm")</f>
        <v>April</v>
      </c>
      <c r="C87" s="142">
        <f>WEEKNUM(Table1[[#This Row],[Date]])</f>
        <v>17</v>
      </c>
      <c r="D87" s="142" t="str">
        <f>TEXT(Table1[[#This Row],[Date]],"dddd")</f>
        <v>Tuesday</v>
      </c>
      <c r="E87" s="136">
        <v>8</v>
      </c>
      <c r="F87" s="136"/>
      <c r="G87" s="142"/>
    </row>
    <row r="88" spans="1:7" x14ac:dyDescent="0.25">
      <c r="A88" s="141">
        <f t="shared" si="7"/>
        <v>42851</v>
      </c>
      <c r="B88" s="142" t="str">
        <f>TEXT(Table1[[#This Row],[Date]],"mmmm")</f>
        <v>April</v>
      </c>
      <c r="C88" s="142">
        <f>WEEKNUM(Table1[[#This Row],[Date]])</f>
        <v>17</v>
      </c>
      <c r="D88" s="142" t="str">
        <f>TEXT(Table1[[#This Row],[Date]],"dddd")</f>
        <v>Wednesday</v>
      </c>
      <c r="E88" s="136">
        <v>8</v>
      </c>
      <c r="F88" s="136"/>
      <c r="G88" s="142"/>
    </row>
    <row r="89" spans="1:7" x14ac:dyDescent="0.25">
      <c r="A89" s="141">
        <f t="shared" si="7"/>
        <v>42852</v>
      </c>
      <c r="B89" s="142" t="str">
        <f>TEXT(Table1[[#This Row],[Date]],"mmmm")</f>
        <v>April</v>
      </c>
      <c r="C89" s="142">
        <f>WEEKNUM(Table1[[#This Row],[Date]])</f>
        <v>17</v>
      </c>
      <c r="D89" s="142" t="str">
        <f>TEXT(Table1[[#This Row],[Date]],"dddd")</f>
        <v>Thursday</v>
      </c>
      <c r="E89" s="136">
        <v>8</v>
      </c>
      <c r="F89" s="136"/>
      <c r="G89" s="142"/>
    </row>
    <row r="90" spans="1:7" x14ac:dyDescent="0.25">
      <c r="A90" s="141">
        <f t="shared" si="7"/>
        <v>42853</v>
      </c>
      <c r="B90" s="142" t="str">
        <f>TEXT(Table1[[#This Row],[Date]],"mmmm")</f>
        <v>April</v>
      </c>
      <c r="C90" s="142">
        <f>WEEKNUM(Table1[[#This Row],[Date]])</f>
        <v>17</v>
      </c>
      <c r="D90" s="142" t="str">
        <f>TEXT(Table1[[#This Row],[Date]],"dddd")</f>
        <v>Friday</v>
      </c>
      <c r="E90" s="136">
        <v>8</v>
      </c>
      <c r="F90" s="136"/>
      <c r="G90" s="142"/>
    </row>
    <row r="91" spans="1:7" x14ac:dyDescent="0.25">
      <c r="A91" s="141">
        <f t="shared" si="7"/>
        <v>42854</v>
      </c>
      <c r="B91" s="142" t="str">
        <f>TEXT(Table1[[#This Row],[Date]],"mmmm")</f>
        <v>April</v>
      </c>
      <c r="C91" s="142">
        <f>WEEKNUM(Table1[[#This Row],[Date]])</f>
        <v>17</v>
      </c>
      <c r="D91" s="142" t="str">
        <f>TEXT(Table1[[#This Row],[Date]],"dddd")</f>
        <v>Saturday</v>
      </c>
      <c r="E91" s="136"/>
      <c r="F91" s="136"/>
      <c r="G91" s="142"/>
    </row>
    <row r="92" spans="1:7" x14ac:dyDescent="0.25">
      <c r="A92" s="141">
        <f t="shared" si="7"/>
        <v>42855</v>
      </c>
      <c r="B92" s="142" t="str">
        <f>TEXT(Table1[[#This Row],[Date]],"mmmm")</f>
        <v>April</v>
      </c>
      <c r="C92" s="142">
        <f>WEEKNUM(Table1[[#This Row],[Date]])</f>
        <v>18</v>
      </c>
      <c r="D92" s="142" t="str">
        <f>TEXT(Table1[[#This Row],[Date]],"dddd")</f>
        <v>Sunday</v>
      </c>
      <c r="E92" s="136"/>
      <c r="F92" s="136"/>
      <c r="G92" s="142"/>
    </row>
    <row r="93" spans="1:7" x14ac:dyDescent="0.25">
      <c r="A93" s="141">
        <f t="shared" si="7"/>
        <v>42856</v>
      </c>
      <c r="B93" s="142" t="str">
        <f>TEXT(Table1[[#This Row],[Date]],"mmmm")</f>
        <v>May</v>
      </c>
      <c r="C93" s="142">
        <f>WEEKNUM(Table1[[#This Row],[Date]])</f>
        <v>18</v>
      </c>
      <c r="D93" s="142" t="str">
        <f>TEXT(Table1[[#This Row],[Date]],"dddd")</f>
        <v>Monday</v>
      </c>
      <c r="E93" s="136">
        <v>8</v>
      </c>
      <c r="F93" s="136"/>
      <c r="G93" s="142"/>
    </row>
    <row r="94" spans="1:7" x14ac:dyDescent="0.25">
      <c r="A94" s="141">
        <f t="shared" si="7"/>
        <v>42857</v>
      </c>
      <c r="B94" s="142" t="str">
        <f>TEXT(Table1[[#This Row],[Date]],"mmmm")</f>
        <v>May</v>
      </c>
      <c r="C94" s="142">
        <f>WEEKNUM(Table1[[#This Row],[Date]])</f>
        <v>18</v>
      </c>
      <c r="D94" s="142" t="str">
        <f>TEXT(Table1[[#This Row],[Date]],"dddd")</f>
        <v>Tuesday</v>
      </c>
      <c r="E94" s="136">
        <v>8</v>
      </c>
      <c r="F94" s="136"/>
      <c r="G94" s="142"/>
    </row>
    <row r="95" spans="1:7" x14ac:dyDescent="0.25">
      <c r="A95" s="141">
        <f t="shared" si="7"/>
        <v>42858</v>
      </c>
      <c r="B95" s="142" t="str">
        <f>TEXT(Table1[[#This Row],[Date]],"mmmm")</f>
        <v>May</v>
      </c>
      <c r="C95" s="142">
        <f>WEEKNUM(Table1[[#This Row],[Date]])</f>
        <v>18</v>
      </c>
      <c r="D95" s="142" t="str">
        <f>TEXT(Table1[[#This Row],[Date]],"dddd")</f>
        <v>Wednesday</v>
      </c>
      <c r="E95" s="136">
        <v>8</v>
      </c>
      <c r="F95" s="136"/>
      <c r="G95" s="142"/>
    </row>
    <row r="96" spans="1:7" x14ac:dyDescent="0.25">
      <c r="A96" s="141">
        <f t="shared" si="7"/>
        <v>42859</v>
      </c>
      <c r="B96" s="142" t="str">
        <f>TEXT(Table1[[#This Row],[Date]],"mmmm")</f>
        <v>May</v>
      </c>
      <c r="C96" s="142">
        <f>WEEKNUM(Table1[[#This Row],[Date]])</f>
        <v>18</v>
      </c>
      <c r="D96" s="142" t="str">
        <f>TEXT(Table1[[#This Row],[Date]],"dddd")</f>
        <v>Thursday</v>
      </c>
      <c r="E96" s="136">
        <v>8</v>
      </c>
      <c r="F96" s="136"/>
      <c r="G96" s="142"/>
    </row>
    <row r="97" spans="1:7" x14ac:dyDescent="0.25">
      <c r="A97" s="141">
        <f t="shared" si="7"/>
        <v>42860</v>
      </c>
      <c r="B97" s="142" t="str">
        <f>TEXT(Table1[[#This Row],[Date]],"mmmm")</f>
        <v>May</v>
      </c>
      <c r="C97" s="142">
        <f>WEEKNUM(Table1[[#This Row],[Date]])</f>
        <v>18</v>
      </c>
      <c r="D97" s="142" t="str">
        <f>TEXT(Table1[[#This Row],[Date]],"dddd")</f>
        <v>Friday</v>
      </c>
      <c r="E97" s="136">
        <v>8</v>
      </c>
      <c r="F97" s="136"/>
      <c r="G97" s="142"/>
    </row>
    <row r="98" spans="1:7" x14ac:dyDescent="0.25">
      <c r="A98" s="141">
        <f t="shared" si="7"/>
        <v>42861</v>
      </c>
      <c r="B98" s="142" t="str">
        <f>TEXT(Table1[[#This Row],[Date]],"mmmm")</f>
        <v>May</v>
      </c>
      <c r="C98" s="142">
        <f>WEEKNUM(Table1[[#This Row],[Date]])</f>
        <v>18</v>
      </c>
      <c r="D98" s="142" t="str">
        <f>TEXT(Table1[[#This Row],[Date]],"dddd")</f>
        <v>Saturday</v>
      </c>
      <c r="E98" s="136"/>
      <c r="F98" s="136"/>
      <c r="G98" s="142"/>
    </row>
    <row r="99" spans="1:7" x14ac:dyDescent="0.25">
      <c r="A99" s="141">
        <f t="shared" si="7"/>
        <v>42862</v>
      </c>
      <c r="B99" s="142" t="str">
        <f>TEXT(Table1[[#This Row],[Date]],"mmmm")</f>
        <v>May</v>
      </c>
      <c r="C99" s="142">
        <f>WEEKNUM(Table1[[#This Row],[Date]])</f>
        <v>19</v>
      </c>
      <c r="D99" s="142" t="str">
        <f>TEXT(Table1[[#This Row],[Date]],"dddd")</f>
        <v>Sunday</v>
      </c>
      <c r="E99" s="136"/>
      <c r="F99" s="136"/>
      <c r="G99" s="142"/>
    </row>
    <row r="100" spans="1:7" x14ac:dyDescent="0.25">
      <c r="A100" s="141">
        <f t="shared" si="7"/>
        <v>42863</v>
      </c>
      <c r="B100" s="142" t="str">
        <f>TEXT(Table1[[#This Row],[Date]],"mmmm")</f>
        <v>May</v>
      </c>
      <c r="C100" s="142">
        <f>WEEKNUM(Table1[[#This Row],[Date]])</f>
        <v>19</v>
      </c>
      <c r="D100" s="142" t="str">
        <f>TEXT(Table1[[#This Row],[Date]],"dddd")</f>
        <v>Monday</v>
      </c>
      <c r="E100" s="136">
        <v>8</v>
      </c>
      <c r="F100" s="136"/>
      <c r="G100" s="142"/>
    </row>
    <row r="101" spans="1:7" x14ac:dyDescent="0.25">
      <c r="A101" s="141">
        <f t="shared" si="7"/>
        <v>42864</v>
      </c>
      <c r="B101" s="142" t="str">
        <f>TEXT(Table1[[#This Row],[Date]],"mmmm")</f>
        <v>May</v>
      </c>
      <c r="C101" s="142">
        <f>WEEKNUM(Table1[[#This Row],[Date]])</f>
        <v>19</v>
      </c>
      <c r="D101" s="142" t="str">
        <f>TEXT(Table1[[#This Row],[Date]],"dddd")</f>
        <v>Tuesday</v>
      </c>
      <c r="E101" s="136">
        <v>8</v>
      </c>
      <c r="F101" s="136"/>
      <c r="G101" s="142"/>
    </row>
    <row r="102" spans="1:7" x14ac:dyDescent="0.25">
      <c r="A102" s="141">
        <f t="shared" si="7"/>
        <v>42865</v>
      </c>
      <c r="B102" s="142" t="str">
        <f>TEXT(Table1[[#This Row],[Date]],"mmmm")</f>
        <v>May</v>
      </c>
      <c r="C102" s="142">
        <f>WEEKNUM(Table1[[#This Row],[Date]])</f>
        <v>19</v>
      </c>
      <c r="D102" s="142" t="str">
        <f>TEXT(Table1[[#This Row],[Date]],"dddd")</f>
        <v>Wednesday</v>
      </c>
      <c r="E102" s="136">
        <v>8</v>
      </c>
      <c r="F102" s="136"/>
      <c r="G102" s="142"/>
    </row>
    <row r="103" spans="1:7" x14ac:dyDescent="0.25">
      <c r="A103" s="141">
        <f t="shared" si="7"/>
        <v>42866</v>
      </c>
      <c r="B103" s="142" t="str">
        <f>TEXT(Table1[[#This Row],[Date]],"mmmm")</f>
        <v>May</v>
      </c>
      <c r="C103" s="142">
        <f>WEEKNUM(Table1[[#This Row],[Date]])</f>
        <v>19</v>
      </c>
      <c r="D103" s="142" t="str">
        <f>TEXT(Table1[[#This Row],[Date]],"dddd")</f>
        <v>Thursday</v>
      </c>
      <c r="E103" s="136">
        <v>8</v>
      </c>
      <c r="F103" s="136"/>
      <c r="G103" s="142"/>
    </row>
    <row r="104" spans="1:7" x14ac:dyDescent="0.25">
      <c r="A104" s="141">
        <f t="shared" si="7"/>
        <v>42867</v>
      </c>
      <c r="B104" s="142" t="str">
        <f>TEXT(Table1[[#This Row],[Date]],"mmmm")</f>
        <v>May</v>
      </c>
      <c r="C104" s="142">
        <f>WEEKNUM(Table1[[#This Row],[Date]])</f>
        <v>19</v>
      </c>
      <c r="D104" s="142" t="str">
        <f>TEXT(Table1[[#This Row],[Date]],"dddd")</f>
        <v>Friday</v>
      </c>
      <c r="E104" s="136">
        <v>8</v>
      </c>
      <c r="F104" s="136"/>
      <c r="G104" s="142"/>
    </row>
    <row r="105" spans="1:7" x14ac:dyDescent="0.25">
      <c r="A105" s="141">
        <f t="shared" si="7"/>
        <v>42868</v>
      </c>
      <c r="B105" s="142" t="str">
        <f>TEXT(Table1[[#This Row],[Date]],"mmmm")</f>
        <v>May</v>
      </c>
      <c r="C105" s="142">
        <f>WEEKNUM(Table1[[#This Row],[Date]])</f>
        <v>19</v>
      </c>
      <c r="D105" s="142" t="str">
        <f>TEXT(Table1[[#This Row],[Date]],"dddd")</f>
        <v>Saturday</v>
      </c>
      <c r="E105" s="136"/>
      <c r="F105" s="136"/>
      <c r="G105" s="142"/>
    </row>
    <row r="106" spans="1:7" x14ac:dyDescent="0.25">
      <c r="A106" s="141">
        <f t="shared" si="7"/>
        <v>42869</v>
      </c>
      <c r="B106" s="142" t="str">
        <f>TEXT(Table1[[#This Row],[Date]],"mmmm")</f>
        <v>May</v>
      </c>
      <c r="C106" s="142">
        <f>WEEKNUM(Table1[[#This Row],[Date]])</f>
        <v>20</v>
      </c>
      <c r="D106" s="142" t="str">
        <f>TEXT(Table1[[#This Row],[Date]],"dddd")</f>
        <v>Sunday</v>
      </c>
      <c r="E106" s="136"/>
      <c r="F106" s="136"/>
      <c r="G106" s="142"/>
    </row>
    <row r="107" spans="1:7" x14ac:dyDescent="0.25">
      <c r="A107" s="141">
        <f t="shared" si="7"/>
        <v>42870</v>
      </c>
      <c r="B107" s="142" t="str">
        <f>TEXT(Table1[[#This Row],[Date]],"mmmm")</f>
        <v>May</v>
      </c>
      <c r="C107" s="142">
        <f>WEEKNUM(Table1[[#This Row],[Date]])</f>
        <v>20</v>
      </c>
      <c r="D107" s="142" t="str">
        <f>TEXT(Table1[[#This Row],[Date]],"dddd")</f>
        <v>Monday</v>
      </c>
      <c r="E107" s="136">
        <v>8</v>
      </c>
      <c r="F107" s="136"/>
      <c r="G107" s="142"/>
    </row>
    <row r="108" spans="1:7" x14ac:dyDescent="0.25">
      <c r="A108" s="141">
        <f t="shared" si="7"/>
        <v>42871</v>
      </c>
      <c r="B108" s="142" t="str">
        <f>TEXT(Table1[[#This Row],[Date]],"mmmm")</f>
        <v>May</v>
      </c>
      <c r="C108" s="142">
        <f>WEEKNUM(Table1[[#This Row],[Date]])</f>
        <v>20</v>
      </c>
      <c r="D108" s="142" t="str">
        <f>TEXT(Table1[[#This Row],[Date]],"dddd")</f>
        <v>Tuesday</v>
      </c>
      <c r="E108" s="136">
        <v>8</v>
      </c>
      <c r="F108" s="136"/>
      <c r="G108" s="142"/>
    </row>
    <row r="109" spans="1:7" x14ac:dyDescent="0.25">
      <c r="A109" s="141">
        <f t="shared" si="7"/>
        <v>42872</v>
      </c>
      <c r="B109" s="142" t="str">
        <f>TEXT(Table1[[#This Row],[Date]],"mmmm")</f>
        <v>May</v>
      </c>
      <c r="C109" s="142">
        <f>WEEKNUM(Table1[[#This Row],[Date]])</f>
        <v>20</v>
      </c>
      <c r="D109" s="142" t="str">
        <f>TEXT(Table1[[#This Row],[Date]],"dddd")</f>
        <v>Wednesday</v>
      </c>
      <c r="E109" s="136">
        <v>8</v>
      </c>
      <c r="F109" s="136"/>
      <c r="G109" s="142"/>
    </row>
    <row r="110" spans="1:7" x14ac:dyDescent="0.25">
      <c r="A110" s="141">
        <f t="shared" si="7"/>
        <v>42873</v>
      </c>
      <c r="B110" s="142" t="str">
        <f>TEXT(Table1[[#This Row],[Date]],"mmmm")</f>
        <v>May</v>
      </c>
      <c r="C110" s="142">
        <f>WEEKNUM(Table1[[#This Row],[Date]])</f>
        <v>20</v>
      </c>
      <c r="D110" s="142" t="str">
        <f>TEXT(Table1[[#This Row],[Date]],"dddd")</f>
        <v>Thursday</v>
      </c>
      <c r="E110" s="136">
        <v>8</v>
      </c>
      <c r="F110" s="136"/>
      <c r="G110" s="142"/>
    </row>
    <row r="111" spans="1:7" x14ac:dyDescent="0.25">
      <c r="A111" s="141">
        <f t="shared" si="7"/>
        <v>42874</v>
      </c>
      <c r="B111" s="142" t="str">
        <f>TEXT(Table1[[#This Row],[Date]],"mmmm")</f>
        <v>May</v>
      </c>
      <c r="C111" s="142">
        <f>WEEKNUM(Table1[[#This Row],[Date]])</f>
        <v>20</v>
      </c>
      <c r="D111" s="142" t="str">
        <f>TEXT(Table1[[#This Row],[Date]],"dddd")</f>
        <v>Friday</v>
      </c>
      <c r="E111" s="136">
        <v>8</v>
      </c>
      <c r="F111" s="136"/>
      <c r="G111" s="142"/>
    </row>
    <row r="112" spans="1:7" x14ac:dyDescent="0.25">
      <c r="A112" s="141">
        <f t="shared" si="7"/>
        <v>42875</v>
      </c>
      <c r="B112" s="142" t="str">
        <f>TEXT(Table1[[#This Row],[Date]],"mmmm")</f>
        <v>May</v>
      </c>
      <c r="C112" s="142">
        <f>WEEKNUM(Table1[[#This Row],[Date]])</f>
        <v>20</v>
      </c>
      <c r="D112" s="142" t="str">
        <f>TEXT(Table1[[#This Row],[Date]],"dddd")</f>
        <v>Saturday</v>
      </c>
      <c r="E112" s="136"/>
      <c r="F112" s="136"/>
      <c r="G112" s="142"/>
    </row>
    <row r="113" spans="1:7" x14ac:dyDescent="0.25">
      <c r="A113" s="141">
        <f t="shared" si="7"/>
        <v>42876</v>
      </c>
      <c r="B113" s="142" t="str">
        <f>TEXT(Table1[[#This Row],[Date]],"mmmm")</f>
        <v>May</v>
      </c>
      <c r="C113" s="142">
        <f>WEEKNUM(Table1[[#This Row],[Date]])</f>
        <v>21</v>
      </c>
      <c r="D113" s="142" t="str">
        <f>TEXT(Table1[[#This Row],[Date]],"dddd")</f>
        <v>Sunday</v>
      </c>
      <c r="E113" s="136"/>
      <c r="F113" s="136"/>
      <c r="G113" s="142"/>
    </row>
    <row r="114" spans="1:7" x14ac:dyDescent="0.25">
      <c r="A114" s="141">
        <f t="shared" si="7"/>
        <v>42877</v>
      </c>
      <c r="B114" s="142" t="str">
        <f>TEXT(Table1[[#This Row],[Date]],"mmmm")</f>
        <v>May</v>
      </c>
      <c r="C114" s="142">
        <f>WEEKNUM(Table1[[#This Row],[Date]])</f>
        <v>21</v>
      </c>
      <c r="D114" s="142" t="str">
        <f>TEXT(Table1[[#This Row],[Date]],"dddd")</f>
        <v>Monday</v>
      </c>
      <c r="E114" s="136">
        <v>8</v>
      </c>
      <c r="F114" s="136"/>
      <c r="G114" s="142"/>
    </row>
    <row r="115" spans="1:7" x14ac:dyDescent="0.25">
      <c r="A115" s="141">
        <f t="shared" si="7"/>
        <v>42878</v>
      </c>
      <c r="B115" s="142" t="str">
        <f>TEXT(Table1[[#This Row],[Date]],"mmmm")</f>
        <v>May</v>
      </c>
      <c r="C115" s="142">
        <f>WEEKNUM(Table1[[#This Row],[Date]])</f>
        <v>21</v>
      </c>
      <c r="D115" s="142" t="str">
        <f>TEXT(Table1[[#This Row],[Date]],"dddd")</f>
        <v>Tuesday</v>
      </c>
      <c r="E115" s="136">
        <v>8</v>
      </c>
      <c r="F115" s="136"/>
      <c r="G115" s="142"/>
    </row>
    <row r="116" spans="1:7" x14ac:dyDescent="0.25">
      <c r="A116" s="141">
        <f t="shared" si="7"/>
        <v>42879</v>
      </c>
      <c r="B116" s="142" t="str">
        <f>TEXT(Table1[[#This Row],[Date]],"mmmm")</f>
        <v>May</v>
      </c>
      <c r="C116" s="142">
        <f>WEEKNUM(Table1[[#This Row],[Date]])</f>
        <v>21</v>
      </c>
      <c r="D116" s="142" t="str">
        <f>TEXT(Table1[[#This Row],[Date]],"dddd")</f>
        <v>Wednesday</v>
      </c>
      <c r="E116" s="136">
        <v>8</v>
      </c>
      <c r="F116" s="136"/>
      <c r="G116" s="142"/>
    </row>
    <row r="117" spans="1:7" x14ac:dyDescent="0.25">
      <c r="A117" s="141">
        <f t="shared" si="7"/>
        <v>42880</v>
      </c>
      <c r="B117" s="142" t="str">
        <f>TEXT(Table1[[#This Row],[Date]],"mmmm")</f>
        <v>May</v>
      </c>
      <c r="C117" s="142">
        <f>WEEKNUM(Table1[[#This Row],[Date]])</f>
        <v>21</v>
      </c>
      <c r="D117" s="142" t="str">
        <f>TEXT(Table1[[#This Row],[Date]],"dddd")</f>
        <v>Thursday</v>
      </c>
      <c r="E117" s="136">
        <v>8</v>
      </c>
      <c r="F117" s="136"/>
      <c r="G117" s="142"/>
    </row>
    <row r="118" spans="1:7" x14ac:dyDescent="0.25">
      <c r="A118" s="141">
        <f t="shared" si="7"/>
        <v>42881</v>
      </c>
      <c r="B118" s="142" t="str">
        <f>TEXT(Table1[[#This Row],[Date]],"mmmm")</f>
        <v>May</v>
      </c>
      <c r="C118" s="142">
        <f>WEEKNUM(Table1[[#This Row],[Date]])</f>
        <v>21</v>
      </c>
      <c r="D118" s="142" t="str">
        <f>TEXT(Table1[[#This Row],[Date]],"dddd")</f>
        <v>Friday</v>
      </c>
      <c r="E118" s="136">
        <v>8</v>
      </c>
      <c r="F118" s="136"/>
      <c r="G118" s="142"/>
    </row>
    <row r="119" spans="1:7" x14ac:dyDescent="0.25">
      <c r="A119" s="141">
        <f t="shared" si="7"/>
        <v>42882</v>
      </c>
      <c r="B119" s="142" t="str">
        <f>TEXT(Table1[[#This Row],[Date]],"mmmm")</f>
        <v>May</v>
      </c>
      <c r="C119" s="142">
        <f>WEEKNUM(Table1[[#This Row],[Date]])</f>
        <v>21</v>
      </c>
      <c r="D119" s="142" t="str">
        <f>TEXT(Table1[[#This Row],[Date]],"dddd")</f>
        <v>Saturday</v>
      </c>
      <c r="E119" s="136"/>
      <c r="F119" s="136"/>
      <c r="G119" s="142"/>
    </row>
    <row r="120" spans="1:7" x14ac:dyDescent="0.25">
      <c r="A120" s="141">
        <f t="shared" si="7"/>
        <v>42883</v>
      </c>
      <c r="B120" s="142" t="str">
        <f>TEXT(Table1[[#This Row],[Date]],"mmmm")</f>
        <v>May</v>
      </c>
      <c r="C120" s="142">
        <f>WEEKNUM(Table1[[#This Row],[Date]])</f>
        <v>22</v>
      </c>
      <c r="D120" s="142" t="str">
        <f>TEXT(Table1[[#This Row],[Date]],"dddd")</f>
        <v>Sunday</v>
      </c>
      <c r="E120" s="136"/>
      <c r="F120" s="136"/>
      <c r="G120" s="142"/>
    </row>
    <row r="121" spans="1:7" x14ac:dyDescent="0.25">
      <c r="A121" s="141">
        <f t="shared" si="7"/>
        <v>42884</v>
      </c>
      <c r="B121" s="142" t="str">
        <f>TEXT(Table1[[#This Row],[Date]],"mmmm")</f>
        <v>May</v>
      </c>
      <c r="C121" s="142">
        <f>WEEKNUM(Table1[[#This Row],[Date]])</f>
        <v>22</v>
      </c>
      <c r="D121" s="142" t="str">
        <f>TEXT(Table1[[#This Row],[Date]],"dddd")</f>
        <v>Monday</v>
      </c>
      <c r="E121" s="136"/>
      <c r="F121" s="136">
        <v>8</v>
      </c>
      <c r="G121" s="142" t="s">
        <v>254</v>
      </c>
    </row>
    <row r="122" spans="1:7" x14ac:dyDescent="0.25">
      <c r="A122" s="141">
        <f t="shared" si="7"/>
        <v>42885</v>
      </c>
      <c r="B122" s="142" t="str">
        <f>TEXT(Table1[[#This Row],[Date]],"mmmm")</f>
        <v>May</v>
      </c>
      <c r="C122" s="142">
        <f>WEEKNUM(Table1[[#This Row],[Date]])</f>
        <v>22</v>
      </c>
      <c r="D122" s="142" t="str">
        <f>TEXT(Table1[[#This Row],[Date]],"dddd")</f>
        <v>Tuesday</v>
      </c>
      <c r="E122" s="136">
        <v>8</v>
      </c>
      <c r="F122" s="136"/>
      <c r="G122" s="142"/>
    </row>
    <row r="123" spans="1:7" x14ac:dyDescent="0.25">
      <c r="A123" s="141">
        <f t="shared" si="7"/>
        <v>42886</v>
      </c>
      <c r="B123" s="142" t="str">
        <f>TEXT(Table1[[#This Row],[Date]],"mmmm")</f>
        <v>May</v>
      </c>
      <c r="C123" s="142">
        <f>WEEKNUM(Table1[[#This Row],[Date]])</f>
        <v>22</v>
      </c>
      <c r="D123" s="142" t="str">
        <f>TEXT(Table1[[#This Row],[Date]],"dddd")</f>
        <v>Wednesday</v>
      </c>
      <c r="E123" s="136">
        <v>8</v>
      </c>
      <c r="F123" s="136"/>
      <c r="G123" s="142"/>
    </row>
    <row r="124" spans="1:7" x14ac:dyDescent="0.25">
      <c r="A124" s="141">
        <f t="shared" si="7"/>
        <v>42887</v>
      </c>
      <c r="B124" s="142" t="str">
        <f>TEXT(Table1[[#This Row],[Date]],"mmmm")</f>
        <v>June</v>
      </c>
      <c r="C124" s="142">
        <f>WEEKNUM(Table1[[#This Row],[Date]])</f>
        <v>22</v>
      </c>
      <c r="D124" s="142" t="str">
        <f>TEXT(Table1[[#This Row],[Date]],"dddd")</f>
        <v>Thursday</v>
      </c>
      <c r="E124" s="136">
        <v>8</v>
      </c>
      <c r="F124" s="136"/>
      <c r="G124" s="142"/>
    </row>
    <row r="125" spans="1:7" x14ac:dyDescent="0.25">
      <c r="A125" s="141">
        <f t="shared" si="7"/>
        <v>42888</v>
      </c>
      <c r="B125" s="142" t="str">
        <f>TEXT(Table1[[#This Row],[Date]],"mmmm")</f>
        <v>June</v>
      </c>
      <c r="C125" s="142">
        <f>WEEKNUM(Table1[[#This Row],[Date]])</f>
        <v>22</v>
      </c>
      <c r="D125" s="142" t="str">
        <f>TEXT(Table1[[#This Row],[Date]],"dddd")</f>
        <v>Friday</v>
      </c>
      <c r="E125" s="136">
        <v>8</v>
      </c>
      <c r="F125" s="136"/>
      <c r="G125" s="142"/>
    </row>
    <row r="126" spans="1:7" x14ac:dyDescent="0.25">
      <c r="A126" s="141">
        <f t="shared" si="7"/>
        <v>42889</v>
      </c>
      <c r="B126" s="142" t="str">
        <f>TEXT(Table1[[#This Row],[Date]],"mmmm")</f>
        <v>June</v>
      </c>
      <c r="C126" s="142">
        <f>WEEKNUM(Table1[[#This Row],[Date]])</f>
        <v>22</v>
      </c>
      <c r="D126" s="142" t="str">
        <f>TEXT(Table1[[#This Row],[Date]],"dddd")</f>
        <v>Saturday</v>
      </c>
      <c r="E126" s="136"/>
      <c r="F126" s="136"/>
      <c r="G126" s="142"/>
    </row>
    <row r="127" spans="1:7" x14ac:dyDescent="0.25">
      <c r="A127" s="141">
        <f t="shared" si="7"/>
        <v>42890</v>
      </c>
      <c r="B127" s="142" t="str">
        <f>TEXT(Table1[[#This Row],[Date]],"mmmm")</f>
        <v>June</v>
      </c>
      <c r="C127" s="142">
        <f>WEEKNUM(Table1[[#This Row],[Date]])</f>
        <v>23</v>
      </c>
      <c r="D127" s="142" t="str">
        <f>TEXT(Table1[[#This Row],[Date]],"dddd")</f>
        <v>Sunday</v>
      </c>
      <c r="E127" s="136"/>
      <c r="F127" s="136"/>
      <c r="G127" s="142"/>
    </row>
    <row r="128" spans="1:7" x14ac:dyDescent="0.25">
      <c r="A128" s="141">
        <f t="shared" si="7"/>
        <v>42891</v>
      </c>
      <c r="B128" s="142" t="str">
        <f>TEXT(Table1[[#This Row],[Date]],"mmmm")</f>
        <v>June</v>
      </c>
      <c r="C128" s="142">
        <f>WEEKNUM(Table1[[#This Row],[Date]])</f>
        <v>23</v>
      </c>
      <c r="D128" s="142" t="str">
        <f>TEXT(Table1[[#This Row],[Date]],"dddd")</f>
        <v>Monday</v>
      </c>
      <c r="E128" s="136">
        <v>8</v>
      </c>
      <c r="F128" s="136"/>
      <c r="G128" s="142"/>
    </row>
    <row r="129" spans="1:7" x14ac:dyDescent="0.25">
      <c r="A129" s="141">
        <f t="shared" si="7"/>
        <v>42892</v>
      </c>
      <c r="B129" s="142" t="str">
        <f>TEXT(Table1[[#This Row],[Date]],"mmmm")</f>
        <v>June</v>
      </c>
      <c r="C129" s="142">
        <f>WEEKNUM(Table1[[#This Row],[Date]])</f>
        <v>23</v>
      </c>
      <c r="D129" s="142" t="str">
        <f>TEXT(Table1[[#This Row],[Date]],"dddd")</f>
        <v>Tuesday</v>
      </c>
      <c r="E129" s="136">
        <v>8</v>
      </c>
      <c r="F129" s="136"/>
      <c r="G129" s="142"/>
    </row>
    <row r="130" spans="1:7" x14ac:dyDescent="0.25">
      <c r="A130" s="141">
        <f t="shared" si="7"/>
        <v>42893</v>
      </c>
      <c r="B130" s="142" t="str">
        <f>TEXT(Table1[[#This Row],[Date]],"mmmm")</f>
        <v>June</v>
      </c>
      <c r="C130" s="142">
        <f>WEEKNUM(Table1[[#This Row],[Date]])</f>
        <v>23</v>
      </c>
      <c r="D130" s="142" t="str">
        <f>TEXT(Table1[[#This Row],[Date]],"dddd")</f>
        <v>Wednesday</v>
      </c>
      <c r="E130" s="136">
        <v>8</v>
      </c>
      <c r="F130" s="136"/>
      <c r="G130" s="142"/>
    </row>
    <row r="131" spans="1:7" x14ac:dyDescent="0.25">
      <c r="A131" s="141">
        <f t="shared" si="7"/>
        <v>42894</v>
      </c>
      <c r="B131" s="142" t="str">
        <f>TEXT(Table1[[#This Row],[Date]],"mmmm")</f>
        <v>June</v>
      </c>
      <c r="C131" s="142">
        <f>WEEKNUM(Table1[[#This Row],[Date]])</f>
        <v>23</v>
      </c>
      <c r="D131" s="142" t="str">
        <f>TEXT(Table1[[#This Row],[Date]],"dddd")</f>
        <v>Thursday</v>
      </c>
      <c r="E131" s="136">
        <v>8</v>
      </c>
      <c r="F131" s="136"/>
      <c r="G131" s="142"/>
    </row>
    <row r="132" spans="1:7" x14ac:dyDescent="0.25">
      <c r="A132" s="141">
        <f t="shared" si="7"/>
        <v>42895</v>
      </c>
      <c r="B132" s="142" t="str">
        <f>TEXT(Table1[[#This Row],[Date]],"mmmm")</f>
        <v>June</v>
      </c>
      <c r="C132" s="142">
        <f>WEEKNUM(Table1[[#This Row],[Date]])</f>
        <v>23</v>
      </c>
      <c r="D132" s="142" t="str">
        <f>TEXT(Table1[[#This Row],[Date]],"dddd")</f>
        <v>Friday</v>
      </c>
      <c r="E132" s="136">
        <v>8</v>
      </c>
      <c r="F132" s="136"/>
      <c r="G132" s="142"/>
    </row>
    <row r="133" spans="1:7" x14ac:dyDescent="0.25">
      <c r="A133" s="141">
        <f t="shared" si="7"/>
        <v>42896</v>
      </c>
      <c r="B133" s="142" t="str">
        <f>TEXT(Table1[[#This Row],[Date]],"mmmm")</f>
        <v>June</v>
      </c>
      <c r="C133" s="142">
        <f>WEEKNUM(Table1[[#This Row],[Date]])</f>
        <v>23</v>
      </c>
      <c r="D133" s="142" t="str">
        <f>TEXT(Table1[[#This Row],[Date]],"dddd")</f>
        <v>Saturday</v>
      </c>
      <c r="E133" s="136"/>
      <c r="F133" s="136"/>
      <c r="G133" s="142"/>
    </row>
    <row r="134" spans="1:7" x14ac:dyDescent="0.25">
      <c r="A134" s="141">
        <f t="shared" si="7"/>
        <v>42897</v>
      </c>
      <c r="B134" s="142" t="str">
        <f>TEXT(Table1[[#This Row],[Date]],"mmmm")</f>
        <v>June</v>
      </c>
      <c r="C134" s="142">
        <f>WEEKNUM(Table1[[#This Row],[Date]])</f>
        <v>24</v>
      </c>
      <c r="D134" s="142" t="str">
        <f>TEXT(Table1[[#This Row],[Date]],"dddd")</f>
        <v>Sunday</v>
      </c>
      <c r="E134" s="136"/>
      <c r="F134" s="136"/>
      <c r="G134" s="142"/>
    </row>
    <row r="135" spans="1:7" x14ac:dyDescent="0.25">
      <c r="A135" s="141">
        <f t="shared" si="7"/>
        <v>42898</v>
      </c>
      <c r="B135" s="142" t="str">
        <f>TEXT(Table1[[#This Row],[Date]],"mmmm")</f>
        <v>June</v>
      </c>
      <c r="C135" s="142">
        <f>WEEKNUM(Table1[[#This Row],[Date]])</f>
        <v>24</v>
      </c>
      <c r="D135" s="142" t="str">
        <f>TEXT(Table1[[#This Row],[Date]],"dddd")</f>
        <v>Monday</v>
      </c>
      <c r="E135" s="136">
        <v>8</v>
      </c>
      <c r="F135" s="136"/>
      <c r="G135" s="142"/>
    </row>
    <row r="136" spans="1:7" x14ac:dyDescent="0.25">
      <c r="A136" s="141">
        <f t="shared" si="7"/>
        <v>42899</v>
      </c>
      <c r="B136" s="142" t="str">
        <f>TEXT(Table1[[#This Row],[Date]],"mmmm")</f>
        <v>June</v>
      </c>
      <c r="C136" s="142">
        <f>WEEKNUM(Table1[[#This Row],[Date]])</f>
        <v>24</v>
      </c>
      <c r="D136" s="142" t="str">
        <f>TEXT(Table1[[#This Row],[Date]],"dddd")</f>
        <v>Tuesday</v>
      </c>
      <c r="E136" s="136">
        <v>8</v>
      </c>
      <c r="F136" s="136"/>
      <c r="G136" s="142"/>
    </row>
    <row r="137" spans="1:7" x14ac:dyDescent="0.25">
      <c r="A137" s="141">
        <f t="shared" si="7"/>
        <v>42900</v>
      </c>
      <c r="B137" s="142" t="str">
        <f>TEXT(Table1[[#This Row],[Date]],"mmmm")</f>
        <v>June</v>
      </c>
      <c r="C137" s="142">
        <f>WEEKNUM(Table1[[#This Row],[Date]])</f>
        <v>24</v>
      </c>
      <c r="D137" s="142" t="str">
        <f>TEXT(Table1[[#This Row],[Date]],"dddd")</f>
        <v>Wednesday</v>
      </c>
      <c r="E137" s="136">
        <v>8</v>
      </c>
      <c r="F137" s="136"/>
      <c r="G137" s="142"/>
    </row>
    <row r="138" spans="1:7" x14ac:dyDescent="0.25">
      <c r="A138" s="141">
        <f t="shared" si="7"/>
        <v>42901</v>
      </c>
      <c r="B138" s="142" t="str">
        <f>TEXT(Table1[[#This Row],[Date]],"mmmm")</f>
        <v>June</v>
      </c>
      <c r="C138" s="142">
        <f>WEEKNUM(Table1[[#This Row],[Date]])</f>
        <v>24</v>
      </c>
      <c r="D138" s="142" t="str">
        <f>TEXT(Table1[[#This Row],[Date]],"dddd")</f>
        <v>Thursday</v>
      </c>
      <c r="E138" s="136">
        <v>8</v>
      </c>
      <c r="F138" s="136"/>
      <c r="G138" s="142"/>
    </row>
    <row r="139" spans="1:7" x14ac:dyDescent="0.25">
      <c r="A139" s="141">
        <f t="shared" si="7"/>
        <v>42902</v>
      </c>
      <c r="B139" s="142" t="str">
        <f>TEXT(Table1[[#This Row],[Date]],"mmmm")</f>
        <v>June</v>
      </c>
      <c r="C139" s="142">
        <f>WEEKNUM(Table1[[#This Row],[Date]])</f>
        <v>24</v>
      </c>
      <c r="D139" s="142" t="str">
        <f>TEXT(Table1[[#This Row],[Date]],"dddd")</f>
        <v>Friday</v>
      </c>
      <c r="E139" s="136">
        <v>8</v>
      </c>
      <c r="F139" s="136"/>
      <c r="G139" s="142"/>
    </row>
    <row r="140" spans="1:7" x14ac:dyDescent="0.25">
      <c r="A140" s="141">
        <f t="shared" ref="A140:A203" si="8">+A139+1</f>
        <v>42903</v>
      </c>
      <c r="B140" s="142" t="str">
        <f>TEXT(Table1[[#This Row],[Date]],"mmmm")</f>
        <v>June</v>
      </c>
      <c r="C140" s="142">
        <f>WEEKNUM(Table1[[#This Row],[Date]])</f>
        <v>24</v>
      </c>
      <c r="D140" s="142" t="str">
        <f>TEXT(Table1[[#This Row],[Date]],"dddd")</f>
        <v>Saturday</v>
      </c>
      <c r="E140" s="136"/>
      <c r="F140" s="136"/>
      <c r="G140" s="142"/>
    </row>
    <row r="141" spans="1:7" x14ac:dyDescent="0.25">
      <c r="A141" s="141">
        <f t="shared" si="8"/>
        <v>42904</v>
      </c>
      <c r="B141" s="142" t="str">
        <f>TEXT(Table1[[#This Row],[Date]],"mmmm")</f>
        <v>June</v>
      </c>
      <c r="C141" s="142">
        <f>WEEKNUM(Table1[[#This Row],[Date]])</f>
        <v>25</v>
      </c>
      <c r="D141" s="142" t="str">
        <f>TEXT(Table1[[#This Row],[Date]],"dddd")</f>
        <v>Sunday</v>
      </c>
      <c r="E141" s="136"/>
      <c r="F141" s="136"/>
      <c r="G141" s="142"/>
    </row>
    <row r="142" spans="1:7" x14ac:dyDescent="0.25">
      <c r="A142" s="141">
        <f t="shared" si="8"/>
        <v>42905</v>
      </c>
      <c r="B142" s="142" t="str">
        <f>TEXT(Table1[[#This Row],[Date]],"mmmm")</f>
        <v>June</v>
      </c>
      <c r="C142" s="142">
        <f>WEEKNUM(Table1[[#This Row],[Date]])</f>
        <v>25</v>
      </c>
      <c r="D142" s="142" t="str">
        <f>TEXT(Table1[[#This Row],[Date]],"dddd")</f>
        <v>Monday</v>
      </c>
      <c r="E142" s="136">
        <v>8</v>
      </c>
      <c r="F142" s="136"/>
      <c r="G142" s="142"/>
    </row>
    <row r="143" spans="1:7" x14ac:dyDescent="0.25">
      <c r="A143" s="141">
        <f t="shared" si="8"/>
        <v>42906</v>
      </c>
      <c r="B143" s="142" t="str">
        <f>TEXT(Table1[[#This Row],[Date]],"mmmm")</f>
        <v>June</v>
      </c>
      <c r="C143" s="142">
        <f>WEEKNUM(Table1[[#This Row],[Date]])</f>
        <v>25</v>
      </c>
      <c r="D143" s="142" t="str">
        <f>TEXT(Table1[[#This Row],[Date]],"dddd")</f>
        <v>Tuesday</v>
      </c>
      <c r="E143" s="136">
        <v>8</v>
      </c>
      <c r="F143" s="136"/>
      <c r="G143" s="142"/>
    </row>
    <row r="144" spans="1:7" x14ac:dyDescent="0.25">
      <c r="A144" s="141">
        <f t="shared" si="8"/>
        <v>42907</v>
      </c>
      <c r="B144" s="142" t="str">
        <f>TEXT(Table1[[#This Row],[Date]],"mmmm")</f>
        <v>June</v>
      </c>
      <c r="C144" s="142">
        <f>WEEKNUM(Table1[[#This Row],[Date]])</f>
        <v>25</v>
      </c>
      <c r="D144" s="142" t="str">
        <f>TEXT(Table1[[#This Row],[Date]],"dddd")</f>
        <v>Wednesday</v>
      </c>
      <c r="E144" s="136">
        <v>8</v>
      </c>
      <c r="F144" s="136"/>
      <c r="G144" s="142"/>
    </row>
    <row r="145" spans="1:7" x14ac:dyDescent="0.25">
      <c r="A145" s="141">
        <f t="shared" si="8"/>
        <v>42908</v>
      </c>
      <c r="B145" s="142" t="str">
        <f>TEXT(Table1[[#This Row],[Date]],"mmmm")</f>
        <v>June</v>
      </c>
      <c r="C145" s="142">
        <f>WEEKNUM(Table1[[#This Row],[Date]])</f>
        <v>25</v>
      </c>
      <c r="D145" s="142" t="str">
        <f>TEXT(Table1[[#This Row],[Date]],"dddd")</f>
        <v>Thursday</v>
      </c>
      <c r="E145" s="136">
        <v>8</v>
      </c>
      <c r="F145" s="136"/>
      <c r="G145" s="142"/>
    </row>
    <row r="146" spans="1:7" x14ac:dyDescent="0.25">
      <c r="A146" s="141">
        <f t="shared" si="8"/>
        <v>42909</v>
      </c>
      <c r="B146" s="142" t="str">
        <f>TEXT(Table1[[#This Row],[Date]],"mmmm")</f>
        <v>June</v>
      </c>
      <c r="C146" s="142">
        <f>WEEKNUM(Table1[[#This Row],[Date]])</f>
        <v>25</v>
      </c>
      <c r="D146" s="142" t="str">
        <f>TEXT(Table1[[#This Row],[Date]],"dddd")</f>
        <v>Friday</v>
      </c>
      <c r="E146" s="136">
        <v>8</v>
      </c>
      <c r="F146" s="136"/>
      <c r="G146" s="142"/>
    </row>
    <row r="147" spans="1:7" x14ac:dyDescent="0.25">
      <c r="A147" s="141">
        <f t="shared" si="8"/>
        <v>42910</v>
      </c>
      <c r="B147" s="142" t="str">
        <f>TEXT(Table1[[#This Row],[Date]],"mmmm")</f>
        <v>June</v>
      </c>
      <c r="C147" s="142">
        <f>WEEKNUM(Table1[[#This Row],[Date]])</f>
        <v>25</v>
      </c>
      <c r="D147" s="142" t="str">
        <f>TEXT(Table1[[#This Row],[Date]],"dddd")</f>
        <v>Saturday</v>
      </c>
      <c r="E147" s="136"/>
      <c r="F147" s="136"/>
      <c r="G147" s="142"/>
    </row>
    <row r="148" spans="1:7" x14ac:dyDescent="0.25">
      <c r="A148" s="141">
        <f t="shared" si="8"/>
        <v>42911</v>
      </c>
      <c r="B148" s="142" t="str">
        <f>TEXT(Table1[[#This Row],[Date]],"mmmm")</f>
        <v>June</v>
      </c>
      <c r="C148" s="142">
        <f>WEEKNUM(Table1[[#This Row],[Date]])</f>
        <v>26</v>
      </c>
      <c r="D148" s="142" t="str">
        <f>TEXT(Table1[[#This Row],[Date]],"dddd")</f>
        <v>Sunday</v>
      </c>
      <c r="E148" s="136"/>
      <c r="F148" s="136"/>
      <c r="G148" s="142"/>
    </row>
    <row r="149" spans="1:7" x14ac:dyDescent="0.25">
      <c r="A149" s="141">
        <f t="shared" si="8"/>
        <v>42912</v>
      </c>
      <c r="B149" s="142" t="str">
        <f>TEXT(Table1[[#This Row],[Date]],"mmmm")</f>
        <v>June</v>
      </c>
      <c r="C149" s="142">
        <f>WEEKNUM(Table1[[#This Row],[Date]])</f>
        <v>26</v>
      </c>
      <c r="D149" s="142" t="str">
        <f>TEXT(Table1[[#This Row],[Date]],"dddd")</f>
        <v>Monday</v>
      </c>
      <c r="E149" s="136">
        <v>8</v>
      </c>
      <c r="F149" s="136"/>
      <c r="G149" s="142"/>
    </row>
    <row r="150" spans="1:7" x14ac:dyDescent="0.25">
      <c r="A150" s="141">
        <f t="shared" si="8"/>
        <v>42913</v>
      </c>
      <c r="B150" s="142" t="str">
        <f>TEXT(Table1[[#This Row],[Date]],"mmmm")</f>
        <v>June</v>
      </c>
      <c r="C150" s="142">
        <f>WEEKNUM(Table1[[#This Row],[Date]])</f>
        <v>26</v>
      </c>
      <c r="D150" s="142" t="str">
        <f>TEXT(Table1[[#This Row],[Date]],"dddd")</f>
        <v>Tuesday</v>
      </c>
      <c r="E150" s="136">
        <v>8</v>
      </c>
      <c r="F150" s="136"/>
      <c r="G150" s="142"/>
    </row>
    <row r="151" spans="1:7" x14ac:dyDescent="0.25">
      <c r="A151" s="141">
        <f t="shared" si="8"/>
        <v>42914</v>
      </c>
      <c r="B151" s="142" t="str">
        <f>TEXT(Table1[[#This Row],[Date]],"mmmm")</f>
        <v>June</v>
      </c>
      <c r="C151" s="142">
        <f>WEEKNUM(Table1[[#This Row],[Date]])</f>
        <v>26</v>
      </c>
      <c r="D151" s="142" t="str">
        <f>TEXT(Table1[[#This Row],[Date]],"dddd")</f>
        <v>Wednesday</v>
      </c>
      <c r="E151" s="136">
        <v>8</v>
      </c>
      <c r="F151" s="136"/>
      <c r="G151" s="142"/>
    </row>
    <row r="152" spans="1:7" x14ac:dyDescent="0.25">
      <c r="A152" s="141">
        <f t="shared" si="8"/>
        <v>42915</v>
      </c>
      <c r="B152" s="142" t="str">
        <f>TEXT(Table1[[#This Row],[Date]],"mmmm")</f>
        <v>June</v>
      </c>
      <c r="C152" s="142">
        <f>WEEKNUM(Table1[[#This Row],[Date]])</f>
        <v>26</v>
      </c>
      <c r="D152" s="142" t="str">
        <f>TEXT(Table1[[#This Row],[Date]],"dddd")</f>
        <v>Thursday</v>
      </c>
      <c r="E152" s="136">
        <v>8</v>
      </c>
      <c r="F152" s="136"/>
      <c r="G152" s="142"/>
    </row>
    <row r="153" spans="1:7" x14ac:dyDescent="0.25">
      <c r="A153" s="141">
        <f t="shared" si="8"/>
        <v>42916</v>
      </c>
      <c r="B153" s="142" t="str">
        <f>TEXT(Table1[[#This Row],[Date]],"mmmm")</f>
        <v>June</v>
      </c>
      <c r="C153" s="142">
        <f>WEEKNUM(Table1[[#This Row],[Date]])</f>
        <v>26</v>
      </c>
      <c r="D153" s="142" t="str">
        <f>TEXT(Table1[[#This Row],[Date]],"dddd")</f>
        <v>Friday</v>
      </c>
      <c r="E153" s="136">
        <v>8</v>
      </c>
      <c r="F153" s="136"/>
      <c r="G153" s="142"/>
    </row>
    <row r="154" spans="1:7" x14ac:dyDescent="0.25">
      <c r="A154" s="141">
        <f t="shared" si="8"/>
        <v>42917</v>
      </c>
      <c r="B154" s="142" t="str">
        <f>TEXT(Table1[[#This Row],[Date]],"mmmm")</f>
        <v>July</v>
      </c>
      <c r="C154" s="142">
        <f>WEEKNUM(Table1[[#This Row],[Date]])</f>
        <v>26</v>
      </c>
      <c r="D154" s="142" t="str">
        <f>TEXT(Table1[[#This Row],[Date]],"dddd")</f>
        <v>Saturday</v>
      </c>
      <c r="E154" s="136"/>
      <c r="F154" s="136"/>
      <c r="G154" s="142"/>
    </row>
    <row r="155" spans="1:7" x14ac:dyDescent="0.25">
      <c r="A155" s="141">
        <f t="shared" si="8"/>
        <v>42918</v>
      </c>
      <c r="B155" s="142" t="str">
        <f>TEXT(Table1[[#This Row],[Date]],"mmmm")</f>
        <v>July</v>
      </c>
      <c r="C155" s="142">
        <f>WEEKNUM(Table1[[#This Row],[Date]])</f>
        <v>27</v>
      </c>
      <c r="D155" s="142" t="str">
        <f>TEXT(Table1[[#This Row],[Date]],"dddd")</f>
        <v>Sunday</v>
      </c>
      <c r="E155" s="136"/>
      <c r="F155" s="136"/>
      <c r="G155" s="142"/>
    </row>
    <row r="156" spans="1:7" x14ac:dyDescent="0.25">
      <c r="A156" s="141">
        <f t="shared" si="8"/>
        <v>42919</v>
      </c>
      <c r="B156" s="142" t="str">
        <f>TEXT(Table1[[#This Row],[Date]],"mmmm")</f>
        <v>July</v>
      </c>
      <c r="C156" s="142">
        <f>WEEKNUM(Table1[[#This Row],[Date]])</f>
        <v>27</v>
      </c>
      <c r="D156" s="142" t="str">
        <f>TEXT(Table1[[#This Row],[Date]],"dddd")</f>
        <v>Monday</v>
      </c>
      <c r="E156" s="136">
        <v>8</v>
      </c>
      <c r="F156" s="136"/>
      <c r="G156" s="142"/>
    </row>
    <row r="157" spans="1:7" x14ac:dyDescent="0.25">
      <c r="A157" s="141">
        <f t="shared" si="8"/>
        <v>42920</v>
      </c>
      <c r="B157" s="142" t="str">
        <f>TEXT(Table1[[#This Row],[Date]],"mmmm")</f>
        <v>July</v>
      </c>
      <c r="C157" s="142">
        <f>WEEKNUM(Table1[[#This Row],[Date]])</f>
        <v>27</v>
      </c>
      <c r="D157" s="142" t="str">
        <f>TEXT(Table1[[#This Row],[Date]],"dddd")</f>
        <v>Tuesday</v>
      </c>
      <c r="E157" s="136"/>
      <c r="F157" s="136">
        <v>8</v>
      </c>
      <c r="G157" s="142" t="s">
        <v>255</v>
      </c>
    </row>
    <row r="158" spans="1:7" x14ac:dyDescent="0.25">
      <c r="A158" s="141">
        <f t="shared" si="8"/>
        <v>42921</v>
      </c>
      <c r="B158" s="142" t="str">
        <f>TEXT(Table1[[#This Row],[Date]],"mmmm")</f>
        <v>July</v>
      </c>
      <c r="C158" s="142">
        <f>WEEKNUM(Table1[[#This Row],[Date]])</f>
        <v>27</v>
      </c>
      <c r="D158" s="142" t="str">
        <f>TEXT(Table1[[#This Row],[Date]],"dddd")</f>
        <v>Wednesday</v>
      </c>
      <c r="E158" s="136">
        <v>8</v>
      </c>
      <c r="F158" s="136"/>
      <c r="G158" s="142"/>
    </row>
    <row r="159" spans="1:7" x14ac:dyDescent="0.25">
      <c r="A159" s="141">
        <f t="shared" si="8"/>
        <v>42922</v>
      </c>
      <c r="B159" s="142" t="str">
        <f>TEXT(Table1[[#This Row],[Date]],"mmmm")</f>
        <v>July</v>
      </c>
      <c r="C159" s="142">
        <f>WEEKNUM(Table1[[#This Row],[Date]])</f>
        <v>27</v>
      </c>
      <c r="D159" s="142" t="str">
        <f>TEXT(Table1[[#This Row],[Date]],"dddd")</f>
        <v>Thursday</v>
      </c>
      <c r="E159" s="136">
        <v>8</v>
      </c>
      <c r="F159" s="136"/>
      <c r="G159" s="142"/>
    </row>
    <row r="160" spans="1:7" x14ac:dyDescent="0.25">
      <c r="A160" s="141">
        <f t="shared" si="8"/>
        <v>42923</v>
      </c>
      <c r="B160" s="142" t="str">
        <f>TEXT(Table1[[#This Row],[Date]],"mmmm")</f>
        <v>July</v>
      </c>
      <c r="C160" s="142">
        <f>WEEKNUM(Table1[[#This Row],[Date]])</f>
        <v>27</v>
      </c>
      <c r="D160" s="142" t="str">
        <f>TEXT(Table1[[#This Row],[Date]],"dddd")</f>
        <v>Friday</v>
      </c>
      <c r="E160" s="136">
        <v>8</v>
      </c>
      <c r="F160" s="136"/>
      <c r="G160" s="142"/>
    </row>
    <row r="161" spans="1:7" x14ac:dyDescent="0.25">
      <c r="A161" s="141">
        <f t="shared" si="8"/>
        <v>42924</v>
      </c>
      <c r="B161" s="142" t="str">
        <f>TEXT(Table1[[#This Row],[Date]],"mmmm")</f>
        <v>July</v>
      </c>
      <c r="C161" s="142">
        <f>WEEKNUM(Table1[[#This Row],[Date]])</f>
        <v>27</v>
      </c>
      <c r="D161" s="142" t="str">
        <f>TEXT(Table1[[#This Row],[Date]],"dddd")</f>
        <v>Saturday</v>
      </c>
      <c r="E161" s="136"/>
      <c r="F161" s="136"/>
      <c r="G161" s="142"/>
    </row>
    <row r="162" spans="1:7" x14ac:dyDescent="0.25">
      <c r="A162" s="141">
        <f t="shared" si="8"/>
        <v>42925</v>
      </c>
      <c r="B162" s="142" t="str">
        <f>TEXT(Table1[[#This Row],[Date]],"mmmm")</f>
        <v>July</v>
      </c>
      <c r="C162" s="142">
        <f>WEEKNUM(Table1[[#This Row],[Date]])</f>
        <v>28</v>
      </c>
      <c r="D162" s="142" t="str">
        <f>TEXT(Table1[[#This Row],[Date]],"dddd")</f>
        <v>Sunday</v>
      </c>
      <c r="E162" s="136"/>
      <c r="F162" s="136"/>
      <c r="G162" s="142"/>
    </row>
    <row r="163" spans="1:7" x14ac:dyDescent="0.25">
      <c r="A163" s="141">
        <f t="shared" si="8"/>
        <v>42926</v>
      </c>
      <c r="B163" s="142" t="str">
        <f>TEXT(Table1[[#This Row],[Date]],"mmmm")</f>
        <v>July</v>
      </c>
      <c r="C163" s="142">
        <f>WEEKNUM(Table1[[#This Row],[Date]])</f>
        <v>28</v>
      </c>
      <c r="D163" s="142" t="str">
        <f>TEXT(Table1[[#This Row],[Date]],"dddd")</f>
        <v>Monday</v>
      </c>
      <c r="E163" s="136">
        <v>8</v>
      </c>
      <c r="F163" s="136"/>
      <c r="G163" s="142"/>
    </row>
    <row r="164" spans="1:7" x14ac:dyDescent="0.25">
      <c r="A164" s="141">
        <f t="shared" si="8"/>
        <v>42927</v>
      </c>
      <c r="B164" s="142" t="str">
        <f>TEXT(Table1[[#This Row],[Date]],"mmmm")</f>
        <v>July</v>
      </c>
      <c r="C164" s="142">
        <f>WEEKNUM(Table1[[#This Row],[Date]])</f>
        <v>28</v>
      </c>
      <c r="D164" s="142" t="str">
        <f>TEXT(Table1[[#This Row],[Date]],"dddd")</f>
        <v>Tuesday</v>
      </c>
      <c r="E164" s="136">
        <v>8</v>
      </c>
      <c r="F164" s="136"/>
      <c r="G164" s="142"/>
    </row>
    <row r="165" spans="1:7" x14ac:dyDescent="0.25">
      <c r="A165" s="141">
        <f t="shared" si="8"/>
        <v>42928</v>
      </c>
      <c r="B165" s="142" t="str">
        <f>TEXT(Table1[[#This Row],[Date]],"mmmm")</f>
        <v>July</v>
      </c>
      <c r="C165" s="142">
        <f>WEEKNUM(Table1[[#This Row],[Date]])</f>
        <v>28</v>
      </c>
      <c r="D165" s="142" t="str">
        <f>TEXT(Table1[[#This Row],[Date]],"dddd")</f>
        <v>Wednesday</v>
      </c>
      <c r="E165" s="136">
        <v>8</v>
      </c>
      <c r="F165" s="136"/>
      <c r="G165" s="142"/>
    </row>
    <row r="166" spans="1:7" x14ac:dyDescent="0.25">
      <c r="A166" s="141">
        <f t="shared" si="8"/>
        <v>42929</v>
      </c>
      <c r="B166" s="142" t="str">
        <f>TEXT(Table1[[#This Row],[Date]],"mmmm")</f>
        <v>July</v>
      </c>
      <c r="C166" s="142">
        <f>WEEKNUM(Table1[[#This Row],[Date]])</f>
        <v>28</v>
      </c>
      <c r="D166" s="142" t="str">
        <f>TEXT(Table1[[#This Row],[Date]],"dddd")</f>
        <v>Thursday</v>
      </c>
      <c r="E166" s="136">
        <v>8</v>
      </c>
      <c r="F166" s="136"/>
      <c r="G166" s="142"/>
    </row>
    <row r="167" spans="1:7" x14ac:dyDescent="0.25">
      <c r="A167" s="141">
        <f t="shared" si="8"/>
        <v>42930</v>
      </c>
      <c r="B167" s="142" t="str">
        <f>TEXT(Table1[[#This Row],[Date]],"mmmm")</f>
        <v>July</v>
      </c>
      <c r="C167" s="142">
        <f>WEEKNUM(Table1[[#This Row],[Date]])</f>
        <v>28</v>
      </c>
      <c r="D167" s="142" t="str">
        <f>TEXT(Table1[[#This Row],[Date]],"dddd")</f>
        <v>Friday</v>
      </c>
      <c r="E167" s="136">
        <v>8</v>
      </c>
      <c r="F167" s="136"/>
      <c r="G167" s="142"/>
    </row>
    <row r="168" spans="1:7" x14ac:dyDescent="0.25">
      <c r="A168" s="141">
        <f t="shared" si="8"/>
        <v>42931</v>
      </c>
      <c r="B168" s="142" t="str">
        <f>TEXT(Table1[[#This Row],[Date]],"mmmm")</f>
        <v>July</v>
      </c>
      <c r="C168" s="142">
        <f>WEEKNUM(Table1[[#This Row],[Date]])</f>
        <v>28</v>
      </c>
      <c r="D168" s="142" t="str">
        <f>TEXT(Table1[[#This Row],[Date]],"dddd")</f>
        <v>Saturday</v>
      </c>
      <c r="E168" s="136"/>
      <c r="F168" s="136"/>
      <c r="G168" s="142"/>
    </row>
    <row r="169" spans="1:7" x14ac:dyDescent="0.25">
      <c r="A169" s="141">
        <f t="shared" si="8"/>
        <v>42932</v>
      </c>
      <c r="B169" s="142" t="str">
        <f>TEXT(Table1[[#This Row],[Date]],"mmmm")</f>
        <v>July</v>
      </c>
      <c r="C169" s="142">
        <f>WEEKNUM(Table1[[#This Row],[Date]])</f>
        <v>29</v>
      </c>
      <c r="D169" s="142" t="str">
        <f>TEXT(Table1[[#This Row],[Date]],"dddd")</f>
        <v>Sunday</v>
      </c>
      <c r="E169" s="136"/>
      <c r="F169" s="136"/>
      <c r="G169" s="142"/>
    </row>
    <row r="170" spans="1:7" x14ac:dyDescent="0.25">
      <c r="A170" s="141">
        <f t="shared" si="8"/>
        <v>42933</v>
      </c>
      <c r="B170" s="142" t="str">
        <f>TEXT(Table1[[#This Row],[Date]],"mmmm")</f>
        <v>July</v>
      </c>
      <c r="C170" s="142">
        <f>WEEKNUM(Table1[[#This Row],[Date]])</f>
        <v>29</v>
      </c>
      <c r="D170" s="142" t="str">
        <f>TEXT(Table1[[#This Row],[Date]],"dddd")</f>
        <v>Monday</v>
      </c>
      <c r="E170" s="136">
        <v>8</v>
      </c>
      <c r="F170" s="136"/>
      <c r="G170" s="142"/>
    </row>
    <row r="171" spans="1:7" x14ac:dyDescent="0.25">
      <c r="A171" s="141">
        <f t="shared" si="8"/>
        <v>42934</v>
      </c>
      <c r="B171" s="142" t="str">
        <f>TEXT(Table1[[#This Row],[Date]],"mmmm")</f>
        <v>July</v>
      </c>
      <c r="C171" s="142">
        <f>WEEKNUM(Table1[[#This Row],[Date]])</f>
        <v>29</v>
      </c>
      <c r="D171" s="142" t="str">
        <f>TEXT(Table1[[#This Row],[Date]],"dddd")</f>
        <v>Tuesday</v>
      </c>
      <c r="E171" s="136">
        <v>8</v>
      </c>
      <c r="F171" s="136"/>
      <c r="G171" s="142"/>
    </row>
    <row r="172" spans="1:7" x14ac:dyDescent="0.25">
      <c r="A172" s="141">
        <f t="shared" si="8"/>
        <v>42935</v>
      </c>
      <c r="B172" s="142" t="str">
        <f>TEXT(Table1[[#This Row],[Date]],"mmmm")</f>
        <v>July</v>
      </c>
      <c r="C172" s="142">
        <f>WEEKNUM(Table1[[#This Row],[Date]])</f>
        <v>29</v>
      </c>
      <c r="D172" s="142" t="str">
        <f>TEXT(Table1[[#This Row],[Date]],"dddd")</f>
        <v>Wednesday</v>
      </c>
      <c r="E172" s="136">
        <v>8</v>
      </c>
      <c r="F172" s="136"/>
      <c r="G172" s="142"/>
    </row>
    <row r="173" spans="1:7" x14ac:dyDescent="0.25">
      <c r="A173" s="141">
        <f t="shared" si="8"/>
        <v>42936</v>
      </c>
      <c r="B173" s="142" t="str">
        <f>TEXT(Table1[[#This Row],[Date]],"mmmm")</f>
        <v>July</v>
      </c>
      <c r="C173" s="142">
        <f>WEEKNUM(Table1[[#This Row],[Date]])</f>
        <v>29</v>
      </c>
      <c r="D173" s="142" t="str">
        <f>TEXT(Table1[[#This Row],[Date]],"dddd")</f>
        <v>Thursday</v>
      </c>
      <c r="E173" s="136">
        <v>8</v>
      </c>
      <c r="F173" s="136"/>
      <c r="G173" s="142"/>
    </row>
    <row r="174" spans="1:7" x14ac:dyDescent="0.25">
      <c r="A174" s="141">
        <f t="shared" si="8"/>
        <v>42937</v>
      </c>
      <c r="B174" s="142" t="str">
        <f>TEXT(Table1[[#This Row],[Date]],"mmmm")</f>
        <v>July</v>
      </c>
      <c r="C174" s="142">
        <f>WEEKNUM(Table1[[#This Row],[Date]])</f>
        <v>29</v>
      </c>
      <c r="D174" s="142" t="str">
        <f>TEXT(Table1[[#This Row],[Date]],"dddd")</f>
        <v>Friday</v>
      </c>
      <c r="E174" s="136">
        <v>8</v>
      </c>
      <c r="F174" s="136"/>
      <c r="G174" s="142"/>
    </row>
    <row r="175" spans="1:7" x14ac:dyDescent="0.25">
      <c r="A175" s="141">
        <f t="shared" si="8"/>
        <v>42938</v>
      </c>
      <c r="B175" s="142" t="str">
        <f>TEXT(Table1[[#This Row],[Date]],"mmmm")</f>
        <v>July</v>
      </c>
      <c r="C175" s="142">
        <f>WEEKNUM(Table1[[#This Row],[Date]])</f>
        <v>29</v>
      </c>
      <c r="D175" s="142" t="str">
        <f>TEXT(Table1[[#This Row],[Date]],"dddd")</f>
        <v>Saturday</v>
      </c>
      <c r="E175" s="136"/>
      <c r="F175" s="136"/>
      <c r="G175" s="142"/>
    </row>
    <row r="176" spans="1:7" x14ac:dyDescent="0.25">
      <c r="A176" s="141">
        <f t="shared" si="8"/>
        <v>42939</v>
      </c>
      <c r="B176" s="142" t="str">
        <f>TEXT(Table1[[#This Row],[Date]],"mmmm")</f>
        <v>July</v>
      </c>
      <c r="C176" s="142">
        <f>WEEKNUM(Table1[[#This Row],[Date]])</f>
        <v>30</v>
      </c>
      <c r="D176" s="142" t="str">
        <f>TEXT(Table1[[#This Row],[Date]],"dddd")</f>
        <v>Sunday</v>
      </c>
      <c r="E176" s="136"/>
      <c r="F176" s="136"/>
      <c r="G176" s="142"/>
    </row>
    <row r="177" spans="1:7" x14ac:dyDescent="0.25">
      <c r="A177" s="141">
        <f t="shared" si="8"/>
        <v>42940</v>
      </c>
      <c r="B177" s="142" t="str">
        <f>TEXT(Table1[[#This Row],[Date]],"mmmm")</f>
        <v>July</v>
      </c>
      <c r="C177" s="142">
        <f>WEEKNUM(Table1[[#This Row],[Date]])</f>
        <v>30</v>
      </c>
      <c r="D177" s="142" t="str">
        <f>TEXT(Table1[[#This Row],[Date]],"dddd")</f>
        <v>Monday</v>
      </c>
      <c r="E177" s="136">
        <v>8</v>
      </c>
      <c r="F177" s="136"/>
      <c r="G177" s="142"/>
    </row>
    <row r="178" spans="1:7" x14ac:dyDescent="0.25">
      <c r="A178" s="141">
        <f t="shared" si="8"/>
        <v>42941</v>
      </c>
      <c r="B178" s="142" t="str">
        <f>TEXT(Table1[[#This Row],[Date]],"mmmm")</f>
        <v>July</v>
      </c>
      <c r="C178" s="142">
        <f>WEEKNUM(Table1[[#This Row],[Date]])</f>
        <v>30</v>
      </c>
      <c r="D178" s="142" t="str">
        <f>TEXT(Table1[[#This Row],[Date]],"dddd")</f>
        <v>Tuesday</v>
      </c>
      <c r="E178" s="136">
        <v>8</v>
      </c>
      <c r="F178" s="136"/>
      <c r="G178" s="142"/>
    </row>
    <row r="179" spans="1:7" x14ac:dyDescent="0.25">
      <c r="A179" s="141">
        <f t="shared" si="8"/>
        <v>42942</v>
      </c>
      <c r="B179" s="142" t="str">
        <f>TEXT(Table1[[#This Row],[Date]],"mmmm")</f>
        <v>July</v>
      </c>
      <c r="C179" s="142">
        <f>WEEKNUM(Table1[[#This Row],[Date]])</f>
        <v>30</v>
      </c>
      <c r="D179" s="142" t="str">
        <f>TEXT(Table1[[#This Row],[Date]],"dddd")</f>
        <v>Wednesday</v>
      </c>
      <c r="E179" s="136">
        <v>8</v>
      </c>
      <c r="F179" s="136"/>
      <c r="G179" s="142"/>
    </row>
    <row r="180" spans="1:7" x14ac:dyDescent="0.25">
      <c r="A180" s="141">
        <f t="shared" si="8"/>
        <v>42943</v>
      </c>
      <c r="B180" s="142" t="str">
        <f>TEXT(Table1[[#This Row],[Date]],"mmmm")</f>
        <v>July</v>
      </c>
      <c r="C180" s="142">
        <f>WEEKNUM(Table1[[#This Row],[Date]])</f>
        <v>30</v>
      </c>
      <c r="D180" s="142" t="str">
        <f>TEXT(Table1[[#This Row],[Date]],"dddd")</f>
        <v>Thursday</v>
      </c>
      <c r="E180" s="136">
        <v>8</v>
      </c>
      <c r="F180" s="136"/>
      <c r="G180" s="142"/>
    </row>
    <row r="181" spans="1:7" x14ac:dyDescent="0.25">
      <c r="A181" s="141">
        <f t="shared" si="8"/>
        <v>42944</v>
      </c>
      <c r="B181" s="142" t="str">
        <f>TEXT(Table1[[#This Row],[Date]],"mmmm")</f>
        <v>July</v>
      </c>
      <c r="C181" s="142">
        <f>WEEKNUM(Table1[[#This Row],[Date]])</f>
        <v>30</v>
      </c>
      <c r="D181" s="142" t="str">
        <f>TEXT(Table1[[#This Row],[Date]],"dddd")</f>
        <v>Friday</v>
      </c>
      <c r="E181" s="136">
        <v>8</v>
      </c>
      <c r="F181" s="136"/>
      <c r="G181" s="142"/>
    </row>
    <row r="182" spans="1:7" x14ac:dyDescent="0.25">
      <c r="A182" s="141">
        <f t="shared" si="8"/>
        <v>42945</v>
      </c>
      <c r="B182" s="142" t="str">
        <f>TEXT(Table1[[#This Row],[Date]],"mmmm")</f>
        <v>July</v>
      </c>
      <c r="C182" s="142">
        <f>WEEKNUM(Table1[[#This Row],[Date]])</f>
        <v>30</v>
      </c>
      <c r="D182" s="142" t="str">
        <f>TEXT(Table1[[#This Row],[Date]],"dddd")</f>
        <v>Saturday</v>
      </c>
      <c r="E182" s="136"/>
      <c r="F182" s="136"/>
      <c r="G182" s="142"/>
    </row>
    <row r="183" spans="1:7" x14ac:dyDescent="0.25">
      <c r="A183" s="141">
        <f t="shared" si="8"/>
        <v>42946</v>
      </c>
      <c r="B183" s="142" t="str">
        <f>TEXT(Table1[[#This Row],[Date]],"mmmm")</f>
        <v>July</v>
      </c>
      <c r="C183" s="142">
        <f>WEEKNUM(Table1[[#This Row],[Date]])</f>
        <v>31</v>
      </c>
      <c r="D183" s="142" t="str">
        <f>TEXT(Table1[[#This Row],[Date]],"dddd")</f>
        <v>Sunday</v>
      </c>
      <c r="E183" s="136"/>
      <c r="F183" s="136"/>
      <c r="G183" s="142"/>
    </row>
    <row r="184" spans="1:7" x14ac:dyDescent="0.25">
      <c r="A184" s="141">
        <f t="shared" si="8"/>
        <v>42947</v>
      </c>
      <c r="B184" s="142" t="str">
        <f>TEXT(Table1[[#This Row],[Date]],"mmmm")</f>
        <v>July</v>
      </c>
      <c r="C184" s="142">
        <f>WEEKNUM(Table1[[#This Row],[Date]])</f>
        <v>31</v>
      </c>
      <c r="D184" s="142" t="str">
        <f>TEXT(Table1[[#This Row],[Date]],"dddd")</f>
        <v>Monday</v>
      </c>
      <c r="E184" s="136">
        <v>8</v>
      </c>
      <c r="F184" s="136"/>
      <c r="G184" s="142"/>
    </row>
    <row r="185" spans="1:7" x14ac:dyDescent="0.25">
      <c r="A185" s="141">
        <f t="shared" si="8"/>
        <v>42948</v>
      </c>
      <c r="B185" s="142" t="str">
        <f>TEXT(Table1[[#This Row],[Date]],"mmmm")</f>
        <v>August</v>
      </c>
      <c r="C185" s="142">
        <f>WEEKNUM(Table1[[#This Row],[Date]])</f>
        <v>31</v>
      </c>
      <c r="D185" s="142" t="str">
        <f>TEXT(Table1[[#This Row],[Date]],"dddd")</f>
        <v>Tuesday</v>
      </c>
      <c r="E185" s="136">
        <v>8</v>
      </c>
      <c r="F185" s="136"/>
      <c r="G185" s="142"/>
    </row>
    <row r="186" spans="1:7" x14ac:dyDescent="0.25">
      <c r="A186" s="141">
        <f t="shared" si="8"/>
        <v>42949</v>
      </c>
      <c r="B186" s="142" t="str">
        <f>TEXT(Table1[[#This Row],[Date]],"mmmm")</f>
        <v>August</v>
      </c>
      <c r="C186" s="142">
        <f>WEEKNUM(Table1[[#This Row],[Date]])</f>
        <v>31</v>
      </c>
      <c r="D186" s="142" t="str">
        <f>TEXT(Table1[[#This Row],[Date]],"dddd")</f>
        <v>Wednesday</v>
      </c>
      <c r="E186" s="136">
        <v>8</v>
      </c>
      <c r="F186" s="136"/>
      <c r="G186" s="142"/>
    </row>
    <row r="187" spans="1:7" x14ac:dyDescent="0.25">
      <c r="A187" s="141">
        <f t="shared" si="8"/>
        <v>42950</v>
      </c>
      <c r="B187" s="142" t="str">
        <f>TEXT(Table1[[#This Row],[Date]],"mmmm")</f>
        <v>August</v>
      </c>
      <c r="C187" s="142">
        <f>WEEKNUM(Table1[[#This Row],[Date]])</f>
        <v>31</v>
      </c>
      <c r="D187" s="142" t="str">
        <f>TEXT(Table1[[#This Row],[Date]],"dddd")</f>
        <v>Thursday</v>
      </c>
      <c r="E187" s="136">
        <v>8</v>
      </c>
      <c r="F187" s="136"/>
      <c r="G187" s="142"/>
    </row>
    <row r="188" spans="1:7" x14ac:dyDescent="0.25">
      <c r="A188" s="141">
        <f t="shared" si="8"/>
        <v>42951</v>
      </c>
      <c r="B188" s="142" t="str">
        <f>TEXT(Table1[[#This Row],[Date]],"mmmm")</f>
        <v>August</v>
      </c>
      <c r="C188" s="142">
        <f>WEEKNUM(Table1[[#This Row],[Date]])</f>
        <v>31</v>
      </c>
      <c r="D188" s="142" t="str">
        <f>TEXT(Table1[[#This Row],[Date]],"dddd")</f>
        <v>Friday</v>
      </c>
      <c r="E188" s="136">
        <v>8</v>
      </c>
      <c r="F188" s="136"/>
      <c r="G188" s="142"/>
    </row>
    <row r="189" spans="1:7" x14ac:dyDescent="0.25">
      <c r="A189" s="141">
        <f t="shared" si="8"/>
        <v>42952</v>
      </c>
      <c r="B189" s="142" t="str">
        <f>TEXT(Table1[[#This Row],[Date]],"mmmm")</f>
        <v>August</v>
      </c>
      <c r="C189" s="142">
        <f>WEEKNUM(Table1[[#This Row],[Date]])</f>
        <v>31</v>
      </c>
      <c r="D189" s="142" t="str">
        <f>TEXT(Table1[[#This Row],[Date]],"dddd")</f>
        <v>Saturday</v>
      </c>
      <c r="E189" s="136"/>
      <c r="F189" s="136"/>
      <c r="G189" s="142"/>
    </row>
    <row r="190" spans="1:7" x14ac:dyDescent="0.25">
      <c r="A190" s="141">
        <f t="shared" si="8"/>
        <v>42953</v>
      </c>
      <c r="B190" s="142" t="str">
        <f>TEXT(Table1[[#This Row],[Date]],"mmmm")</f>
        <v>August</v>
      </c>
      <c r="C190" s="142">
        <f>WEEKNUM(Table1[[#This Row],[Date]])</f>
        <v>32</v>
      </c>
      <c r="D190" s="142" t="str">
        <f>TEXT(Table1[[#This Row],[Date]],"dddd")</f>
        <v>Sunday</v>
      </c>
      <c r="E190" s="136"/>
      <c r="F190" s="136"/>
      <c r="G190" s="142"/>
    </row>
    <row r="191" spans="1:7" x14ac:dyDescent="0.25">
      <c r="A191" s="141">
        <f t="shared" si="8"/>
        <v>42954</v>
      </c>
      <c r="B191" s="142" t="str">
        <f>TEXT(Table1[[#This Row],[Date]],"mmmm")</f>
        <v>August</v>
      </c>
      <c r="C191" s="142">
        <f>WEEKNUM(Table1[[#This Row],[Date]])</f>
        <v>32</v>
      </c>
      <c r="D191" s="142" t="str">
        <f>TEXT(Table1[[#This Row],[Date]],"dddd")</f>
        <v>Monday</v>
      </c>
      <c r="E191" s="136">
        <v>8</v>
      </c>
      <c r="F191" s="136"/>
      <c r="G191" s="142"/>
    </row>
    <row r="192" spans="1:7" x14ac:dyDescent="0.25">
      <c r="A192" s="141">
        <f t="shared" si="8"/>
        <v>42955</v>
      </c>
      <c r="B192" s="142" t="str">
        <f>TEXT(Table1[[#This Row],[Date]],"mmmm")</f>
        <v>August</v>
      </c>
      <c r="C192" s="142">
        <f>WEEKNUM(Table1[[#This Row],[Date]])</f>
        <v>32</v>
      </c>
      <c r="D192" s="142" t="str">
        <f>TEXT(Table1[[#This Row],[Date]],"dddd")</f>
        <v>Tuesday</v>
      </c>
      <c r="E192" s="136">
        <v>8</v>
      </c>
      <c r="F192" s="136"/>
      <c r="G192" s="142"/>
    </row>
    <row r="193" spans="1:7" x14ac:dyDescent="0.25">
      <c r="A193" s="141">
        <f t="shared" si="8"/>
        <v>42956</v>
      </c>
      <c r="B193" s="142" t="str">
        <f>TEXT(Table1[[#This Row],[Date]],"mmmm")</f>
        <v>August</v>
      </c>
      <c r="C193" s="142">
        <f>WEEKNUM(Table1[[#This Row],[Date]])</f>
        <v>32</v>
      </c>
      <c r="D193" s="142" t="str">
        <f>TEXT(Table1[[#This Row],[Date]],"dddd")</f>
        <v>Wednesday</v>
      </c>
      <c r="E193" s="136">
        <v>8</v>
      </c>
      <c r="F193" s="136"/>
      <c r="G193" s="142"/>
    </row>
    <row r="194" spans="1:7" x14ac:dyDescent="0.25">
      <c r="A194" s="141">
        <f t="shared" si="8"/>
        <v>42957</v>
      </c>
      <c r="B194" s="142" t="str">
        <f>TEXT(Table1[[#This Row],[Date]],"mmmm")</f>
        <v>August</v>
      </c>
      <c r="C194" s="142">
        <f>WEEKNUM(Table1[[#This Row],[Date]])</f>
        <v>32</v>
      </c>
      <c r="D194" s="142" t="str">
        <f>TEXT(Table1[[#This Row],[Date]],"dddd")</f>
        <v>Thursday</v>
      </c>
      <c r="E194" s="136">
        <v>8</v>
      </c>
      <c r="F194" s="136"/>
      <c r="G194" s="142"/>
    </row>
    <row r="195" spans="1:7" x14ac:dyDescent="0.25">
      <c r="A195" s="141">
        <f t="shared" si="8"/>
        <v>42958</v>
      </c>
      <c r="B195" s="142" t="str">
        <f>TEXT(Table1[[#This Row],[Date]],"mmmm")</f>
        <v>August</v>
      </c>
      <c r="C195" s="142">
        <f>WEEKNUM(Table1[[#This Row],[Date]])</f>
        <v>32</v>
      </c>
      <c r="D195" s="142" t="str">
        <f>TEXT(Table1[[#This Row],[Date]],"dddd")</f>
        <v>Friday</v>
      </c>
      <c r="E195" s="136">
        <v>8</v>
      </c>
      <c r="F195" s="136"/>
      <c r="G195" s="142"/>
    </row>
    <row r="196" spans="1:7" x14ac:dyDescent="0.25">
      <c r="A196" s="141">
        <f t="shared" si="8"/>
        <v>42959</v>
      </c>
      <c r="B196" s="142" t="str">
        <f>TEXT(Table1[[#This Row],[Date]],"mmmm")</f>
        <v>August</v>
      </c>
      <c r="C196" s="142">
        <f>WEEKNUM(Table1[[#This Row],[Date]])</f>
        <v>32</v>
      </c>
      <c r="D196" s="142" t="str">
        <f>TEXT(Table1[[#This Row],[Date]],"dddd")</f>
        <v>Saturday</v>
      </c>
      <c r="E196" s="136"/>
      <c r="F196" s="136"/>
      <c r="G196" s="142"/>
    </row>
    <row r="197" spans="1:7" x14ac:dyDescent="0.25">
      <c r="A197" s="141">
        <f t="shared" si="8"/>
        <v>42960</v>
      </c>
      <c r="B197" s="142" t="str">
        <f>TEXT(Table1[[#This Row],[Date]],"mmmm")</f>
        <v>August</v>
      </c>
      <c r="C197" s="142">
        <f>WEEKNUM(Table1[[#This Row],[Date]])</f>
        <v>33</v>
      </c>
      <c r="D197" s="142" t="str">
        <f>TEXT(Table1[[#This Row],[Date]],"dddd")</f>
        <v>Sunday</v>
      </c>
      <c r="E197" s="136"/>
      <c r="F197" s="136"/>
      <c r="G197" s="142"/>
    </row>
    <row r="198" spans="1:7" x14ac:dyDescent="0.25">
      <c r="A198" s="141">
        <f t="shared" si="8"/>
        <v>42961</v>
      </c>
      <c r="B198" s="142" t="str">
        <f>TEXT(Table1[[#This Row],[Date]],"mmmm")</f>
        <v>August</v>
      </c>
      <c r="C198" s="142">
        <f>WEEKNUM(Table1[[#This Row],[Date]])</f>
        <v>33</v>
      </c>
      <c r="D198" s="142" t="str">
        <f>TEXT(Table1[[#This Row],[Date]],"dddd")</f>
        <v>Monday</v>
      </c>
      <c r="E198" s="136">
        <v>8</v>
      </c>
      <c r="F198" s="136"/>
      <c r="G198" s="142"/>
    </row>
    <row r="199" spans="1:7" x14ac:dyDescent="0.25">
      <c r="A199" s="141">
        <f t="shared" si="8"/>
        <v>42962</v>
      </c>
      <c r="B199" s="142" t="str">
        <f>TEXT(Table1[[#This Row],[Date]],"mmmm")</f>
        <v>August</v>
      </c>
      <c r="C199" s="142">
        <f>WEEKNUM(Table1[[#This Row],[Date]])</f>
        <v>33</v>
      </c>
      <c r="D199" s="142" t="str">
        <f>TEXT(Table1[[#This Row],[Date]],"dddd")</f>
        <v>Tuesday</v>
      </c>
      <c r="E199" s="136">
        <v>8</v>
      </c>
      <c r="F199" s="136"/>
      <c r="G199" s="142"/>
    </row>
    <row r="200" spans="1:7" x14ac:dyDescent="0.25">
      <c r="A200" s="141">
        <f t="shared" si="8"/>
        <v>42963</v>
      </c>
      <c r="B200" s="142" t="str">
        <f>TEXT(Table1[[#This Row],[Date]],"mmmm")</f>
        <v>August</v>
      </c>
      <c r="C200" s="142">
        <f>WEEKNUM(Table1[[#This Row],[Date]])</f>
        <v>33</v>
      </c>
      <c r="D200" s="142" t="str">
        <f>TEXT(Table1[[#This Row],[Date]],"dddd")</f>
        <v>Wednesday</v>
      </c>
      <c r="E200" s="136">
        <v>8</v>
      </c>
      <c r="F200" s="136"/>
      <c r="G200" s="142"/>
    </row>
    <row r="201" spans="1:7" x14ac:dyDescent="0.25">
      <c r="A201" s="141">
        <f t="shared" si="8"/>
        <v>42964</v>
      </c>
      <c r="B201" s="142" t="str">
        <f>TEXT(Table1[[#This Row],[Date]],"mmmm")</f>
        <v>August</v>
      </c>
      <c r="C201" s="142">
        <f>WEEKNUM(Table1[[#This Row],[Date]])</f>
        <v>33</v>
      </c>
      <c r="D201" s="142" t="str">
        <f>TEXT(Table1[[#This Row],[Date]],"dddd")</f>
        <v>Thursday</v>
      </c>
      <c r="E201" s="136">
        <v>8</v>
      </c>
      <c r="F201" s="136"/>
      <c r="G201" s="142"/>
    </row>
    <row r="202" spans="1:7" x14ac:dyDescent="0.25">
      <c r="A202" s="141">
        <f t="shared" si="8"/>
        <v>42965</v>
      </c>
      <c r="B202" s="142" t="str">
        <f>TEXT(Table1[[#This Row],[Date]],"mmmm")</f>
        <v>August</v>
      </c>
      <c r="C202" s="142">
        <f>WEEKNUM(Table1[[#This Row],[Date]])</f>
        <v>33</v>
      </c>
      <c r="D202" s="142" t="str">
        <f>TEXT(Table1[[#This Row],[Date]],"dddd")</f>
        <v>Friday</v>
      </c>
      <c r="E202" s="136">
        <v>8</v>
      </c>
      <c r="F202" s="136"/>
      <c r="G202" s="142"/>
    </row>
    <row r="203" spans="1:7" x14ac:dyDescent="0.25">
      <c r="A203" s="141">
        <f t="shared" si="8"/>
        <v>42966</v>
      </c>
      <c r="B203" s="142" t="str">
        <f>TEXT(Table1[[#This Row],[Date]],"mmmm")</f>
        <v>August</v>
      </c>
      <c r="C203" s="142">
        <f>WEEKNUM(Table1[[#This Row],[Date]])</f>
        <v>33</v>
      </c>
      <c r="D203" s="142" t="str">
        <f>TEXT(Table1[[#This Row],[Date]],"dddd")</f>
        <v>Saturday</v>
      </c>
      <c r="E203" s="136"/>
      <c r="F203" s="136"/>
      <c r="G203" s="142"/>
    </row>
    <row r="204" spans="1:7" x14ac:dyDescent="0.25">
      <c r="A204" s="141">
        <f t="shared" ref="A204:A267" si="9">+A203+1</f>
        <v>42967</v>
      </c>
      <c r="B204" s="142" t="str">
        <f>TEXT(Table1[[#This Row],[Date]],"mmmm")</f>
        <v>August</v>
      </c>
      <c r="C204" s="142">
        <f>WEEKNUM(Table1[[#This Row],[Date]])</f>
        <v>34</v>
      </c>
      <c r="D204" s="142" t="str">
        <f>TEXT(Table1[[#This Row],[Date]],"dddd")</f>
        <v>Sunday</v>
      </c>
      <c r="E204" s="136"/>
      <c r="F204" s="136"/>
      <c r="G204" s="142"/>
    </row>
    <row r="205" spans="1:7" x14ac:dyDescent="0.25">
      <c r="A205" s="141">
        <f t="shared" si="9"/>
        <v>42968</v>
      </c>
      <c r="B205" s="142" t="str">
        <f>TEXT(Table1[[#This Row],[Date]],"mmmm")</f>
        <v>August</v>
      </c>
      <c r="C205" s="142">
        <f>WEEKNUM(Table1[[#This Row],[Date]])</f>
        <v>34</v>
      </c>
      <c r="D205" s="142" t="str">
        <f>TEXT(Table1[[#This Row],[Date]],"dddd")</f>
        <v>Monday</v>
      </c>
      <c r="E205" s="136">
        <v>8</v>
      </c>
      <c r="F205" s="136"/>
      <c r="G205" s="142"/>
    </row>
    <row r="206" spans="1:7" x14ac:dyDescent="0.25">
      <c r="A206" s="141">
        <f t="shared" si="9"/>
        <v>42969</v>
      </c>
      <c r="B206" s="142" t="str">
        <f>TEXT(Table1[[#This Row],[Date]],"mmmm")</f>
        <v>August</v>
      </c>
      <c r="C206" s="142">
        <f>WEEKNUM(Table1[[#This Row],[Date]])</f>
        <v>34</v>
      </c>
      <c r="D206" s="142" t="str">
        <f>TEXT(Table1[[#This Row],[Date]],"dddd")</f>
        <v>Tuesday</v>
      </c>
      <c r="E206" s="136">
        <v>8</v>
      </c>
      <c r="F206" s="136"/>
      <c r="G206" s="142"/>
    </row>
    <row r="207" spans="1:7" x14ac:dyDescent="0.25">
      <c r="A207" s="141">
        <f t="shared" si="9"/>
        <v>42970</v>
      </c>
      <c r="B207" s="142" t="str">
        <f>TEXT(Table1[[#This Row],[Date]],"mmmm")</f>
        <v>August</v>
      </c>
      <c r="C207" s="142">
        <f>WEEKNUM(Table1[[#This Row],[Date]])</f>
        <v>34</v>
      </c>
      <c r="D207" s="142" t="str">
        <f>TEXT(Table1[[#This Row],[Date]],"dddd")</f>
        <v>Wednesday</v>
      </c>
      <c r="E207" s="136">
        <v>8</v>
      </c>
      <c r="F207" s="136"/>
      <c r="G207" s="142"/>
    </row>
    <row r="208" spans="1:7" x14ac:dyDescent="0.25">
      <c r="A208" s="141">
        <f t="shared" si="9"/>
        <v>42971</v>
      </c>
      <c r="B208" s="142" t="str">
        <f>TEXT(Table1[[#This Row],[Date]],"mmmm")</f>
        <v>August</v>
      </c>
      <c r="C208" s="142">
        <f>WEEKNUM(Table1[[#This Row],[Date]])</f>
        <v>34</v>
      </c>
      <c r="D208" s="142" t="str">
        <f>TEXT(Table1[[#This Row],[Date]],"dddd")</f>
        <v>Thursday</v>
      </c>
      <c r="E208" s="136">
        <v>8</v>
      </c>
      <c r="F208" s="136"/>
      <c r="G208" s="142"/>
    </row>
    <row r="209" spans="1:7" x14ac:dyDescent="0.25">
      <c r="A209" s="141">
        <f t="shared" si="9"/>
        <v>42972</v>
      </c>
      <c r="B209" s="142" t="str">
        <f>TEXT(Table1[[#This Row],[Date]],"mmmm")</f>
        <v>August</v>
      </c>
      <c r="C209" s="142">
        <f>WEEKNUM(Table1[[#This Row],[Date]])</f>
        <v>34</v>
      </c>
      <c r="D209" s="142" t="str">
        <f>TEXT(Table1[[#This Row],[Date]],"dddd")</f>
        <v>Friday</v>
      </c>
      <c r="E209" s="136">
        <v>8</v>
      </c>
      <c r="F209" s="136"/>
      <c r="G209" s="142"/>
    </row>
    <row r="210" spans="1:7" x14ac:dyDescent="0.25">
      <c r="A210" s="141">
        <f t="shared" si="9"/>
        <v>42973</v>
      </c>
      <c r="B210" s="142" t="str">
        <f>TEXT(Table1[[#This Row],[Date]],"mmmm")</f>
        <v>August</v>
      </c>
      <c r="C210" s="142">
        <f>WEEKNUM(Table1[[#This Row],[Date]])</f>
        <v>34</v>
      </c>
      <c r="D210" s="142" t="str">
        <f>TEXT(Table1[[#This Row],[Date]],"dddd")</f>
        <v>Saturday</v>
      </c>
      <c r="E210" s="136"/>
      <c r="F210" s="136"/>
      <c r="G210" s="142"/>
    </row>
    <row r="211" spans="1:7" x14ac:dyDescent="0.25">
      <c r="A211" s="141">
        <f t="shared" si="9"/>
        <v>42974</v>
      </c>
      <c r="B211" s="142" t="str">
        <f>TEXT(Table1[[#This Row],[Date]],"mmmm")</f>
        <v>August</v>
      </c>
      <c r="C211" s="142">
        <f>WEEKNUM(Table1[[#This Row],[Date]])</f>
        <v>35</v>
      </c>
      <c r="D211" s="142" t="str">
        <f>TEXT(Table1[[#This Row],[Date]],"dddd")</f>
        <v>Sunday</v>
      </c>
      <c r="E211" s="136"/>
      <c r="F211" s="136"/>
      <c r="G211" s="142"/>
    </row>
    <row r="212" spans="1:7" x14ac:dyDescent="0.25">
      <c r="A212" s="141">
        <f t="shared" si="9"/>
        <v>42975</v>
      </c>
      <c r="B212" s="142" t="str">
        <f>TEXT(Table1[[#This Row],[Date]],"mmmm")</f>
        <v>August</v>
      </c>
      <c r="C212" s="142">
        <f>WEEKNUM(Table1[[#This Row],[Date]])</f>
        <v>35</v>
      </c>
      <c r="D212" s="142" t="str">
        <f>TEXT(Table1[[#This Row],[Date]],"dddd")</f>
        <v>Monday</v>
      </c>
      <c r="E212" s="136">
        <v>8</v>
      </c>
      <c r="F212" s="136"/>
      <c r="G212" s="142"/>
    </row>
    <row r="213" spans="1:7" x14ac:dyDescent="0.25">
      <c r="A213" s="141">
        <f t="shared" si="9"/>
        <v>42976</v>
      </c>
      <c r="B213" s="142" t="str">
        <f>TEXT(Table1[[#This Row],[Date]],"mmmm")</f>
        <v>August</v>
      </c>
      <c r="C213" s="142">
        <f>WEEKNUM(Table1[[#This Row],[Date]])</f>
        <v>35</v>
      </c>
      <c r="D213" s="142" t="str">
        <f>TEXT(Table1[[#This Row],[Date]],"dddd")</f>
        <v>Tuesday</v>
      </c>
      <c r="E213" s="136">
        <v>8</v>
      </c>
      <c r="F213" s="136"/>
      <c r="G213" s="142"/>
    </row>
    <row r="214" spans="1:7" x14ac:dyDescent="0.25">
      <c r="A214" s="141">
        <f t="shared" si="9"/>
        <v>42977</v>
      </c>
      <c r="B214" s="142" t="str">
        <f>TEXT(Table1[[#This Row],[Date]],"mmmm")</f>
        <v>August</v>
      </c>
      <c r="C214" s="142">
        <f>WEEKNUM(Table1[[#This Row],[Date]])</f>
        <v>35</v>
      </c>
      <c r="D214" s="142" t="str">
        <f>TEXT(Table1[[#This Row],[Date]],"dddd")</f>
        <v>Wednesday</v>
      </c>
      <c r="E214" s="136">
        <v>8</v>
      </c>
      <c r="F214" s="136"/>
      <c r="G214" s="142"/>
    </row>
    <row r="215" spans="1:7" x14ac:dyDescent="0.25">
      <c r="A215" s="141">
        <f t="shared" si="9"/>
        <v>42978</v>
      </c>
      <c r="B215" s="142" t="str">
        <f>TEXT(Table1[[#This Row],[Date]],"mmmm")</f>
        <v>August</v>
      </c>
      <c r="C215" s="142">
        <f>WEEKNUM(Table1[[#This Row],[Date]])</f>
        <v>35</v>
      </c>
      <c r="D215" s="142" t="str">
        <f>TEXT(Table1[[#This Row],[Date]],"dddd")</f>
        <v>Thursday</v>
      </c>
      <c r="E215" s="136">
        <v>8</v>
      </c>
      <c r="F215" s="136"/>
      <c r="G215" s="142"/>
    </row>
    <row r="216" spans="1:7" x14ac:dyDescent="0.25">
      <c r="A216" s="141">
        <f t="shared" si="9"/>
        <v>42979</v>
      </c>
      <c r="B216" s="142" t="str">
        <f>TEXT(Table1[[#This Row],[Date]],"mmmm")</f>
        <v>September</v>
      </c>
      <c r="C216" s="142">
        <f>WEEKNUM(Table1[[#This Row],[Date]])</f>
        <v>35</v>
      </c>
      <c r="D216" s="142" t="str">
        <f>TEXT(Table1[[#This Row],[Date]],"dddd")</f>
        <v>Friday</v>
      </c>
      <c r="E216" s="136">
        <v>8</v>
      </c>
      <c r="F216" s="136"/>
      <c r="G216" s="142"/>
    </row>
    <row r="217" spans="1:7" x14ac:dyDescent="0.25">
      <c r="A217" s="141">
        <f t="shared" si="9"/>
        <v>42980</v>
      </c>
      <c r="B217" s="142" t="str">
        <f>TEXT(Table1[[#This Row],[Date]],"mmmm")</f>
        <v>September</v>
      </c>
      <c r="C217" s="142">
        <f>WEEKNUM(Table1[[#This Row],[Date]])</f>
        <v>35</v>
      </c>
      <c r="D217" s="142" t="str">
        <f>TEXT(Table1[[#This Row],[Date]],"dddd")</f>
        <v>Saturday</v>
      </c>
      <c r="E217" s="136"/>
      <c r="F217" s="136"/>
      <c r="G217" s="142"/>
    </row>
    <row r="218" spans="1:7" x14ac:dyDescent="0.25">
      <c r="A218" s="141">
        <f t="shared" si="9"/>
        <v>42981</v>
      </c>
      <c r="B218" s="142" t="str">
        <f>TEXT(Table1[[#This Row],[Date]],"mmmm")</f>
        <v>September</v>
      </c>
      <c r="C218" s="142">
        <f>WEEKNUM(Table1[[#This Row],[Date]])</f>
        <v>36</v>
      </c>
      <c r="D218" s="142" t="str">
        <f>TEXT(Table1[[#This Row],[Date]],"dddd")</f>
        <v>Sunday</v>
      </c>
      <c r="E218" s="136"/>
      <c r="F218" s="136"/>
      <c r="G218" s="142"/>
    </row>
    <row r="219" spans="1:7" x14ac:dyDescent="0.25">
      <c r="A219" s="141">
        <f t="shared" si="9"/>
        <v>42982</v>
      </c>
      <c r="B219" s="142" t="str">
        <f>TEXT(Table1[[#This Row],[Date]],"mmmm")</f>
        <v>September</v>
      </c>
      <c r="C219" s="142">
        <f>WEEKNUM(Table1[[#This Row],[Date]])</f>
        <v>36</v>
      </c>
      <c r="D219" s="142" t="str">
        <f>TEXT(Table1[[#This Row],[Date]],"dddd")</f>
        <v>Monday</v>
      </c>
      <c r="E219" s="136"/>
      <c r="F219" s="136">
        <v>8</v>
      </c>
      <c r="G219" s="142" t="s">
        <v>256</v>
      </c>
    </row>
    <row r="220" spans="1:7" x14ac:dyDescent="0.25">
      <c r="A220" s="141">
        <f t="shared" si="9"/>
        <v>42983</v>
      </c>
      <c r="B220" s="142" t="str">
        <f>TEXT(Table1[[#This Row],[Date]],"mmmm")</f>
        <v>September</v>
      </c>
      <c r="C220" s="142">
        <f>WEEKNUM(Table1[[#This Row],[Date]])</f>
        <v>36</v>
      </c>
      <c r="D220" s="142" t="str">
        <f>TEXT(Table1[[#This Row],[Date]],"dddd")</f>
        <v>Tuesday</v>
      </c>
      <c r="E220" s="136">
        <v>8</v>
      </c>
      <c r="F220" s="136"/>
      <c r="G220" s="142"/>
    </row>
    <row r="221" spans="1:7" x14ac:dyDescent="0.25">
      <c r="A221" s="141">
        <f t="shared" si="9"/>
        <v>42984</v>
      </c>
      <c r="B221" s="142" t="str">
        <f>TEXT(Table1[[#This Row],[Date]],"mmmm")</f>
        <v>September</v>
      </c>
      <c r="C221" s="142">
        <f>WEEKNUM(Table1[[#This Row],[Date]])</f>
        <v>36</v>
      </c>
      <c r="D221" s="142" t="str">
        <f>TEXT(Table1[[#This Row],[Date]],"dddd")</f>
        <v>Wednesday</v>
      </c>
      <c r="E221" s="136">
        <v>8</v>
      </c>
      <c r="F221" s="136"/>
      <c r="G221" s="142"/>
    </row>
    <row r="222" spans="1:7" x14ac:dyDescent="0.25">
      <c r="A222" s="141">
        <f t="shared" si="9"/>
        <v>42985</v>
      </c>
      <c r="B222" s="142" t="str">
        <f>TEXT(Table1[[#This Row],[Date]],"mmmm")</f>
        <v>September</v>
      </c>
      <c r="C222" s="142">
        <f>WEEKNUM(Table1[[#This Row],[Date]])</f>
        <v>36</v>
      </c>
      <c r="D222" s="142" t="str">
        <f>TEXT(Table1[[#This Row],[Date]],"dddd")</f>
        <v>Thursday</v>
      </c>
      <c r="E222" s="136">
        <v>8</v>
      </c>
      <c r="F222" s="136"/>
      <c r="G222" s="142"/>
    </row>
    <row r="223" spans="1:7" x14ac:dyDescent="0.25">
      <c r="A223" s="141">
        <f t="shared" si="9"/>
        <v>42986</v>
      </c>
      <c r="B223" s="142" t="str">
        <f>TEXT(Table1[[#This Row],[Date]],"mmmm")</f>
        <v>September</v>
      </c>
      <c r="C223" s="142">
        <f>WEEKNUM(Table1[[#This Row],[Date]])</f>
        <v>36</v>
      </c>
      <c r="D223" s="142" t="str">
        <f>TEXT(Table1[[#This Row],[Date]],"dddd")</f>
        <v>Friday</v>
      </c>
      <c r="E223" s="136">
        <v>8</v>
      </c>
      <c r="F223" s="136"/>
      <c r="G223" s="142"/>
    </row>
    <row r="224" spans="1:7" x14ac:dyDescent="0.25">
      <c r="A224" s="141">
        <f t="shared" si="9"/>
        <v>42987</v>
      </c>
      <c r="B224" s="142" t="str">
        <f>TEXT(Table1[[#This Row],[Date]],"mmmm")</f>
        <v>September</v>
      </c>
      <c r="C224" s="142">
        <f>WEEKNUM(Table1[[#This Row],[Date]])</f>
        <v>36</v>
      </c>
      <c r="D224" s="142" t="str">
        <f>TEXT(Table1[[#This Row],[Date]],"dddd")</f>
        <v>Saturday</v>
      </c>
      <c r="E224" s="136"/>
      <c r="F224" s="136"/>
      <c r="G224" s="142"/>
    </row>
    <row r="225" spans="1:7" x14ac:dyDescent="0.25">
      <c r="A225" s="141">
        <f t="shared" si="9"/>
        <v>42988</v>
      </c>
      <c r="B225" s="142" t="str">
        <f>TEXT(Table1[[#This Row],[Date]],"mmmm")</f>
        <v>September</v>
      </c>
      <c r="C225" s="142">
        <f>WEEKNUM(Table1[[#This Row],[Date]])</f>
        <v>37</v>
      </c>
      <c r="D225" s="142" t="str">
        <f>TEXT(Table1[[#This Row],[Date]],"dddd")</f>
        <v>Sunday</v>
      </c>
      <c r="E225" s="136"/>
      <c r="F225" s="136"/>
      <c r="G225" s="142"/>
    </row>
    <row r="226" spans="1:7" x14ac:dyDescent="0.25">
      <c r="A226" s="141">
        <f t="shared" si="9"/>
        <v>42989</v>
      </c>
      <c r="B226" s="142" t="str">
        <f>TEXT(Table1[[#This Row],[Date]],"mmmm")</f>
        <v>September</v>
      </c>
      <c r="C226" s="142">
        <f>WEEKNUM(Table1[[#This Row],[Date]])</f>
        <v>37</v>
      </c>
      <c r="D226" s="142" t="str">
        <f>TEXT(Table1[[#This Row],[Date]],"dddd")</f>
        <v>Monday</v>
      </c>
      <c r="E226" s="136">
        <v>8</v>
      </c>
      <c r="F226" s="136"/>
      <c r="G226" s="142"/>
    </row>
    <row r="227" spans="1:7" x14ac:dyDescent="0.25">
      <c r="A227" s="141">
        <f t="shared" si="9"/>
        <v>42990</v>
      </c>
      <c r="B227" s="142" t="str">
        <f>TEXT(Table1[[#This Row],[Date]],"mmmm")</f>
        <v>September</v>
      </c>
      <c r="C227" s="142">
        <f>WEEKNUM(Table1[[#This Row],[Date]])</f>
        <v>37</v>
      </c>
      <c r="D227" s="142" t="str">
        <f>TEXT(Table1[[#This Row],[Date]],"dddd")</f>
        <v>Tuesday</v>
      </c>
      <c r="E227" s="136">
        <v>8</v>
      </c>
      <c r="F227" s="136"/>
      <c r="G227" s="142"/>
    </row>
    <row r="228" spans="1:7" x14ac:dyDescent="0.25">
      <c r="A228" s="141">
        <f t="shared" si="9"/>
        <v>42991</v>
      </c>
      <c r="B228" s="142" t="str">
        <f>TEXT(Table1[[#This Row],[Date]],"mmmm")</f>
        <v>September</v>
      </c>
      <c r="C228" s="142">
        <f>WEEKNUM(Table1[[#This Row],[Date]])</f>
        <v>37</v>
      </c>
      <c r="D228" s="142" t="str">
        <f>TEXT(Table1[[#This Row],[Date]],"dddd")</f>
        <v>Wednesday</v>
      </c>
      <c r="E228" s="136">
        <v>8</v>
      </c>
      <c r="F228" s="136"/>
      <c r="G228" s="142"/>
    </row>
    <row r="229" spans="1:7" x14ac:dyDescent="0.25">
      <c r="A229" s="141">
        <f t="shared" si="9"/>
        <v>42992</v>
      </c>
      <c r="B229" s="142" t="str">
        <f>TEXT(Table1[[#This Row],[Date]],"mmmm")</f>
        <v>September</v>
      </c>
      <c r="C229" s="142">
        <f>WEEKNUM(Table1[[#This Row],[Date]])</f>
        <v>37</v>
      </c>
      <c r="D229" s="142" t="str">
        <f>TEXT(Table1[[#This Row],[Date]],"dddd")</f>
        <v>Thursday</v>
      </c>
      <c r="E229" s="136">
        <v>8</v>
      </c>
      <c r="F229" s="136"/>
      <c r="G229" s="142"/>
    </row>
    <row r="230" spans="1:7" x14ac:dyDescent="0.25">
      <c r="A230" s="141">
        <f t="shared" si="9"/>
        <v>42993</v>
      </c>
      <c r="B230" s="142" t="str">
        <f>TEXT(Table1[[#This Row],[Date]],"mmmm")</f>
        <v>September</v>
      </c>
      <c r="C230" s="142">
        <f>WEEKNUM(Table1[[#This Row],[Date]])</f>
        <v>37</v>
      </c>
      <c r="D230" s="142" t="str">
        <f>TEXT(Table1[[#This Row],[Date]],"dddd")</f>
        <v>Friday</v>
      </c>
      <c r="E230" s="136">
        <v>8</v>
      </c>
      <c r="F230" s="136"/>
      <c r="G230" s="142"/>
    </row>
    <row r="231" spans="1:7" x14ac:dyDescent="0.25">
      <c r="A231" s="141">
        <f t="shared" si="9"/>
        <v>42994</v>
      </c>
      <c r="B231" s="142" t="str">
        <f>TEXT(Table1[[#This Row],[Date]],"mmmm")</f>
        <v>September</v>
      </c>
      <c r="C231" s="142">
        <f>WEEKNUM(Table1[[#This Row],[Date]])</f>
        <v>37</v>
      </c>
      <c r="D231" s="142" t="str">
        <f>TEXT(Table1[[#This Row],[Date]],"dddd")</f>
        <v>Saturday</v>
      </c>
      <c r="E231" s="136"/>
      <c r="F231" s="136"/>
      <c r="G231" s="142"/>
    </row>
    <row r="232" spans="1:7" x14ac:dyDescent="0.25">
      <c r="A232" s="141">
        <f t="shared" si="9"/>
        <v>42995</v>
      </c>
      <c r="B232" s="142" t="str">
        <f>TEXT(Table1[[#This Row],[Date]],"mmmm")</f>
        <v>September</v>
      </c>
      <c r="C232" s="142">
        <f>WEEKNUM(Table1[[#This Row],[Date]])</f>
        <v>38</v>
      </c>
      <c r="D232" s="142" t="str">
        <f>TEXT(Table1[[#This Row],[Date]],"dddd")</f>
        <v>Sunday</v>
      </c>
      <c r="E232" s="136"/>
      <c r="F232" s="136"/>
      <c r="G232" s="142"/>
    </row>
    <row r="233" spans="1:7" x14ac:dyDescent="0.25">
      <c r="A233" s="141">
        <f t="shared" si="9"/>
        <v>42996</v>
      </c>
      <c r="B233" s="142" t="str">
        <f>TEXT(Table1[[#This Row],[Date]],"mmmm")</f>
        <v>September</v>
      </c>
      <c r="C233" s="142">
        <f>WEEKNUM(Table1[[#This Row],[Date]])</f>
        <v>38</v>
      </c>
      <c r="D233" s="142" t="str">
        <f>TEXT(Table1[[#This Row],[Date]],"dddd")</f>
        <v>Monday</v>
      </c>
      <c r="E233" s="136">
        <v>8</v>
      </c>
      <c r="F233" s="136"/>
      <c r="G233" s="142"/>
    </row>
    <row r="234" spans="1:7" x14ac:dyDescent="0.25">
      <c r="A234" s="141">
        <f t="shared" si="9"/>
        <v>42997</v>
      </c>
      <c r="B234" s="142" t="str">
        <f>TEXT(Table1[[#This Row],[Date]],"mmmm")</f>
        <v>September</v>
      </c>
      <c r="C234" s="142">
        <f>WEEKNUM(Table1[[#This Row],[Date]])</f>
        <v>38</v>
      </c>
      <c r="D234" s="142" t="str">
        <f>TEXT(Table1[[#This Row],[Date]],"dddd")</f>
        <v>Tuesday</v>
      </c>
      <c r="E234" s="136">
        <v>8</v>
      </c>
      <c r="F234" s="136"/>
      <c r="G234" s="142"/>
    </row>
    <row r="235" spans="1:7" x14ac:dyDescent="0.25">
      <c r="A235" s="141">
        <f t="shared" si="9"/>
        <v>42998</v>
      </c>
      <c r="B235" s="142" t="str">
        <f>TEXT(Table1[[#This Row],[Date]],"mmmm")</f>
        <v>September</v>
      </c>
      <c r="C235" s="142">
        <f>WEEKNUM(Table1[[#This Row],[Date]])</f>
        <v>38</v>
      </c>
      <c r="D235" s="142" t="str">
        <f>TEXT(Table1[[#This Row],[Date]],"dddd")</f>
        <v>Wednesday</v>
      </c>
      <c r="E235" s="136">
        <v>8</v>
      </c>
      <c r="F235" s="136"/>
      <c r="G235" s="142"/>
    </row>
    <row r="236" spans="1:7" x14ac:dyDescent="0.25">
      <c r="A236" s="141">
        <f t="shared" si="9"/>
        <v>42999</v>
      </c>
      <c r="B236" s="142" t="str">
        <f>TEXT(Table1[[#This Row],[Date]],"mmmm")</f>
        <v>September</v>
      </c>
      <c r="C236" s="142">
        <f>WEEKNUM(Table1[[#This Row],[Date]])</f>
        <v>38</v>
      </c>
      <c r="D236" s="142" t="str">
        <f>TEXT(Table1[[#This Row],[Date]],"dddd")</f>
        <v>Thursday</v>
      </c>
      <c r="E236" s="136">
        <v>8</v>
      </c>
      <c r="F236" s="136"/>
      <c r="G236" s="142"/>
    </row>
    <row r="237" spans="1:7" x14ac:dyDescent="0.25">
      <c r="A237" s="141">
        <f t="shared" si="9"/>
        <v>43000</v>
      </c>
      <c r="B237" s="142" t="str">
        <f>TEXT(Table1[[#This Row],[Date]],"mmmm")</f>
        <v>September</v>
      </c>
      <c r="C237" s="142">
        <f>WEEKNUM(Table1[[#This Row],[Date]])</f>
        <v>38</v>
      </c>
      <c r="D237" s="142" t="str">
        <f>TEXT(Table1[[#This Row],[Date]],"dddd")</f>
        <v>Friday</v>
      </c>
      <c r="E237" s="136">
        <v>8</v>
      </c>
      <c r="F237" s="136"/>
      <c r="G237" s="142"/>
    </row>
    <row r="238" spans="1:7" x14ac:dyDescent="0.25">
      <c r="A238" s="141">
        <f t="shared" si="9"/>
        <v>43001</v>
      </c>
      <c r="B238" s="142" t="str">
        <f>TEXT(Table1[[#This Row],[Date]],"mmmm")</f>
        <v>September</v>
      </c>
      <c r="C238" s="142">
        <f>WEEKNUM(Table1[[#This Row],[Date]])</f>
        <v>38</v>
      </c>
      <c r="D238" s="142" t="str">
        <f>TEXT(Table1[[#This Row],[Date]],"dddd")</f>
        <v>Saturday</v>
      </c>
      <c r="E238" s="136"/>
      <c r="F238" s="136"/>
      <c r="G238" s="142"/>
    </row>
    <row r="239" spans="1:7" x14ac:dyDescent="0.25">
      <c r="A239" s="141">
        <f t="shared" si="9"/>
        <v>43002</v>
      </c>
      <c r="B239" s="142" t="str">
        <f>TEXT(Table1[[#This Row],[Date]],"mmmm")</f>
        <v>September</v>
      </c>
      <c r="C239" s="142">
        <f>WEEKNUM(Table1[[#This Row],[Date]])</f>
        <v>39</v>
      </c>
      <c r="D239" s="142" t="str">
        <f>TEXT(Table1[[#This Row],[Date]],"dddd")</f>
        <v>Sunday</v>
      </c>
      <c r="E239" s="136"/>
      <c r="F239" s="136"/>
      <c r="G239" s="142"/>
    </row>
    <row r="240" spans="1:7" x14ac:dyDescent="0.25">
      <c r="A240" s="141">
        <f t="shared" si="9"/>
        <v>43003</v>
      </c>
      <c r="B240" s="142" t="str">
        <f>TEXT(Table1[[#This Row],[Date]],"mmmm")</f>
        <v>September</v>
      </c>
      <c r="C240" s="142">
        <f>WEEKNUM(Table1[[#This Row],[Date]])</f>
        <v>39</v>
      </c>
      <c r="D240" s="142" t="str">
        <f>TEXT(Table1[[#This Row],[Date]],"dddd")</f>
        <v>Monday</v>
      </c>
      <c r="E240" s="136">
        <v>8</v>
      </c>
      <c r="F240" s="136"/>
      <c r="G240" s="142"/>
    </row>
    <row r="241" spans="1:7" x14ac:dyDescent="0.25">
      <c r="A241" s="141">
        <f t="shared" si="9"/>
        <v>43004</v>
      </c>
      <c r="B241" s="142" t="str">
        <f>TEXT(Table1[[#This Row],[Date]],"mmmm")</f>
        <v>September</v>
      </c>
      <c r="C241" s="142">
        <f>WEEKNUM(Table1[[#This Row],[Date]])</f>
        <v>39</v>
      </c>
      <c r="D241" s="142" t="str">
        <f>TEXT(Table1[[#This Row],[Date]],"dddd")</f>
        <v>Tuesday</v>
      </c>
      <c r="E241" s="136">
        <v>8</v>
      </c>
      <c r="F241" s="136"/>
      <c r="G241" s="142"/>
    </row>
    <row r="242" spans="1:7" x14ac:dyDescent="0.25">
      <c r="A242" s="141">
        <f t="shared" si="9"/>
        <v>43005</v>
      </c>
      <c r="B242" s="142" t="str">
        <f>TEXT(Table1[[#This Row],[Date]],"mmmm")</f>
        <v>September</v>
      </c>
      <c r="C242" s="142">
        <f>WEEKNUM(Table1[[#This Row],[Date]])</f>
        <v>39</v>
      </c>
      <c r="D242" s="142" t="str">
        <f>TEXT(Table1[[#This Row],[Date]],"dddd")</f>
        <v>Wednesday</v>
      </c>
      <c r="E242" s="136">
        <v>8</v>
      </c>
      <c r="F242" s="136"/>
      <c r="G242" s="142"/>
    </row>
    <row r="243" spans="1:7" x14ac:dyDescent="0.25">
      <c r="A243" s="141">
        <f t="shared" si="9"/>
        <v>43006</v>
      </c>
      <c r="B243" s="142" t="str">
        <f>TEXT(Table1[[#This Row],[Date]],"mmmm")</f>
        <v>September</v>
      </c>
      <c r="C243" s="142">
        <f>WEEKNUM(Table1[[#This Row],[Date]])</f>
        <v>39</v>
      </c>
      <c r="D243" s="142" t="str">
        <f>TEXT(Table1[[#This Row],[Date]],"dddd")</f>
        <v>Thursday</v>
      </c>
      <c r="E243" s="136">
        <v>8</v>
      </c>
      <c r="F243" s="136"/>
      <c r="G243" s="142"/>
    </row>
    <row r="244" spans="1:7" x14ac:dyDescent="0.25">
      <c r="A244" s="141">
        <f t="shared" si="9"/>
        <v>43007</v>
      </c>
      <c r="B244" s="142" t="str">
        <f>TEXT(Table1[[#This Row],[Date]],"mmmm")</f>
        <v>September</v>
      </c>
      <c r="C244" s="142">
        <f>WEEKNUM(Table1[[#This Row],[Date]])</f>
        <v>39</v>
      </c>
      <c r="D244" s="142" t="str">
        <f>TEXT(Table1[[#This Row],[Date]],"dddd")</f>
        <v>Friday</v>
      </c>
      <c r="E244" s="136">
        <v>8</v>
      </c>
      <c r="F244" s="136"/>
      <c r="G244" s="142"/>
    </row>
    <row r="245" spans="1:7" x14ac:dyDescent="0.25">
      <c r="A245" s="141">
        <f t="shared" si="9"/>
        <v>43008</v>
      </c>
      <c r="B245" s="142" t="str">
        <f>TEXT(Table1[[#This Row],[Date]],"mmmm")</f>
        <v>September</v>
      </c>
      <c r="C245" s="142">
        <f>WEEKNUM(Table1[[#This Row],[Date]])</f>
        <v>39</v>
      </c>
      <c r="D245" s="142" t="str">
        <f>TEXT(Table1[[#This Row],[Date]],"dddd")</f>
        <v>Saturday</v>
      </c>
      <c r="E245" s="136"/>
      <c r="F245" s="136"/>
      <c r="G245" s="142"/>
    </row>
    <row r="246" spans="1:7" x14ac:dyDescent="0.25">
      <c r="A246" s="141">
        <f t="shared" si="9"/>
        <v>43009</v>
      </c>
      <c r="B246" s="142" t="str">
        <f>TEXT(Table1[[#This Row],[Date]],"mmmm")</f>
        <v>October</v>
      </c>
      <c r="C246" s="142">
        <f>WEEKNUM(Table1[[#This Row],[Date]])</f>
        <v>40</v>
      </c>
      <c r="D246" s="142" t="str">
        <f>TEXT(Table1[[#This Row],[Date]],"dddd")</f>
        <v>Sunday</v>
      </c>
      <c r="E246" s="136"/>
      <c r="F246" s="136"/>
      <c r="G246" s="142"/>
    </row>
    <row r="247" spans="1:7" x14ac:dyDescent="0.25">
      <c r="A247" s="141">
        <f t="shared" si="9"/>
        <v>43010</v>
      </c>
      <c r="B247" s="142" t="str">
        <f>TEXT(Table1[[#This Row],[Date]],"mmmm")</f>
        <v>October</v>
      </c>
      <c r="C247" s="142">
        <f>WEEKNUM(Table1[[#This Row],[Date]])</f>
        <v>40</v>
      </c>
      <c r="D247" s="142" t="str">
        <f>TEXT(Table1[[#This Row],[Date]],"dddd")</f>
        <v>Monday</v>
      </c>
      <c r="E247" s="136">
        <v>8</v>
      </c>
      <c r="F247" s="136"/>
      <c r="G247" s="142"/>
    </row>
    <row r="248" spans="1:7" x14ac:dyDescent="0.25">
      <c r="A248" s="141">
        <f t="shared" si="9"/>
        <v>43011</v>
      </c>
      <c r="B248" s="142" t="str">
        <f>TEXT(Table1[[#This Row],[Date]],"mmmm")</f>
        <v>October</v>
      </c>
      <c r="C248" s="142">
        <f>WEEKNUM(Table1[[#This Row],[Date]])</f>
        <v>40</v>
      </c>
      <c r="D248" s="142" t="str">
        <f>TEXT(Table1[[#This Row],[Date]],"dddd")</f>
        <v>Tuesday</v>
      </c>
      <c r="E248" s="136">
        <v>8</v>
      </c>
      <c r="F248" s="136"/>
      <c r="G248" s="142"/>
    </row>
    <row r="249" spans="1:7" x14ac:dyDescent="0.25">
      <c r="A249" s="141">
        <f t="shared" si="9"/>
        <v>43012</v>
      </c>
      <c r="B249" s="142" t="str">
        <f>TEXT(Table1[[#This Row],[Date]],"mmmm")</f>
        <v>October</v>
      </c>
      <c r="C249" s="142">
        <f>WEEKNUM(Table1[[#This Row],[Date]])</f>
        <v>40</v>
      </c>
      <c r="D249" s="142" t="str">
        <f>TEXT(Table1[[#This Row],[Date]],"dddd")</f>
        <v>Wednesday</v>
      </c>
      <c r="E249" s="136">
        <v>8</v>
      </c>
      <c r="F249" s="136"/>
      <c r="G249" s="142"/>
    </row>
    <row r="250" spans="1:7" x14ac:dyDescent="0.25">
      <c r="A250" s="141">
        <f t="shared" si="9"/>
        <v>43013</v>
      </c>
      <c r="B250" s="142" t="str">
        <f>TEXT(Table1[[#This Row],[Date]],"mmmm")</f>
        <v>October</v>
      </c>
      <c r="C250" s="142">
        <f>WEEKNUM(Table1[[#This Row],[Date]])</f>
        <v>40</v>
      </c>
      <c r="D250" s="142" t="str">
        <f>TEXT(Table1[[#This Row],[Date]],"dddd")</f>
        <v>Thursday</v>
      </c>
      <c r="E250" s="136">
        <v>8</v>
      </c>
      <c r="F250" s="136"/>
      <c r="G250" s="142"/>
    </row>
    <row r="251" spans="1:7" x14ac:dyDescent="0.25">
      <c r="A251" s="141">
        <f t="shared" si="9"/>
        <v>43014</v>
      </c>
      <c r="B251" s="142" t="str">
        <f>TEXT(Table1[[#This Row],[Date]],"mmmm")</f>
        <v>October</v>
      </c>
      <c r="C251" s="142">
        <f>WEEKNUM(Table1[[#This Row],[Date]])</f>
        <v>40</v>
      </c>
      <c r="D251" s="142" t="str">
        <f>TEXT(Table1[[#This Row],[Date]],"dddd")</f>
        <v>Friday</v>
      </c>
      <c r="E251" s="136">
        <v>8</v>
      </c>
      <c r="F251" s="136"/>
      <c r="G251" s="142"/>
    </row>
    <row r="252" spans="1:7" x14ac:dyDescent="0.25">
      <c r="A252" s="141">
        <f t="shared" si="9"/>
        <v>43015</v>
      </c>
      <c r="B252" s="142" t="str">
        <f>TEXT(Table1[[#This Row],[Date]],"mmmm")</f>
        <v>October</v>
      </c>
      <c r="C252" s="142">
        <f>WEEKNUM(Table1[[#This Row],[Date]])</f>
        <v>40</v>
      </c>
      <c r="D252" s="142" t="str">
        <f>TEXT(Table1[[#This Row],[Date]],"dddd")</f>
        <v>Saturday</v>
      </c>
      <c r="E252" s="136"/>
      <c r="F252" s="136"/>
      <c r="G252" s="142"/>
    </row>
    <row r="253" spans="1:7" x14ac:dyDescent="0.25">
      <c r="A253" s="141">
        <f t="shared" si="9"/>
        <v>43016</v>
      </c>
      <c r="B253" s="142" t="str">
        <f>TEXT(Table1[[#This Row],[Date]],"mmmm")</f>
        <v>October</v>
      </c>
      <c r="C253" s="142">
        <f>WEEKNUM(Table1[[#This Row],[Date]])</f>
        <v>41</v>
      </c>
      <c r="D253" s="142" t="str">
        <f>TEXT(Table1[[#This Row],[Date]],"dddd")</f>
        <v>Sunday</v>
      </c>
      <c r="E253" s="136"/>
      <c r="F253" s="136"/>
      <c r="G253" s="142"/>
    </row>
    <row r="254" spans="1:7" x14ac:dyDescent="0.25">
      <c r="A254" s="141">
        <f t="shared" si="9"/>
        <v>43017</v>
      </c>
      <c r="B254" s="142" t="str">
        <f>TEXT(Table1[[#This Row],[Date]],"mmmm")</f>
        <v>October</v>
      </c>
      <c r="C254" s="142">
        <f>WEEKNUM(Table1[[#This Row],[Date]])</f>
        <v>41</v>
      </c>
      <c r="D254" s="142" t="str">
        <f>TEXT(Table1[[#This Row],[Date]],"dddd")</f>
        <v>Monday</v>
      </c>
      <c r="E254" s="136">
        <v>8</v>
      </c>
      <c r="F254" s="136">
        <v>8</v>
      </c>
      <c r="G254" s="142" t="s">
        <v>257</v>
      </c>
    </row>
    <row r="255" spans="1:7" x14ac:dyDescent="0.25">
      <c r="A255" s="141">
        <f t="shared" si="9"/>
        <v>43018</v>
      </c>
      <c r="B255" s="142" t="str">
        <f>TEXT(Table1[[#This Row],[Date]],"mmmm")</f>
        <v>October</v>
      </c>
      <c r="C255" s="142">
        <f>WEEKNUM(Table1[[#This Row],[Date]])</f>
        <v>41</v>
      </c>
      <c r="D255" s="142" t="str">
        <f>TEXT(Table1[[#This Row],[Date]],"dddd")</f>
        <v>Tuesday</v>
      </c>
      <c r="E255" s="136">
        <v>8</v>
      </c>
      <c r="F255" s="136"/>
      <c r="G255" s="142"/>
    </row>
    <row r="256" spans="1:7" x14ac:dyDescent="0.25">
      <c r="A256" s="141">
        <f t="shared" si="9"/>
        <v>43019</v>
      </c>
      <c r="B256" s="142" t="str">
        <f>TEXT(Table1[[#This Row],[Date]],"mmmm")</f>
        <v>October</v>
      </c>
      <c r="C256" s="142">
        <f>WEEKNUM(Table1[[#This Row],[Date]])</f>
        <v>41</v>
      </c>
      <c r="D256" s="142" t="str">
        <f>TEXT(Table1[[#This Row],[Date]],"dddd")</f>
        <v>Wednesday</v>
      </c>
      <c r="E256" s="136">
        <v>8</v>
      </c>
      <c r="F256" s="136"/>
      <c r="G256" s="142"/>
    </row>
    <row r="257" spans="1:7" x14ac:dyDescent="0.25">
      <c r="A257" s="141">
        <f t="shared" si="9"/>
        <v>43020</v>
      </c>
      <c r="B257" s="142" t="str">
        <f>TEXT(Table1[[#This Row],[Date]],"mmmm")</f>
        <v>October</v>
      </c>
      <c r="C257" s="142">
        <f>WEEKNUM(Table1[[#This Row],[Date]])</f>
        <v>41</v>
      </c>
      <c r="D257" s="142" t="str">
        <f>TEXT(Table1[[#This Row],[Date]],"dddd")</f>
        <v>Thursday</v>
      </c>
      <c r="E257" s="136">
        <v>8</v>
      </c>
      <c r="F257" s="136"/>
      <c r="G257" s="142"/>
    </row>
    <row r="258" spans="1:7" x14ac:dyDescent="0.25">
      <c r="A258" s="141">
        <f t="shared" si="9"/>
        <v>43021</v>
      </c>
      <c r="B258" s="142" t="str">
        <f>TEXT(Table1[[#This Row],[Date]],"mmmm")</f>
        <v>October</v>
      </c>
      <c r="C258" s="142">
        <f>WEEKNUM(Table1[[#This Row],[Date]])</f>
        <v>41</v>
      </c>
      <c r="D258" s="142" t="str">
        <f>TEXT(Table1[[#This Row],[Date]],"dddd")</f>
        <v>Friday</v>
      </c>
      <c r="E258" s="136">
        <v>8</v>
      </c>
      <c r="F258" s="136"/>
      <c r="G258" s="142"/>
    </row>
    <row r="259" spans="1:7" x14ac:dyDescent="0.25">
      <c r="A259" s="141">
        <f t="shared" si="9"/>
        <v>43022</v>
      </c>
      <c r="B259" s="142" t="str">
        <f>TEXT(Table1[[#This Row],[Date]],"mmmm")</f>
        <v>October</v>
      </c>
      <c r="C259" s="142">
        <f>WEEKNUM(Table1[[#This Row],[Date]])</f>
        <v>41</v>
      </c>
      <c r="D259" s="142" t="str">
        <f>TEXT(Table1[[#This Row],[Date]],"dddd")</f>
        <v>Saturday</v>
      </c>
      <c r="E259" s="136"/>
      <c r="F259" s="136"/>
      <c r="G259" s="142"/>
    </row>
    <row r="260" spans="1:7" x14ac:dyDescent="0.25">
      <c r="A260" s="141">
        <f t="shared" si="9"/>
        <v>43023</v>
      </c>
      <c r="B260" s="142" t="str">
        <f>TEXT(Table1[[#This Row],[Date]],"mmmm")</f>
        <v>October</v>
      </c>
      <c r="C260" s="142">
        <f>WEEKNUM(Table1[[#This Row],[Date]])</f>
        <v>42</v>
      </c>
      <c r="D260" s="142" t="str">
        <f>TEXT(Table1[[#This Row],[Date]],"dddd")</f>
        <v>Sunday</v>
      </c>
      <c r="E260" s="136"/>
      <c r="F260" s="136"/>
      <c r="G260" s="142"/>
    </row>
    <row r="261" spans="1:7" x14ac:dyDescent="0.25">
      <c r="A261" s="141">
        <f t="shared" si="9"/>
        <v>43024</v>
      </c>
      <c r="B261" s="142" t="str">
        <f>TEXT(Table1[[#This Row],[Date]],"mmmm")</f>
        <v>October</v>
      </c>
      <c r="C261" s="142">
        <f>WEEKNUM(Table1[[#This Row],[Date]])</f>
        <v>42</v>
      </c>
      <c r="D261" s="142" t="str">
        <f>TEXT(Table1[[#This Row],[Date]],"dddd")</f>
        <v>Monday</v>
      </c>
      <c r="E261" s="136">
        <v>8</v>
      </c>
      <c r="F261" s="136"/>
      <c r="G261" s="142"/>
    </row>
    <row r="262" spans="1:7" x14ac:dyDescent="0.25">
      <c r="A262" s="141">
        <f t="shared" si="9"/>
        <v>43025</v>
      </c>
      <c r="B262" s="142" t="str">
        <f>TEXT(Table1[[#This Row],[Date]],"mmmm")</f>
        <v>October</v>
      </c>
      <c r="C262" s="142">
        <f>WEEKNUM(Table1[[#This Row],[Date]])</f>
        <v>42</v>
      </c>
      <c r="D262" s="142" t="str">
        <f>TEXT(Table1[[#This Row],[Date]],"dddd")</f>
        <v>Tuesday</v>
      </c>
      <c r="E262" s="136">
        <v>8</v>
      </c>
      <c r="F262" s="136"/>
      <c r="G262" s="142"/>
    </row>
    <row r="263" spans="1:7" x14ac:dyDescent="0.25">
      <c r="A263" s="141">
        <f t="shared" si="9"/>
        <v>43026</v>
      </c>
      <c r="B263" s="142" t="str">
        <f>TEXT(Table1[[#This Row],[Date]],"mmmm")</f>
        <v>October</v>
      </c>
      <c r="C263" s="142">
        <f>WEEKNUM(Table1[[#This Row],[Date]])</f>
        <v>42</v>
      </c>
      <c r="D263" s="142" t="str">
        <f>TEXT(Table1[[#This Row],[Date]],"dddd")</f>
        <v>Wednesday</v>
      </c>
      <c r="E263" s="136">
        <v>8</v>
      </c>
      <c r="F263" s="136"/>
      <c r="G263" s="142"/>
    </row>
    <row r="264" spans="1:7" x14ac:dyDescent="0.25">
      <c r="A264" s="141">
        <f t="shared" si="9"/>
        <v>43027</v>
      </c>
      <c r="B264" s="142" t="str">
        <f>TEXT(Table1[[#This Row],[Date]],"mmmm")</f>
        <v>October</v>
      </c>
      <c r="C264" s="142">
        <f>WEEKNUM(Table1[[#This Row],[Date]])</f>
        <v>42</v>
      </c>
      <c r="D264" s="142" t="str">
        <f>TEXT(Table1[[#This Row],[Date]],"dddd")</f>
        <v>Thursday</v>
      </c>
      <c r="E264" s="136">
        <v>8</v>
      </c>
      <c r="F264" s="136"/>
      <c r="G264" s="142"/>
    </row>
    <row r="265" spans="1:7" x14ac:dyDescent="0.25">
      <c r="A265" s="141">
        <f t="shared" si="9"/>
        <v>43028</v>
      </c>
      <c r="B265" s="142" t="str">
        <f>TEXT(Table1[[#This Row],[Date]],"mmmm")</f>
        <v>October</v>
      </c>
      <c r="C265" s="142">
        <f>WEEKNUM(Table1[[#This Row],[Date]])</f>
        <v>42</v>
      </c>
      <c r="D265" s="142" t="str">
        <f>TEXT(Table1[[#This Row],[Date]],"dddd")</f>
        <v>Friday</v>
      </c>
      <c r="E265" s="136">
        <v>8</v>
      </c>
      <c r="F265" s="136"/>
      <c r="G265" s="142"/>
    </row>
    <row r="266" spans="1:7" x14ac:dyDescent="0.25">
      <c r="A266" s="141">
        <f t="shared" si="9"/>
        <v>43029</v>
      </c>
      <c r="B266" s="142" t="str">
        <f>TEXT(Table1[[#This Row],[Date]],"mmmm")</f>
        <v>October</v>
      </c>
      <c r="C266" s="142">
        <f>WEEKNUM(Table1[[#This Row],[Date]])</f>
        <v>42</v>
      </c>
      <c r="D266" s="142" t="str">
        <f>TEXT(Table1[[#This Row],[Date]],"dddd")</f>
        <v>Saturday</v>
      </c>
      <c r="E266" s="136"/>
      <c r="F266" s="136"/>
      <c r="G266" s="142"/>
    </row>
    <row r="267" spans="1:7" x14ac:dyDescent="0.25">
      <c r="A267" s="141">
        <f t="shared" si="9"/>
        <v>43030</v>
      </c>
      <c r="B267" s="142" t="str">
        <f>TEXT(Table1[[#This Row],[Date]],"mmmm")</f>
        <v>October</v>
      </c>
      <c r="C267" s="142">
        <f>WEEKNUM(Table1[[#This Row],[Date]])</f>
        <v>43</v>
      </c>
      <c r="D267" s="142" t="str">
        <f>TEXT(Table1[[#This Row],[Date]],"dddd")</f>
        <v>Sunday</v>
      </c>
      <c r="E267" s="136"/>
      <c r="F267" s="136"/>
      <c r="G267" s="142"/>
    </row>
    <row r="268" spans="1:7" x14ac:dyDescent="0.25">
      <c r="A268" s="141">
        <f t="shared" ref="A268:A331" si="10">+A267+1</f>
        <v>43031</v>
      </c>
      <c r="B268" s="142" t="str">
        <f>TEXT(Table1[[#This Row],[Date]],"mmmm")</f>
        <v>October</v>
      </c>
      <c r="C268" s="142">
        <f>WEEKNUM(Table1[[#This Row],[Date]])</f>
        <v>43</v>
      </c>
      <c r="D268" s="142" t="str">
        <f>TEXT(Table1[[#This Row],[Date]],"dddd")</f>
        <v>Monday</v>
      </c>
      <c r="E268" s="136">
        <v>8</v>
      </c>
      <c r="F268" s="136"/>
      <c r="G268" s="142"/>
    </row>
    <row r="269" spans="1:7" x14ac:dyDescent="0.25">
      <c r="A269" s="141">
        <f t="shared" si="10"/>
        <v>43032</v>
      </c>
      <c r="B269" s="142" t="str">
        <f>TEXT(Table1[[#This Row],[Date]],"mmmm")</f>
        <v>October</v>
      </c>
      <c r="C269" s="142">
        <f>WEEKNUM(Table1[[#This Row],[Date]])</f>
        <v>43</v>
      </c>
      <c r="D269" s="142" t="str">
        <f>TEXT(Table1[[#This Row],[Date]],"dddd")</f>
        <v>Tuesday</v>
      </c>
      <c r="E269" s="136">
        <v>8</v>
      </c>
      <c r="F269" s="136"/>
      <c r="G269" s="142"/>
    </row>
    <row r="270" spans="1:7" x14ac:dyDescent="0.25">
      <c r="A270" s="141">
        <f t="shared" si="10"/>
        <v>43033</v>
      </c>
      <c r="B270" s="142" t="str">
        <f>TEXT(Table1[[#This Row],[Date]],"mmmm")</f>
        <v>October</v>
      </c>
      <c r="C270" s="142">
        <f>WEEKNUM(Table1[[#This Row],[Date]])</f>
        <v>43</v>
      </c>
      <c r="D270" s="142" t="str">
        <f>TEXT(Table1[[#This Row],[Date]],"dddd")</f>
        <v>Wednesday</v>
      </c>
      <c r="E270" s="136">
        <v>8</v>
      </c>
      <c r="F270" s="136"/>
      <c r="G270" s="142"/>
    </row>
    <row r="271" spans="1:7" x14ac:dyDescent="0.25">
      <c r="A271" s="141">
        <f t="shared" si="10"/>
        <v>43034</v>
      </c>
      <c r="B271" s="142" t="str">
        <f>TEXT(Table1[[#This Row],[Date]],"mmmm")</f>
        <v>October</v>
      </c>
      <c r="C271" s="142">
        <f>WEEKNUM(Table1[[#This Row],[Date]])</f>
        <v>43</v>
      </c>
      <c r="D271" s="142" t="str">
        <f>TEXT(Table1[[#This Row],[Date]],"dddd")</f>
        <v>Thursday</v>
      </c>
      <c r="E271" s="136">
        <v>8</v>
      </c>
      <c r="F271" s="136"/>
      <c r="G271" s="142"/>
    </row>
    <row r="272" spans="1:7" x14ac:dyDescent="0.25">
      <c r="A272" s="141">
        <f t="shared" si="10"/>
        <v>43035</v>
      </c>
      <c r="B272" s="142" t="str">
        <f>TEXT(Table1[[#This Row],[Date]],"mmmm")</f>
        <v>October</v>
      </c>
      <c r="C272" s="142">
        <f>WEEKNUM(Table1[[#This Row],[Date]])</f>
        <v>43</v>
      </c>
      <c r="D272" s="142" t="str">
        <f>TEXT(Table1[[#This Row],[Date]],"dddd")</f>
        <v>Friday</v>
      </c>
      <c r="E272" s="136">
        <v>8</v>
      </c>
      <c r="F272" s="136"/>
      <c r="G272" s="142"/>
    </row>
    <row r="273" spans="1:7" x14ac:dyDescent="0.25">
      <c r="A273" s="141">
        <f t="shared" si="10"/>
        <v>43036</v>
      </c>
      <c r="B273" s="142" t="str">
        <f>TEXT(Table1[[#This Row],[Date]],"mmmm")</f>
        <v>October</v>
      </c>
      <c r="C273" s="142">
        <f>WEEKNUM(Table1[[#This Row],[Date]])</f>
        <v>43</v>
      </c>
      <c r="D273" s="142" t="str">
        <f>TEXT(Table1[[#This Row],[Date]],"dddd")</f>
        <v>Saturday</v>
      </c>
      <c r="E273" s="136"/>
      <c r="F273" s="136"/>
      <c r="G273" s="142"/>
    </row>
    <row r="274" spans="1:7" x14ac:dyDescent="0.25">
      <c r="A274" s="141">
        <f t="shared" si="10"/>
        <v>43037</v>
      </c>
      <c r="B274" s="142" t="str">
        <f>TEXT(Table1[[#This Row],[Date]],"mmmm")</f>
        <v>October</v>
      </c>
      <c r="C274" s="142">
        <f>WEEKNUM(Table1[[#This Row],[Date]])</f>
        <v>44</v>
      </c>
      <c r="D274" s="142" t="str">
        <f>TEXT(Table1[[#This Row],[Date]],"dddd")</f>
        <v>Sunday</v>
      </c>
      <c r="E274" s="136"/>
      <c r="F274" s="136"/>
      <c r="G274" s="142"/>
    </row>
    <row r="275" spans="1:7" x14ac:dyDescent="0.25">
      <c r="A275" s="141">
        <f t="shared" si="10"/>
        <v>43038</v>
      </c>
      <c r="B275" s="142" t="str">
        <f>TEXT(Table1[[#This Row],[Date]],"mmmm")</f>
        <v>October</v>
      </c>
      <c r="C275" s="142">
        <f>WEEKNUM(Table1[[#This Row],[Date]])</f>
        <v>44</v>
      </c>
      <c r="D275" s="142" t="str">
        <f>TEXT(Table1[[#This Row],[Date]],"dddd")</f>
        <v>Monday</v>
      </c>
      <c r="E275" s="136">
        <v>8</v>
      </c>
      <c r="F275" s="136"/>
      <c r="G275" s="142"/>
    </row>
    <row r="276" spans="1:7" x14ac:dyDescent="0.25">
      <c r="A276" s="141">
        <f t="shared" si="10"/>
        <v>43039</v>
      </c>
      <c r="B276" s="142" t="str">
        <f>TEXT(Table1[[#This Row],[Date]],"mmmm")</f>
        <v>October</v>
      </c>
      <c r="C276" s="142">
        <f>WEEKNUM(Table1[[#This Row],[Date]])</f>
        <v>44</v>
      </c>
      <c r="D276" s="142" t="str">
        <f>TEXT(Table1[[#This Row],[Date]],"dddd")</f>
        <v>Tuesday</v>
      </c>
      <c r="E276" s="136">
        <v>8</v>
      </c>
      <c r="F276" s="136"/>
      <c r="G276" s="142"/>
    </row>
    <row r="277" spans="1:7" x14ac:dyDescent="0.25">
      <c r="A277" s="141">
        <f t="shared" si="10"/>
        <v>43040</v>
      </c>
      <c r="B277" s="142" t="str">
        <f>TEXT(Table1[[#This Row],[Date]],"mmmm")</f>
        <v>November</v>
      </c>
      <c r="C277" s="142">
        <f>WEEKNUM(Table1[[#This Row],[Date]])</f>
        <v>44</v>
      </c>
      <c r="D277" s="142" t="str">
        <f>TEXT(Table1[[#This Row],[Date]],"dddd")</f>
        <v>Wednesday</v>
      </c>
      <c r="E277" s="136">
        <v>8</v>
      </c>
      <c r="F277" s="136"/>
      <c r="G277" s="142"/>
    </row>
    <row r="278" spans="1:7" x14ac:dyDescent="0.25">
      <c r="A278" s="141">
        <f t="shared" si="10"/>
        <v>43041</v>
      </c>
      <c r="B278" s="142" t="str">
        <f>TEXT(Table1[[#This Row],[Date]],"mmmm")</f>
        <v>November</v>
      </c>
      <c r="C278" s="142">
        <f>WEEKNUM(Table1[[#This Row],[Date]])</f>
        <v>44</v>
      </c>
      <c r="D278" s="142" t="str">
        <f>TEXT(Table1[[#This Row],[Date]],"dddd")</f>
        <v>Thursday</v>
      </c>
      <c r="E278" s="136">
        <v>8</v>
      </c>
      <c r="F278" s="136"/>
      <c r="G278" s="142"/>
    </row>
    <row r="279" spans="1:7" x14ac:dyDescent="0.25">
      <c r="A279" s="141">
        <f t="shared" si="10"/>
        <v>43042</v>
      </c>
      <c r="B279" s="142" t="str">
        <f>TEXT(Table1[[#This Row],[Date]],"mmmm")</f>
        <v>November</v>
      </c>
      <c r="C279" s="142">
        <f>WEEKNUM(Table1[[#This Row],[Date]])</f>
        <v>44</v>
      </c>
      <c r="D279" s="142" t="str">
        <f>TEXT(Table1[[#This Row],[Date]],"dddd")</f>
        <v>Friday</v>
      </c>
      <c r="E279" s="136">
        <v>8</v>
      </c>
      <c r="F279" s="136"/>
      <c r="G279" s="142"/>
    </row>
    <row r="280" spans="1:7" x14ac:dyDescent="0.25">
      <c r="A280" s="141">
        <f t="shared" si="10"/>
        <v>43043</v>
      </c>
      <c r="B280" s="142" t="str">
        <f>TEXT(Table1[[#This Row],[Date]],"mmmm")</f>
        <v>November</v>
      </c>
      <c r="C280" s="142">
        <f>WEEKNUM(Table1[[#This Row],[Date]])</f>
        <v>44</v>
      </c>
      <c r="D280" s="142" t="str">
        <f>TEXT(Table1[[#This Row],[Date]],"dddd")</f>
        <v>Saturday</v>
      </c>
      <c r="E280" s="136"/>
      <c r="F280" s="136"/>
      <c r="G280" s="142"/>
    </row>
    <row r="281" spans="1:7" x14ac:dyDescent="0.25">
      <c r="A281" s="141">
        <f t="shared" si="10"/>
        <v>43044</v>
      </c>
      <c r="B281" s="142" t="str">
        <f>TEXT(Table1[[#This Row],[Date]],"mmmm")</f>
        <v>November</v>
      </c>
      <c r="C281" s="142">
        <f>WEEKNUM(Table1[[#This Row],[Date]])</f>
        <v>45</v>
      </c>
      <c r="D281" s="142" t="str">
        <f>TEXT(Table1[[#This Row],[Date]],"dddd")</f>
        <v>Sunday</v>
      </c>
      <c r="E281" s="136"/>
      <c r="F281" s="136"/>
      <c r="G281" s="142"/>
    </row>
    <row r="282" spans="1:7" x14ac:dyDescent="0.25">
      <c r="A282" s="141">
        <f t="shared" si="10"/>
        <v>43045</v>
      </c>
      <c r="B282" s="142" t="str">
        <f>TEXT(Table1[[#This Row],[Date]],"mmmm")</f>
        <v>November</v>
      </c>
      <c r="C282" s="142">
        <f>WEEKNUM(Table1[[#This Row],[Date]])</f>
        <v>45</v>
      </c>
      <c r="D282" s="142" t="str">
        <f>TEXT(Table1[[#This Row],[Date]],"dddd")</f>
        <v>Monday</v>
      </c>
      <c r="E282" s="136">
        <v>8</v>
      </c>
      <c r="F282" s="136"/>
      <c r="G282" s="142"/>
    </row>
    <row r="283" spans="1:7" x14ac:dyDescent="0.25">
      <c r="A283" s="141">
        <f t="shared" si="10"/>
        <v>43046</v>
      </c>
      <c r="B283" s="142" t="str">
        <f>TEXT(Table1[[#This Row],[Date]],"mmmm")</f>
        <v>November</v>
      </c>
      <c r="C283" s="142">
        <f>WEEKNUM(Table1[[#This Row],[Date]])</f>
        <v>45</v>
      </c>
      <c r="D283" s="142" t="str">
        <f>TEXT(Table1[[#This Row],[Date]],"dddd")</f>
        <v>Tuesday</v>
      </c>
      <c r="E283" s="136">
        <v>8</v>
      </c>
      <c r="F283" s="136"/>
      <c r="G283" s="142"/>
    </row>
    <row r="284" spans="1:7" x14ac:dyDescent="0.25">
      <c r="A284" s="141">
        <f t="shared" si="10"/>
        <v>43047</v>
      </c>
      <c r="B284" s="142" t="str">
        <f>TEXT(Table1[[#This Row],[Date]],"mmmm")</f>
        <v>November</v>
      </c>
      <c r="C284" s="142">
        <f>WEEKNUM(Table1[[#This Row],[Date]])</f>
        <v>45</v>
      </c>
      <c r="D284" s="142" t="str">
        <f>TEXT(Table1[[#This Row],[Date]],"dddd")</f>
        <v>Wednesday</v>
      </c>
      <c r="E284" s="136">
        <v>8</v>
      </c>
      <c r="F284" s="136"/>
      <c r="G284" s="142"/>
    </row>
    <row r="285" spans="1:7" x14ac:dyDescent="0.25">
      <c r="A285" s="141">
        <f t="shared" si="10"/>
        <v>43048</v>
      </c>
      <c r="B285" s="142" t="str">
        <f>TEXT(Table1[[#This Row],[Date]],"mmmm")</f>
        <v>November</v>
      </c>
      <c r="C285" s="142">
        <f>WEEKNUM(Table1[[#This Row],[Date]])</f>
        <v>45</v>
      </c>
      <c r="D285" s="142" t="str">
        <f>TEXT(Table1[[#This Row],[Date]],"dddd")</f>
        <v>Thursday</v>
      </c>
      <c r="E285" s="136">
        <v>8</v>
      </c>
      <c r="F285" s="136"/>
      <c r="G285" s="142"/>
    </row>
    <row r="286" spans="1:7" x14ac:dyDescent="0.25">
      <c r="A286" s="141">
        <f t="shared" si="10"/>
        <v>43049</v>
      </c>
      <c r="B286" s="142" t="str">
        <f>TEXT(Table1[[#This Row],[Date]],"mmmm")</f>
        <v>November</v>
      </c>
      <c r="C286" s="142">
        <f>WEEKNUM(Table1[[#This Row],[Date]])</f>
        <v>45</v>
      </c>
      <c r="D286" s="142" t="str">
        <f>TEXT(Table1[[#This Row],[Date]],"dddd")</f>
        <v>Friday</v>
      </c>
      <c r="E286" s="136">
        <v>8</v>
      </c>
      <c r="F286" s="136">
        <v>8</v>
      </c>
      <c r="G286" s="142" t="s">
        <v>258</v>
      </c>
    </row>
    <row r="287" spans="1:7" x14ac:dyDescent="0.25">
      <c r="A287" s="141">
        <f t="shared" si="10"/>
        <v>43050</v>
      </c>
      <c r="B287" s="142" t="str">
        <f>TEXT(Table1[[#This Row],[Date]],"mmmm")</f>
        <v>November</v>
      </c>
      <c r="C287" s="142">
        <f>WEEKNUM(Table1[[#This Row],[Date]])</f>
        <v>45</v>
      </c>
      <c r="D287" s="142" t="str">
        <f>TEXT(Table1[[#This Row],[Date]],"dddd")</f>
        <v>Saturday</v>
      </c>
      <c r="E287" s="136"/>
      <c r="F287" s="136"/>
      <c r="G287" s="142"/>
    </row>
    <row r="288" spans="1:7" x14ac:dyDescent="0.25">
      <c r="A288" s="141">
        <f t="shared" si="10"/>
        <v>43051</v>
      </c>
      <c r="B288" s="142" t="str">
        <f>TEXT(Table1[[#This Row],[Date]],"mmmm")</f>
        <v>November</v>
      </c>
      <c r="C288" s="142">
        <f>WEEKNUM(Table1[[#This Row],[Date]])</f>
        <v>46</v>
      </c>
      <c r="D288" s="142" t="str">
        <f>TEXT(Table1[[#This Row],[Date]],"dddd")</f>
        <v>Sunday</v>
      </c>
      <c r="E288" s="136"/>
      <c r="F288" s="136"/>
      <c r="G288" s="142"/>
    </row>
    <row r="289" spans="1:7" x14ac:dyDescent="0.25">
      <c r="A289" s="141">
        <f t="shared" si="10"/>
        <v>43052</v>
      </c>
      <c r="B289" s="142" t="str">
        <f>TEXT(Table1[[#This Row],[Date]],"mmmm")</f>
        <v>November</v>
      </c>
      <c r="C289" s="142">
        <f>WEEKNUM(Table1[[#This Row],[Date]])</f>
        <v>46</v>
      </c>
      <c r="D289" s="142" t="str">
        <f>TEXT(Table1[[#This Row],[Date]],"dddd")</f>
        <v>Monday</v>
      </c>
      <c r="E289" s="136">
        <v>8</v>
      </c>
      <c r="F289" s="136"/>
      <c r="G289" s="142"/>
    </row>
    <row r="290" spans="1:7" x14ac:dyDescent="0.25">
      <c r="A290" s="141">
        <f t="shared" si="10"/>
        <v>43053</v>
      </c>
      <c r="B290" s="142" t="str">
        <f>TEXT(Table1[[#This Row],[Date]],"mmmm")</f>
        <v>November</v>
      </c>
      <c r="C290" s="142">
        <f>WEEKNUM(Table1[[#This Row],[Date]])</f>
        <v>46</v>
      </c>
      <c r="D290" s="142" t="str">
        <f>TEXT(Table1[[#This Row],[Date]],"dddd")</f>
        <v>Tuesday</v>
      </c>
      <c r="E290" s="136">
        <v>8</v>
      </c>
      <c r="F290" s="136"/>
      <c r="G290" s="142"/>
    </row>
    <row r="291" spans="1:7" x14ac:dyDescent="0.25">
      <c r="A291" s="141">
        <f t="shared" si="10"/>
        <v>43054</v>
      </c>
      <c r="B291" s="142" t="str">
        <f>TEXT(Table1[[#This Row],[Date]],"mmmm")</f>
        <v>November</v>
      </c>
      <c r="C291" s="142">
        <f>WEEKNUM(Table1[[#This Row],[Date]])</f>
        <v>46</v>
      </c>
      <c r="D291" s="142" t="str">
        <f>TEXT(Table1[[#This Row],[Date]],"dddd")</f>
        <v>Wednesday</v>
      </c>
      <c r="E291" s="136">
        <v>8</v>
      </c>
      <c r="F291" s="136"/>
      <c r="G291" s="142"/>
    </row>
    <row r="292" spans="1:7" x14ac:dyDescent="0.25">
      <c r="A292" s="141">
        <f t="shared" si="10"/>
        <v>43055</v>
      </c>
      <c r="B292" s="142" t="str">
        <f>TEXT(Table1[[#This Row],[Date]],"mmmm")</f>
        <v>November</v>
      </c>
      <c r="C292" s="142">
        <f>WEEKNUM(Table1[[#This Row],[Date]])</f>
        <v>46</v>
      </c>
      <c r="D292" s="142" t="str">
        <f>TEXT(Table1[[#This Row],[Date]],"dddd")</f>
        <v>Thursday</v>
      </c>
      <c r="E292" s="136">
        <v>8</v>
      </c>
      <c r="F292" s="136"/>
      <c r="G292" s="142"/>
    </row>
    <row r="293" spans="1:7" x14ac:dyDescent="0.25">
      <c r="A293" s="141">
        <f t="shared" si="10"/>
        <v>43056</v>
      </c>
      <c r="B293" s="142" t="str">
        <f>TEXT(Table1[[#This Row],[Date]],"mmmm")</f>
        <v>November</v>
      </c>
      <c r="C293" s="142">
        <f>WEEKNUM(Table1[[#This Row],[Date]])</f>
        <v>46</v>
      </c>
      <c r="D293" s="142" t="str">
        <f>TEXT(Table1[[#This Row],[Date]],"dddd")</f>
        <v>Friday</v>
      </c>
      <c r="E293" s="136">
        <v>8</v>
      </c>
      <c r="F293" s="136"/>
      <c r="G293" s="142"/>
    </row>
    <row r="294" spans="1:7" x14ac:dyDescent="0.25">
      <c r="A294" s="141">
        <f t="shared" si="10"/>
        <v>43057</v>
      </c>
      <c r="B294" s="142" t="str">
        <f>TEXT(Table1[[#This Row],[Date]],"mmmm")</f>
        <v>November</v>
      </c>
      <c r="C294" s="142">
        <f>WEEKNUM(Table1[[#This Row],[Date]])</f>
        <v>46</v>
      </c>
      <c r="D294" s="142" t="str">
        <f>TEXT(Table1[[#This Row],[Date]],"dddd")</f>
        <v>Saturday</v>
      </c>
      <c r="E294" s="136"/>
      <c r="F294" s="136"/>
      <c r="G294" s="142"/>
    </row>
    <row r="295" spans="1:7" x14ac:dyDescent="0.25">
      <c r="A295" s="141">
        <f t="shared" si="10"/>
        <v>43058</v>
      </c>
      <c r="B295" s="142" t="str">
        <f>TEXT(Table1[[#This Row],[Date]],"mmmm")</f>
        <v>November</v>
      </c>
      <c r="C295" s="142">
        <f>WEEKNUM(Table1[[#This Row],[Date]])</f>
        <v>47</v>
      </c>
      <c r="D295" s="142" t="str">
        <f>TEXT(Table1[[#This Row],[Date]],"dddd")</f>
        <v>Sunday</v>
      </c>
      <c r="E295" s="136"/>
      <c r="F295" s="136"/>
      <c r="G295" s="142"/>
    </row>
    <row r="296" spans="1:7" x14ac:dyDescent="0.25">
      <c r="A296" s="141">
        <f t="shared" si="10"/>
        <v>43059</v>
      </c>
      <c r="B296" s="142" t="str">
        <f>TEXT(Table1[[#This Row],[Date]],"mmmm")</f>
        <v>November</v>
      </c>
      <c r="C296" s="142">
        <f>WEEKNUM(Table1[[#This Row],[Date]])</f>
        <v>47</v>
      </c>
      <c r="D296" s="142" t="str">
        <f>TEXT(Table1[[#This Row],[Date]],"dddd")</f>
        <v>Monday</v>
      </c>
      <c r="E296" s="136">
        <v>8</v>
      </c>
      <c r="F296" s="136"/>
      <c r="G296" s="142"/>
    </row>
    <row r="297" spans="1:7" x14ac:dyDescent="0.25">
      <c r="A297" s="141">
        <f t="shared" si="10"/>
        <v>43060</v>
      </c>
      <c r="B297" s="142" t="str">
        <f>TEXT(Table1[[#This Row],[Date]],"mmmm")</f>
        <v>November</v>
      </c>
      <c r="C297" s="142">
        <f>WEEKNUM(Table1[[#This Row],[Date]])</f>
        <v>47</v>
      </c>
      <c r="D297" s="142" t="str">
        <f>TEXT(Table1[[#This Row],[Date]],"dddd")</f>
        <v>Tuesday</v>
      </c>
      <c r="E297" s="136">
        <v>8</v>
      </c>
      <c r="F297" s="136"/>
      <c r="G297" s="142"/>
    </row>
    <row r="298" spans="1:7" x14ac:dyDescent="0.25">
      <c r="A298" s="141">
        <f t="shared" si="10"/>
        <v>43061</v>
      </c>
      <c r="B298" s="142" t="str">
        <f>TEXT(Table1[[#This Row],[Date]],"mmmm")</f>
        <v>November</v>
      </c>
      <c r="C298" s="142">
        <f>WEEKNUM(Table1[[#This Row],[Date]])</f>
        <v>47</v>
      </c>
      <c r="D298" s="142" t="str">
        <f>TEXT(Table1[[#This Row],[Date]],"dddd")</f>
        <v>Wednesday</v>
      </c>
      <c r="E298" s="136">
        <v>8</v>
      </c>
      <c r="F298" s="136"/>
      <c r="G298" s="142"/>
    </row>
    <row r="299" spans="1:7" x14ac:dyDescent="0.25">
      <c r="A299" s="141">
        <f t="shared" si="10"/>
        <v>43062</v>
      </c>
      <c r="B299" s="142" t="str">
        <f>TEXT(Table1[[#This Row],[Date]],"mmmm")</f>
        <v>November</v>
      </c>
      <c r="C299" s="142">
        <f>WEEKNUM(Table1[[#This Row],[Date]])</f>
        <v>47</v>
      </c>
      <c r="D299" s="142" t="str">
        <f>TEXT(Table1[[#This Row],[Date]],"dddd")</f>
        <v>Thursday</v>
      </c>
      <c r="E299" s="136"/>
      <c r="F299" s="136">
        <v>8</v>
      </c>
      <c r="G299" s="142" t="s">
        <v>259</v>
      </c>
    </row>
    <row r="300" spans="1:7" x14ac:dyDescent="0.25">
      <c r="A300" s="141">
        <f t="shared" si="10"/>
        <v>43063</v>
      </c>
      <c r="B300" s="142" t="str">
        <f>TEXT(Table1[[#This Row],[Date]],"mmmm")</f>
        <v>November</v>
      </c>
      <c r="C300" s="142">
        <f>WEEKNUM(Table1[[#This Row],[Date]])</f>
        <v>47</v>
      </c>
      <c r="D300" s="142" t="str">
        <f>TEXT(Table1[[#This Row],[Date]],"dddd")</f>
        <v>Friday</v>
      </c>
      <c r="E300" s="136"/>
      <c r="F300" s="136">
        <v>8</v>
      </c>
      <c r="G300" s="142" t="s">
        <v>259</v>
      </c>
    </row>
    <row r="301" spans="1:7" x14ac:dyDescent="0.25">
      <c r="A301" s="141">
        <f t="shared" si="10"/>
        <v>43064</v>
      </c>
      <c r="B301" s="142" t="str">
        <f>TEXT(Table1[[#This Row],[Date]],"mmmm")</f>
        <v>November</v>
      </c>
      <c r="C301" s="142">
        <f>WEEKNUM(Table1[[#This Row],[Date]])</f>
        <v>47</v>
      </c>
      <c r="D301" s="142" t="str">
        <f>TEXT(Table1[[#This Row],[Date]],"dddd")</f>
        <v>Saturday</v>
      </c>
      <c r="E301" s="136"/>
      <c r="F301" s="136"/>
      <c r="G301" s="142"/>
    </row>
    <row r="302" spans="1:7" x14ac:dyDescent="0.25">
      <c r="A302" s="141">
        <f t="shared" si="10"/>
        <v>43065</v>
      </c>
      <c r="B302" s="142" t="str">
        <f>TEXT(Table1[[#This Row],[Date]],"mmmm")</f>
        <v>November</v>
      </c>
      <c r="C302" s="142">
        <f>WEEKNUM(Table1[[#This Row],[Date]])</f>
        <v>48</v>
      </c>
      <c r="D302" s="142" t="str">
        <f>TEXT(Table1[[#This Row],[Date]],"dddd")</f>
        <v>Sunday</v>
      </c>
      <c r="E302" s="136"/>
      <c r="F302" s="136"/>
      <c r="G302" s="142"/>
    </row>
    <row r="303" spans="1:7" x14ac:dyDescent="0.25">
      <c r="A303" s="141">
        <f t="shared" si="10"/>
        <v>43066</v>
      </c>
      <c r="B303" s="142" t="str">
        <f>TEXT(Table1[[#This Row],[Date]],"mmmm")</f>
        <v>November</v>
      </c>
      <c r="C303" s="142">
        <f>WEEKNUM(Table1[[#This Row],[Date]])</f>
        <v>48</v>
      </c>
      <c r="D303" s="142" t="str">
        <f>TEXT(Table1[[#This Row],[Date]],"dddd")</f>
        <v>Monday</v>
      </c>
      <c r="E303" s="136">
        <v>8</v>
      </c>
      <c r="F303" s="136"/>
      <c r="G303" s="142"/>
    </row>
    <row r="304" spans="1:7" x14ac:dyDescent="0.25">
      <c r="A304" s="141">
        <f t="shared" si="10"/>
        <v>43067</v>
      </c>
      <c r="B304" s="142" t="str">
        <f>TEXT(Table1[[#This Row],[Date]],"mmmm")</f>
        <v>November</v>
      </c>
      <c r="C304" s="142">
        <f>WEEKNUM(Table1[[#This Row],[Date]])</f>
        <v>48</v>
      </c>
      <c r="D304" s="142" t="str">
        <f>TEXT(Table1[[#This Row],[Date]],"dddd")</f>
        <v>Tuesday</v>
      </c>
      <c r="E304" s="136">
        <v>8</v>
      </c>
      <c r="F304" s="136"/>
      <c r="G304" s="142"/>
    </row>
    <row r="305" spans="1:7" x14ac:dyDescent="0.25">
      <c r="A305" s="141">
        <f t="shared" si="10"/>
        <v>43068</v>
      </c>
      <c r="B305" s="142" t="str">
        <f>TEXT(Table1[[#This Row],[Date]],"mmmm")</f>
        <v>November</v>
      </c>
      <c r="C305" s="142">
        <f>WEEKNUM(Table1[[#This Row],[Date]])</f>
        <v>48</v>
      </c>
      <c r="D305" s="142" t="str">
        <f>TEXT(Table1[[#This Row],[Date]],"dddd")</f>
        <v>Wednesday</v>
      </c>
      <c r="E305" s="136">
        <v>8</v>
      </c>
      <c r="F305" s="136"/>
      <c r="G305" s="142"/>
    </row>
    <row r="306" spans="1:7" x14ac:dyDescent="0.25">
      <c r="A306" s="141">
        <f t="shared" si="10"/>
        <v>43069</v>
      </c>
      <c r="B306" s="142" t="str">
        <f>TEXT(Table1[[#This Row],[Date]],"mmmm")</f>
        <v>November</v>
      </c>
      <c r="C306" s="142">
        <f>WEEKNUM(Table1[[#This Row],[Date]])</f>
        <v>48</v>
      </c>
      <c r="D306" s="142" t="str">
        <f>TEXT(Table1[[#This Row],[Date]],"dddd")</f>
        <v>Thursday</v>
      </c>
      <c r="E306" s="136">
        <v>8</v>
      </c>
      <c r="F306" s="136"/>
      <c r="G306" s="142"/>
    </row>
    <row r="307" spans="1:7" x14ac:dyDescent="0.25">
      <c r="A307" s="141">
        <f t="shared" si="10"/>
        <v>43070</v>
      </c>
      <c r="B307" s="142" t="str">
        <f>TEXT(Table1[[#This Row],[Date]],"mmmm")</f>
        <v>December</v>
      </c>
      <c r="C307" s="142">
        <f>WEEKNUM(Table1[[#This Row],[Date]])</f>
        <v>48</v>
      </c>
      <c r="D307" s="142" t="str">
        <f>TEXT(Table1[[#This Row],[Date]],"dddd")</f>
        <v>Friday</v>
      </c>
      <c r="E307" s="136">
        <v>8</v>
      </c>
      <c r="F307" s="136"/>
      <c r="G307" s="142"/>
    </row>
    <row r="308" spans="1:7" x14ac:dyDescent="0.25">
      <c r="A308" s="141">
        <f t="shared" si="10"/>
        <v>43071</v>
      </c>
      <c r="B308" s="142" t="str">
        <f>TEXT(Table1[[#This Row],[Date]],"mmmm")</f>
        <v>December</v>
      </c>
      <c r="C308" s="142">
        <f>WEEKNUM(Table1[[#This Row],[Date]])</f>
        <v>48</v>
      </c>
      <c r="D308" s="142" t="str">
        <f>TEXT(Table1[[#This Row],[Date]],"dddd")</f>
        <v>Saturday</v>
      </c>
      <c r="E308" s="136"/>
      <c r="F308" s="136"/>
      <c r="G308" s="142"/>
    </row>
    <row r="309" spans="1:7" x14ac:dyDescent="0.25">
      <c r="A309" s="141">
        <f t="shared" si="10"/>
        <v>43072</v>
      </c>
      <c r="B309" s="142" t="str">
        <f>TEXT(Table1[[#This Row],[Date]],"mmmm")</f>
        <v>December</v>
      </c>
      <c r="C309" s="142">
        <f>WEEKNUM(Table1[[#This Row],[Date]])</f>
        <v>49</v>
      </c>
      <c r="D309" s="142" t="str">
        <f>TEXT(Table1[[#This Row],[Date]],"dddd")</f>
        <v>Sunday</v>
      </c>
      <c r="E309" s="136"/>
      <c r="F309" s="136"/>
      <c r="G309" s="142"/>
    </row>
    <row r="310" spans="1:7" x14ac:dyDescent="0.25">
      <c r="A310" s="141">
        <f t="shared" si="10"/>
        <v>43073</v>
      </c>
      <c r="B310" s="142" t="str">
        <f>TEXT(Table1[[#This Row],[Date]],"mmmm")</f>
        <v>December</v>
      </c>
      <c r="C310" s="142">
        <f>WEEKNUM(Table1[[#This Row],[Date]])</f>
        <v>49</v>
      </c>
      <c r="D310" s="142" t="str">
        <f>TEXT(Table1[[#This Row],[Date]],"dddd")</f>
        <v>Monday</v>
      </c>
      <c r="E310" s="136">
        <v>8</v>
      </c>
      <c r="F310" s="136"/>
      <c r="G310" s="142"/>
    </row>
    <row r="311" spans="1:7" x14ac:dyDescent="0.25">
      <c r="A311" s="141">
        <f t="shared" si="10"/>
        <v>43074</v>
      </c>
      <c r="B311" s="142" t="str">
        <f>TEXT(Table1[[#This Row],[Date]],"mmmm")</f>
        <v>December</v>
      </c>
      <c r="C311" s="142">
        <f>WEEKNUM(Table1[[#This Row],[Date]])</f>
        <v>49</v>
      </c>
      <c r="D311" s="142" t="str">
        <f>TEXT(Table1[[#This Row],[Date]],"dddd")</f>
        <v>Tuesday</v>
      </c>
      <c r="E311" s="136">
        <v>8</v>
      </c>
      <c r="F311" s="136"/>
      <c r="G311" s="142"/>
    </row>
    <row r="312" spans="1:7" x14ac:dyDescent="0.25">
      <c r="A312" s="141">
        <f t="shared" si="10"/>
        <v>43075</v>
      </c>
      <c r="B312" s="142" t="str">
        <f>TEXT(Table1[[#This Row],[Date]],"mmmm")</f>
        <v>December</v>
      </c>
      <c r="C312" s="142">
        <f>WEEKNUM(Table1[[#This Row],[Date]])</f>
        <v>49</v>
      </c>
      <c r="D312" s="142" t="str">
        <f>TEXT(Table1[[#This Row],[Date]],"dddd")</f>
        <v>Wednesday</v>
      </c>
      <c r="E312" s="136">
        <v>8</v>
      </c>
      <c r="F312" s="136"/>
      <c r="G312" s="142"/>
    </row>
    <row r="313" spans="1:7" x14ac:dyDescent="0.25">
      <c r="A313" s="141">
        <f t="shared" si="10"/>
        <v>43076</v>
      </c>
      <c r="B313" s="142" t="str">
        <f>TEXT(Table1[[#This Row],[Date]],"mmmm")</f>
        <v>December</v>
      </c>
      <c r="C313" s="142">
        <f>WEEKNUM(Table1[[#This Row],[Date]])</f>
        <v>49</v>
      </c>
      <c r="D313" s="142" t="str">
        <f>TEXT(Table1[[#This Row],[Date]],"dddd")</f>
        <v>Thursday</v>
      </c>
      <c r="E313" s="136">
        <v>8</v>
      </c>
      <c r="F313" s="136"/>
      <c r="G313" s="142"/>
    </row>
    <row r="314" spans="1:7" x14ac:dyDescent="0.25">
      <c r="A314" s="141">
        <f t="shared" si="10"/>
        <v>43077</v>
      </c>
      <c r="B314" s="142" t="str">
        <f>TEXT(Table1[[#This Row],[Date]],"mmmm")</f>
        <v>December</v>
      </c>
      <c r="C314" s="142">
        <f>WEEKNUM(Table1[[#This Row],[Date]])</f>
        <v>49</v>
      </c>
      <c r="D314" s="142" t="str">
        <f>TEXT(Table1[[#This Row],[Date]],"dddd")</f>
        <v>Friday</v>
      </c>
      <c r="E314" s="136">
        <v>8</v>
      </c>
      <c r="F314" s="136"/>
      <c r="G314" s="142"/>
    </row>
    <row r="315" spans="1:7" x14ac:dyDescent="0.25">
      <c r="A315" s="141">
        <f t="shared" si="10"/>
        <v>43078</v>
      </c>
      <c r="B315" s="142" t="str">
        <f>TEXT(Table1[[#This Row],[Date]],"mmmm")</f>
        <v>December</v>
      </c>
      <c r="C315" s="142">
        <f>WEEKNUM(Table1[[#This Row],[Date]])</f>
        <v>49</v>
      </c>
      <c r="D315" s="142" t="str">
        <f>TEXT(Table1[[#This Row],[Date]],"dddd")</f>
        <v>Saturday</v>
      </c>
      <c r="E315" s="136"/>
      <c r="F315" s="136"/>
      <c r="G315" s="142"/>
    </row>
    <row r="316" spans="1:7" x14ac:dyDescent="0.25">
      <c r="A316" s="141">
        <f t="shared" si="10"/>
        <v>43079</v>
      </c>
      <c r="B316" s="142" t="str">
        <f>TEXT(Table1[[#This Row],[Date]],"mmmm")</f>
        <v>December</v>
      </c>
      <c r="C316" s="142">
        <f>WEEKNUM(Table1[[#This Row],[Date]])</f>
        <v>50</v>
      </c>
      <c r="D316" s="142" t="str">
        <f>TEXT(Table1[[#This Row],[Date]],"dddd")</f>
        <v>Sunday</v>
      </c>
      <c r="E316" s="136"/>
      <c r="F316" s="136"/>
      <c r="G316" s="142"/>
    </row>
    <row r="317" spans="1:7" x14ac:dyDescent="0.25">
      <c r="A317" s="141">
        <f t="shared" si="10"/>
        <v>43080</v>
      </c>
      <c r="B317" s="142" t="str">
        <f>TEXT(Table1[[#This Row],[Date]],"mmmm")</f>
        <v>December</v>
      </c>
      <c r="C317" s="142">
        <f>WEEKNUM(Table1[[#This Row],[Date]])</f>
        <v>50</v>
      </c>
      <c r="D317" s="142" t="str">
        <f>TEXT(Table1[[#This Row],[Date]],"dddd")</f>
        <v>Monday</v>
      </c>
      <c r="E317" s="136">
        <v>8</v>
      </c>
      <c r="F317" s="136"/>
      <c r="G317" s="142"/>
    </row>
    <row r="318" spans="1:7" x14ac:dyDescent="0.25">
      <c r="A318" s="141">
        <f t="shared" si="10"/>
        <v>43081</v>
      </c>
      <c r="B318" s="142" t="str">
        <f>TEXT(Table1[[#This Row],[Date]],"mmmm")</f>
        <v>December</v>
      </c>
      <c r="C318" s="142">
        <f>WEEKNUM(Table1[[#This Row],[Date]])</f>
        <v>50</v>
      </c>
      <c r="D318" s="142" t="str">
        <f>TEXT(Table1[[#This Row],[Date]],"dddd")</f>
        <v>Tuesday</v>
      </c>
      <c r="E318" s="136">
        <v>8</v>
      </c>
      <c r="F318" s="136"/>
      <c r="G318" s="142"/>
    </row>
    <row r="319" spans="1:7" x14ac:dyDescent="0.25">
      <c r="A319" s="141">
        <f t="shared" si="10"/>
        <v>43082</v>
      </c>
      <c r="B319" s="142" t="str">
        <f>TEXT(Table1[[#This Row],[Date]],"mmmm")</f>
        <v>December</v>
      </c>
      <c r="C319" s="142">
        <f>WEEKNUM(Table1[[#This Row],[Date]])</f>
        <v>50</v>
      </c>
      <c r="D319" s="142" t="str">
        <f>TEXT(Table1[[#This Row],[Date]],"dddd")</f>
        <v>Wednesday</v>
      </c>
      <c r="E319" s="136">
        <v>8</v>
      </c>
      <c r="F319" s="136"/>
      <c r="G319" s="142"/>
    </row>
    <row r="320" spans="1:7" x14ac:dyDescent="0.25">
      <c r="A320" s="141">
        <f t="shared" si="10"/>
        <v>43083</v>
      </c>
      <c r="B320" s="142" t="str">
        <f>TEXT(Table1[[#This Row],[Date]],"mmmm")</f>
        <v>December</v>
      </c>
      <c r="C320" s="142">
        <f>WEEKNUM(Table1[[#This Row],[Date]])</f>
        <v>50</v>
      </c>
      <c r="D320" s="142" t="str">
        <f>TEXT(Table1[[#This Row],[Date]],"dddd")</f>
        <v>Thursday</v>
      </c>
      <c r="E320" s="136">
        <v>8</v>
      </c>
      <c r="F320" s="136"/>
      <c r="G320" s="142"/>
    </row>
    <row r="321" spans="1:7" x14ac:dyDescent="0.25">
      <c r="A321" s="141">
        <f t="shared" si="10"/>
        <v>43084</v>
      </c>
      <c r="B321" s="142" t="str">
        <f>TEXT(Table1[[#This Row],[Date]],"mmmm")</f>
        <v>December</v>
      </c>
      <c r="C321" s="142">
        <f>WEEKNUM(Table1[[#This Row],[Date]])</f>
        <v>50</v>
      </c>
      <c r="D321" s="142" t="str">
        <f>TEXT(Table1[[#This Row],[Date]],"dddd")</f>
        <v>Friday</v>
      </c>
      <c r="E321" s="136">
        <v>8</v>
      </c>
      <c r="F321" s="136"/>
      <c r="G321" s="142"/>
    </row>
    <row r="322" spans="1:7" x14ac:dyDescent="0.25">
      <c r="A322" s="141">
        <f t="shared" si="10"/>
        <v>43085</v>
      </c>
      <c r="B322" s="142" t="str">
        <f>TEXT(Table1[[#This Row],[Date]],"mmmm")</f>
        <v>December</v>
      </c>
      <c r="C322" s="142">
        <f>WEEKNUM(Table1[[#This Row],[Date]])</f>
        <v>50</v>
      </c>
      <c r="D322" s="142" t="str">
        <f>TEXT(Table1[[#This Row],[Date]],"dddd")</f>
        <v>Saturday</v>
      </c>
      <c r="E322" s="136"/>
      <c r="F322" s="136"/>
      <c r="G322" s="142"/>
    </row>
    <row r="323" spans="1:7" x14ac:dyDescent="0.25">
      <c r="A323" s="141">
        <f t="shared" si="10"/>
        <v>43086</v>
      </c>
      <c r="B323" s="142" t="str">
        <f>TEXT(Table1[[#This Row],[Date]],"mmmm")</f>
        <v>December</v>
      </c>
      <c r="C323" s="142">
        <f>WEEKNUM(Table1[[#This Row],[Date]])</f>
        <v>51</v>
      </c>
      <c r="D323" s="142" t="str">
        <f>TEXT(Table1[[#This Row],[Date]],"dddd")</f>
        <v>Sunday</v>
      </c>
      <c r="E323" s="136"/>
      <c r="F323" s="136"/>
      <c r="G323" s="142"/>
    </row>
    <row r="324" spans="1:7" x14ac:dyDescent="0.25">
      <c r="A324" s="141">
        <f t="shared" si="10"/>
        <v>43087</v>
      </c>
      <c r="B324" s="142" t="str">
        <f>TEXT(Table1[[#This Row],[Date]],"mmmm")</f>
        <v>December</v>
      </c>
      <c r="C324" s="142">
        <f>WEEKNUM(Table1[[#This Row],[Date]])</f>
        <v>51</v>
      </c>
      <c r="D324" s="142" t="str">
        <f>TEXT(Table1[[#This Row],[Date]],"dddd")</f>
        <v>Monday</v>
      </c>
      <c r="E324" s="136">
        <v>8</v>
      </c>
      <c r="F324" s="136"/>
      <c r="G324" s="142"/>
    </row>
    <row r="325" spans="1:7" x14ac:dyDescent="0.25">
      <c r="A325" s="141">
        <f t="shared" si="10"/>
        <v>43088</v>
      </c>
      <c r="B325" s="142" t="str">
        <f>TEXT(Table1[[#This Row],[Date]],"mmmm")</f>
        <v>December</v>
      </c>
      <c r="C325" s="142">
        <f>WEEKNUM(Table1[[#This Row],[Date]])</f>
        <v>51</v>
      </c>
      <c r="D325" s="142" t="str">
        <f>TEXT(Table1[[#This Row],[Date]],"dddd")</f>
        <v>Tuesday</v>
      </c>
      <c r="E325" s="136">
        <v>8</v>
      </c>
      <c r="F325" s="136"/>
      <c r="G325" s="142"/>
    </row>
    <row r="326" spans="1:7" x14ac:dyDescent="0.25">
      <c r="A326" s="141">
        <f t="shared" si="10"/>
        <v>43089</v>
      </c>
      <c r="B326" s="142" t="str">
        <f>TEXT(Table1[[#This Row],[Date]],"mmmm")</f>
        <v>December</v>
      </c>
      <c r="C326" s="142">
        <f>WEEKNUM(Table1[[#This Row],[Date]])</f>
        <v>51</v>
      </c>
      <c r="D326" s="142" t="str">
        <f>TEXT(Table1[[#This Row],[Date]],"dddd")</f>
        <v>Wednesday</v>
      </c>
      <c r="E326" s="136">
        <v>8</v>
      </c>
      <c r="F326" s="136"/>
      <c r="G326" s="142"/>
    </row>
    <row r="327" spans="1:7" x14ac:dyDescent="0.25">
      <c r="A327" s="141">
        <f t="shared" si="10"/>
        <v>43090</v>
      </c>
      <c r="B327" s="142" t="str">
        <f>TEXT(Table1[[#This Row],[Date]],"mmmm")</f>
        <v>December</v>
      </c>
      <c r="C327" s="142">
        <f>WEEKNUM(Table1[[#This Row],[Date]])</f>
        <v>51</v>
      </c>
      <c r="D327" s="142" t="str">
        <f>TEXT(Table1[[#This Row],[Date]],"dddd")</f>
        <v>Thursday</v>
      </c>
      <c r="E327" s="136">
        <v>8</v>
      </c>
      <c r="F327" s="136"/>
      <c r="G327" s="142"/>
    </row>
    <row r="328" spans="1:7" x14ac:dyDescent="0.25">
      <c r="A328" s="141">
        <f t="shared" si="10"/>
        <v>43091</v>
      </c>
      <c r="B328" s="142" t="str">
        <f>TEXT(Table1[[#This Row],[Date]],"mmmm")</f>
        <v>December</v>
      </c>
      <c r="C328" s="142">
        <f>WEEKNUM(Table1[[#This Row],[Date]])</f>
        <v>51</v>
      </c>
      <c r="D328" s="142" t="str">
        <f>TEXT(Table1[[#This Row],[Date]],"dddd")</f>
        <v>Friday</v>
      </c>
      <c r="E328" s="136">
        <v>8</v>
      </c>
      <c r="F328" s="136"/>
      <c r="G328" s="142"/>
    </row>
    <row r="329" spans="1:7" x14ac:dyDescent="0.25">
      <c r="A329" s="141">
        <f t="shared" si="10"/>
        <v>43092</v>
      </c>
      <c r="B329" s="142" t="str">
        <f>TEXT(Table1[[#This Row],[Date]],"mmmm")</f>
        <v>December</v>
      </c>
      <c r="C329" s="142">
        <f>WEEKNUM(Table1[[#This Row],[Date]])</f>
        <v>51</v>
      </c>
      <c r="D329" s="142" t="str">
        <f>TEXT(Table1[[#This Row],[Date]],"dddd")</f>
        <v>Saturday</v>
      </c>
      <c r="E329" s="136"/>
      <c r="F329" s="136"/>
      <c r="G329" s="142"/>
    </row>
    <row r="330" spans="1:7" x14ac:dyDescent="0.25">
      <c r="A330" s="141">
        <f t="shared" si="10"/>
        <v>43093</v>
      </c>
      <c r="B330" s="142" t="str">
        <f>TEXT(Table1[[#This Row],[Date]],"mmmm")</f>
        <v>December</v>
      </c>
      <c r="C330" s="142">
        <f>WEEKNUM(Table1[[#This Row],[Date]])</f>
        <v>52</v>
      </c>
      <c r="D330" s="142" t="str">
        <f>TEXT(Table1[[#This Row],[Date]],"dddd")</f>
        <v>Sunday</v>
      </c>
      <c r="E330" s="136"/>
      <c r="F330" s="136"/>
      <c r="G330" s="142"/>
    </row>
    <row r="331" spans="1:7" x14ac:dyDescent="0.25">
      <c r="A331" s="141">
        <f t="shared" si="10"/>
        <v>43094</v>
      </c>
      <c r="B331" s="142" t="str">
        <f>TEXT(Table1[[#This Row],[Date]],"mmmm")</f>
        <v>December</v>
      </c>
      <c r="C331" s="142">
        <f>WEEKNUM(Table1[[#This Row],[Date]])</f>
        <v>52</v>
      </c>
      <c r="D331" s="142" t="str">
        <f>TEXT(Table1[[#This Row],[Date]],"dddd")</f>
        <v>Monday</v>
      </c>
      <c r="E331" s="136"/>
      <c r="F331" s="136">
        <v>8</v>
      </c>
      <c r="G331" s="142" t="s">
        <v>260</v>
      </c>
    </row>
    <row r="332" spans="1:7" x14ac:dyDescent="0.25">
      <c r="A332" s="141">
        <f t="shared" ref="A332:A395" si="11">+A331+1</f>
        <v>43095</v>
      </c>
      <c r="B332" s="142" t="str">
        <f>TEXT(Table1[[#This Row],[Date]],"mmmm")</f>
        <v>December</v>
      </c>
      <c r="C332" s="142">
        <f>WEEKNUM(Table1[[#This Row],[Date]])</f>
        <v>52</v>
      </c>
      <c r="D332" s="142" t="str">
        <f>TEXT(Table1[[#This Row],[Date]],"dddd")</f>
        <v>Tuesday</v>
      </c>
      <c r="E332" s="136">
        <v>8</v>
      </c>
      <c r="F332" s="136"/>
      <c r="G332" s="142"/>
    </row>
    <row r="333" spans="1:7" x14ac:dyDescent="0.25">
      <c r="A333" s="141">
        <f t="shared" si="11"/>
        <v>43096</v>
      </c>
      <c r="B333" s="142" t="str">
        <f>TEXT(Table1[[#This Row],[Date]],"mmmm")</f>
        <v>December</v>
      </c>
      <c r="C333" s="142">
        <f>WEEKNUM(Table1[[#This Row],[Date]])</f>
        <v>52</v>
      </c>
      <c r="D333" s="142" t="str">
        <f>TEXT(Table1[[#This Row],[Date]],"dddd")</f>
        <v>Wednesday</v>
      </c>
      <c r="E333" s="136">
        <v>8</v>
      </c>
      <c r="F333" s="136"/>
      <c r="G333" s="142"/>
    </row>
    <row r="334" spans="1:7" x14ac:dyDescent="0.25">
      <c r="A334" s="141">
        <f t="shared" si="11"/>
        <v>43097</v>
      </c>
      <c r="B334" s="142" t="str">
        <f>TEXT(Table1[[#This Row],[Date]],"mmmm")</f>
        <v>December</v>
      </c>
      <c r="C334" s="142">
        <f>WEEKNUM(Table1[[#This Row],[Date]])</f>
        <v>52</v>
      </c>
      <c r="D334" s="142" t="str">
        <f>TEXT(Table1[[#This Row],[Date]],"dddd")</f>
        <v>Thursday</v>
      </c>
      <c r="E334" s="136">
        <v>8</v>
      </c>
      <c r="F334" s="136"/>
      <c r="G334" s="142"/>
    </row>
    <row r="335" spans="1:7" x14ac:dyDescent="0.25">
      <c r="A335" s="141">
        <f t="shared" si="11"/>
        <v>43098</v>
      </c>
      <c r="B335" s="142" t="str">
        <f>TEXT(Table1[[#This Row],[Date]],"mmmm")</f>
        <v>December</v>
      </c>
      <c r="C335" s="142">
        <f>WEEKNUM(Table1[[#This Row],[Date]])</f>
        <v>52</v>
      </c>
      <c r="D335" s="142" t="str">
        <f>TEXT(Table1[[#This Row],[Date]],"dddd")</f>
        <v>Friday</v>
      </c>
      <c r="E335" s="136">
        <v>8</v>
      </c>
      <c r="F335" s="136"/>
      <c r="G335" s="142"/>
    </row>
    <row r="336" spans="1:7" x14ac:dyDescent="0.25">
      <c r="A336" s="141">
        <f t="shared" si="11"/>
        <v>43099</v>
      </c>
      <c r="B336" s="142" t="str">
        <f>TEXT(Table1[[#This Row],[Date]],"mmmm")</f>
        <v>December</v>
      </c>
      <c r="C336" s="142">
        <f>WEEKNUM(Table1[[#This Row],[Date]])</f>
        <v>52</v>
      </c>
      <c r="D336" s="142" t="str">
        <f>TEXT(Table1[[#This Row],[Date]],"dddd")</f>
        <v>Saturday</v>
      </c>
      <c r="E336" s="136"/>
      <c r="F336" s="136"/>
      <c r="G336" s="142"/>
    </row>
    <row r="337" spans="1:7" x14ac:dyDescent="0.25">
      <c r="A337" s="141">
        <f t="shared" si="11"/>
        <v>43100</v>
      </c>
      <c r="B337" s="142" t="str">
        <f>TEXT(Table1[[#This Row],[Date]],"mmmm")</f>
        <v>December</v>
      </c>
      <c r="C337" s="142">
        <f>WEEKNUM(Table1[[#This Row],[Date]])</f>
        <v>53</v>
      </c>
      <c r="D337" s="142" t="str">
        <f>TEXT(Table1[[#This Row],[Date]],"dddd")</f>
        <v>Sunday</v>
      </c>
      <c r="E337" s="136"/>
      <c r="F337" s="136"/>
      <c r="G337" s="142"/>
    </row>
    <row r="338" spans="1:7" x14ac:dyDescent="0.25">
      <c r="A338" s="141">
        <f t="shared" si="11"/>
        <v>43101</v>
      </c>
      <c r="B338" s="142" t="str">
        <f>TEXT(Table1[[#This Row],[Date]],"mmmm")</f>
        <v>January</v>
      </c>
      <c r="C338" s="142">
        <f>WEEKNUM(Table1[[#This Row],[Date]])</f>
        <v>1</v>
      </c>
      <c r="D338" s="142" t="str">
        <f>TEXT(Table1[[#This Row],[Date]],"dddd")</f>
        <v>Monday</v>
      </c>
      <c r="E338" s="136"/>
      <c r="F338" s="136">
        <v>8</v>
      </c>
      <c r="G338" s="142" t="s">
        <v>261</v>
      </c>
    </row>
    <row r="339" spans="1:7" x14ac:dyDescent="0.25">
      <c r="A339" s="141">
        <f t="shared" si="11"/>
        <v>43102</v>
      </c>
      <c r="B339" s="142" t="str">
        <f>TEXT(Table1[[#This Row],[Date]],"mmmm")</f>
        <v>January</v>
      </c>
      <c r="C339" s="142">
        <f>WEEKNUM(Table1[[#This Row],[Date]])</f>
        <v>1</v>
      </c>
      <c r="D339" s="142" t="str">
        <f>TEXT(Table1[[#This Row],[Date]],"dddd")</f>
        <v>Tuesday</v>
      </c>
      <c r="E339" s="136">
        <v>8</v>
      </c>
      <c r="F339" s="136"/>
      <c r="G339" s="142"/>
    </row>
    <row r="340" spans="1:7" x14ac:dyDescent="0.25">
      <c r="A340" s="141">
        <f t="shared" si="11"/>
        <v>43103</v>
      </c>
      <c r="B340" s="142" t="str">
        <f>TEXT(Table1[[#This Row],[Date]],"mmmm")</f>
        <v>January</v>
      </c>
      <c r="C340" s="142">
        <f>WEEKNUM(Table1[[#This Row],[Date]])</f>
        <v>1</v>
      </c>
      <c r="D340" s="142" t="str">
        <f>TEXT(Table1[[#This Row],[Date]],"dddd")</f>
        <v>Wednesday</v>
      </c>
      <c r="E340" s="136">
        <v>8</v>
      </c>
      <c r="F340" s="136"/>
      <c r="G340" s="142"/>
    </row>
    <row r="341" spans="1:7" x14ac:dyDescent="0.25">
      <c r="A341" s="141">
        <f t="shared" si="11"/>
        <v>43104</v>
      </c>
      <c r="B341" s="142" t="str">
        <f>TEXT(Table1[[#This Row],[Date]],"mmmm")</f>
        <v>January</v>
      </c>
      <c r="C341" s="142">
        <f>WEEKNUM(Table1[[#This Row],[Date]])</f>
        <v>1</v>
      </c>
      <c r="D341" s="142" t="str">
        <f>TEXT(Table1[[#This Row],[Date]],"dddd")</f>
        <v>Thursday</v>
      </c>
      <c r="E341" s="136">
        <v>8</v>
      </c>
      <c r="F341" s="136"/>
      <c r="G341" s="142"/>
    </row>
    <row r="342" spans="1:7" x14ac:dyDescent="0.25">
      <c r="A342" s="141">
        <f t="shared" si="11"/>
        <v>43105</v>
      </c>
      <c r="B342" s="142" t="str">
        <f>TEXT(Table1[[#This Row],[Date]],"mmmm")</f>
        <v>January</v>
      </c>
      <c r="C342" s="142">
        <f>WEEKNUM(Table1[[#This Row],[Date]])</f>
        <v>1</v>
      </c>
      <c r="D342" s="142" t="str">
        <f>TEXT(Table1[[#This Row],[Date]],"dddd")</f>
        <v>Friday</v>
      </c>
      <c r="E342" s="136">
        <v>8</v>
      </c>
      <c r="F342" s="136"/>
      <c r="G342" s="142"/>
    </row>
    <row r="343" spans="1:7" x14ac:dyDescent="0.25">
      <c r="A343" s="141">
        <f t="shared" si="11"/>
        <v>43106</v>
      </c>
      <c r="B343" s="142" t="str">
        <f>TEXT(Table1[[#This Row],[Date]],"mmmm")</f>
        <v>January</v>
      </c>
      <c r="C343" s="142">
        <f>WEEKNUM(Table1[[#This Row],[Date]])</f>
        <v>1</v>
      </c>
      <c r="D343" s="142" t="str">
        <f>TEXT(Table1[[#This Row],[Date]],"dddd")</f>
        <v>Saturday</v>
      </c>
      <c r="E343" s="136"/>
      <c r="F343" s="136"/>
      <c r="G343" s="142"/>
    </row>
    <row r="344" spans="1:7" x14ac:dyDescent="0.25">
      <c r="A344" s="141">
        <f t="shared" si="11"/>
        <v>43107</v>
      </c>
      <c r="B344" s="142" t="str">
        <f>TEXT(Table1[[#This Row],[Date]],"mmmm")</f>
        <v>January</v>
      </c>
      <c r="C344" s="142">
        <f>WEEKNUM(Table1[[#This Row],[Date]])</f>
        <v>2</v>
      </c>
      <c r="D344" s="142" t="str">
        <f>TEXT(Table1[[#This Row],[Date]],"dddd")</f>
        <v>Sunday</v>
      </c>
      <c r="E344" s="136"/>
      <c r="F344" s="136"/>
      <c r="G344" s="142"/>
    </row>
    <row r="345" spans="1:7" x14ac:dyDescent="0.25">
      <c r="A345" s="141">
        <f t="shared" si="11"/>
        <v>43108</v>
      </c>
      <c r="B345" s="142" t="str">
        <f>TEXT(Table1[[#This Row],[Date]],"mmmm")</f>
        <v>January</v>
      </c>
      <c r="C345" s="142">
        <f>WEEKNUM(Table1[[#This Row],[Date]])</f>
        <v>2</v>
      </c>
      <c r="D345" s="142" t="str">
        <f>TEXT(Table1[[#This Row],[Date]],"dddd")</f>
        <v>Monday</v>
      </c>
      <c r="E345" s="136">
        <v>8</v>
      </c>
      <c r="F345" s="136"/>
      <c r="G345" s="142"/>
    </row>
    <row r="346" spans="1:7" x14ac:dyDescent="0.25">
      <c r="A346" s="141">
        <f t="shared" si="11"/>
        <v>43109</v>
      </c>
      <c r="B346" s="142" t="str">
        <f>TEXT(Table1[[#This Row],[Date]],"mmmm")</f>
        <v>January</v>
      </c>
      <c r="C346" s="142">
        <f>WEEKNUM(Table1[[#This Row],[Date]])</f>
        <v>2</v>
      </c>
      <c r="D346" s="142" t="str">
        <f>TEXT(Table1[[#This Row],[Date]],"dddd")</f>
        <v>Tuesday</v>
      </c>
      <c r="E346" s="136">
        <v>8</v>
      </c>
      <c r="F346" s="136"/>
      <c r="G346" s="142"/>
    </row>
    <row r="347" spans="1:7" x14ac:dyDescent="0.25">
      <c r="A347" s="141">
        <f t="shared" si="11"/>
        <v>43110</v>
      </c>
      <c r="B347" s="142" t="str">
        <f>TEXT(Table1[[#This Row],[Date]],"mmmm")</f>
        <v>January</v>
      </c>
      <c r="C347" s="142">
        <f>WEEKNUM(Table1[[#This Row],[Date]])</f>
        <v>2</v>
      </c>
      <c r="D347" s="142" t="str">
        <f>TEXT(Table1[[#This Row],[Date]],"dddd")</f>
        <v>Wednesday</v>
      </c>
      <c r="E347" s="136">
        <v>8</v>
      </c>
      <c r="F347" s="136"/>
      <c r="G347" s="142"/>
    </row>
    <row r="348" spans="1:7" x14ac:dyDescent="0.25">
      <c r="A348" s="141">
        <f t="shared" si="11"/>
        <v>43111</v>
      </c>
      <c r="B348" s="142" t="str">
        <f>TEXT(Table1[[#This Row],[Date]],"mmmm")</f>
        <v>January</v>
      </c>
      <c r="C348" s="142">
        <f>WEEKNUM(Table1[[#This Row],[Date]])</f>
        <v>2</v>
      </c>
      <c r="D348" s="142" t="str">
        <f>TEXT(Table1[[#This Row],[Date]],"dddd")</f>
        <v>Thursday</v>
      </c>
      <c r="E348" s="136">
        <v>8</v>
      </c>
      <c r="F348" s="136"/>
      <c r="G348" s="142"/>
    </row>
    <row r="349" spans="1:7" x14ac:dyDescent="0.25">
      <c r="A349" s="141">
        <f t="shared" si="11"/>
        <v>43112</v>
      </c>
      <c r="B349" s="142" t="str">
        <f>TEXT(Table1[[#This Row],[Date]],"mmmm")</f>
        <v>January</v>
      </c>
      <c r="C349" s="142">
        <f>WEEKNUM(Table1[[#This Row],[Date]])</f>
        <v>2</v>
      </c>
      <c r="D349" s="142" t="str">
        <f>TEXT(Table1[[#This Row],[Date]],"dddd")</f>
        <v>Friday</v>
      </c>
      <c r="E349" s="136">
        <v>8</v>
      </c>
      <c r="F349" s="136"/>
      <c r="G349" s="142"/>
    </row>
    <row r="350" spans="1:7" x14ac:dyDescent="0.25">
      <c r="A350" s="141">
        <f t="shared" si="11"/>
        <v>43113</v>
      </c>
      <c r="B350" s="142" t="str">
        <f>TEXT(Table1[[#This Row],[Date]],"mmmm")</f>
        <v>January</v>
      </c>
      <c r="C350" s="142">
        <f>WEEKNUM(Table1[[#This Row],[Date]])</f>
        <v>2</v>
      </c>
      <c r="D350" s="142" t="str">
        <f>TEXT(Table1[[#This Row],[Date]],"dddd")</f>
        <v>Saturday</v>
      </c>
      <c r="E350" s="136"/>
      <c r="F350" s="136"/>
      <c r="G350" s="142"/>
    </row>
    <row r="351" spans="1:7" x14ac:dyDescent="0.25">
      <c r="A351" s="141">
        <f t="shared" si="11"/>
        <v>43114</v>
      </c>
      <c r="B351" s="142" t="str">
        <f>TEXT(Table1[[#This Row],[Date]],"mmmm")</f>
        <v>January</v>
      </c>
      <c r="C351" s="142">
        <f>WEEKNUM(Table1[[#This Row],[Date]])</f>
        <v>3</v>
      </c>
      <c r="D351" s="142" t="str">
        <f>TEXT(Table1[[#This Row],[Date]],"dddd")</f>
        <v>Sunday</v>
      </c>
      <c r="E351" s="136"/>
      <c r="F351" s="136"/>
      <c r="G351" s="142"/>
    </row>
    <row r="352" spans="1:7" x14ac:dyDescent="0.25">
      <c r="A352" s="141">
        <f t="shared" si="11"/>
        <v>43115</v>
      </c>
      <c r="B352" s="142" t="str">
        <f>TEXT(Table1[[#This Row],[Date]],"mmmm")</f>
        <v>January</v>
      </c>
      <c r="C352" s="142">
        <f>WEEKNUM(Table1[[#This Row],[Date]])</f>
        <v>3</v>
      </c>
      <c r="D352" s="142" t="str">
        <f>TEXT(Table1[[#This Row],[Date]],"dddd")</f>
        <v>Monday</v>
      </c>
      <c r="E352" s="136">
        <v>8</v>
      </c>
      <c r="F352" s="136"/>
      <c r="G352" s="142"/>
    </row>
    <row r="353" spans="1:7" x14ac:dyDescent="0.25">
      <c r="A353" s="141">
        <f t="shared" si="11"/>
        <v>43116</v>
      </c>
      <c r="B353" s="142" t="str">
        <f>TEXT(Table1[[#This Row],[Date]],"mmmm")</f>
        <v>January</v>
      </c>
      <c r="C353" s="142">
        <f>WEEKNUM(Table1[[#This Row],[Date]])</f>
        <v>3</v>
      </c>
      <c r="D353" s="142" t="str">
        <f>TEXT(Table1[[#This Row],[Date]],"dddd")</f>
        <v>Tuesday</v>
      </c>
      <c r="E353" s="136">
        <v>8</v>
      </c>
      <c r="F353" s="136"/>
      <c r="G353" s="142"/>
    </row>
    <row r="354" spans="1:7" x14ac:dyDescent="0.25">
      <c r="A354" s="141">
        <f t="shared" si="11"/>
        <v>43117</v>
      </c>
      <c r="B354" s="142" t="str">
        <f>TEXT(Table1[[#This Row],[Date]],"mmmm")</f>
        <v>January</v>
      </c>
      <c r="C354" s="142">
        <f>WEEKNUM(Table1[[#This Row],[Date]])</f>
        <v>3</v>
      </c>
      <c r="D354" s="142" t="str">
        <f>TEXT(Table1[[#This Row],[Date]],"dddd")</f>
        <v>Wednesday</v>
      </c>
      <c r="E354" s="136">
        <v>8</v>
      </c>
      <c r="F354" s="136"/>
      <c r="G354" s="142"/>
    </row>
    <row r="355" spans="1:7" x14ac:dyDescent="0.25">
      <c r="A355" s="141">
        <f t="shared" si="11"/>
        <v>43118</v>
      </c>
      <c r="B355" s="142" t="str">
        <f>TEXT(Table1[[#This Row],[Date]],"mmmm")</f>
        <v>January</v>
      </c>
      <c r="C355" s="142">
        <f>WEEKNUM(Table1[[#This Row],[Date]])</f>
        <v>3</v>
      </c>
      <c r="D355" s="142" t="str">
        <f>TEXT(Table1[[#This Row],[Date]],"dddd")</f>
        <v>Thursday</v>
      </c>
      <c r="E355" s="136">
        <v>8</v>
      </c>
      <c r="F355" s="136"/>
      <c r="G355" s="142"/>
    </row>
    <row r="356" spans="1:7" x14ac:dyDescent="0.25">
      <c r="A356" s="141">
        <f t="shared" si="11"/>
        <v>43119</v>
      </c>
      <c r="B356" s="142" t="str">
        <f>TEXT(Table1[[#This Row],[Date]],"mmmm")</f>
        <v>January</v>
      </c>
      <c r="C356" s="142">
        <f>WEEKNUM(Table1[[#This Row],[Date]])</f>
        <v>3</v>
      </c>
      <c r="D356" s="142" t="str">
        <f>TEXT(Table1[[#This Row],[Date]],"dddd")</f>
        <v>Friday</v>
      </c>
      <c r="E356" s="136">
        <v>8</v>
      </c>
      <c r="F356" s="136"/>
      <c r="G356" s="142"/>
    </row>
    <row r="357" spans="1:7" x14ac:dyDescent="0.25">
      <c r="A357" s="141">
        <f t="shared" si="11"/>
        <v>43120</v>
      </c>
      <c r="B357" s="142" t="str">
        <f>TEXT(Table1[[#This Row],[Date]],"mmmm")</f>
        <v>January</v>
      </c>
      <c r="C357" s="142">
        <f>WEEKNUM(Table1[[#This Row],[Date]])</f>
        <v>3</v>
      </c>
      <c r="D357" s="142" t="str">
        <f>TEXT(Table1[[#This Row],[Date]],"dddd")</f>
        <v>Saturday</v>
      </c>
      <c r="E357" s="136"/>
      <c r="F357" s="136"/>
      <c r="G357" s="142"/>
    </row>
    <row r="358" spans="1:7" x14ac:dyDescent="0.25">
      <c r="A358" s="141">
        <f t="shared" si="11"/>
        <v>43121</v>
      </c>
      <c r="B358" s="142" t="str">
        <f>TEXT(Table1[[#This Row],[Date]],"mmmm")</f>
        <v>January</v>
      </c>
      <c r="C358" s="142">
        <f>WEEKNUM(Table1[[#This Row],[Date]])</f>
        <v>4</v>
      </c>
      <c r="D358" s="142" t="str">
        <f>TEXT(Table1[[#This Row],[Date]],"dddd")</f>
        <v>Sunday</v>
      </c>
      <c r="E358" s="136"/>
      <c r="F358" s="136"/>
      <c r="G358" s="142"/>
    </row>
    <row r="359" spans="1:7" x14ac:dyDescent="0.25">
      <c r="A359" s="141">
        <f t="shared" si="11"/>
        <v>43122</v>
      </c>
      <c r="B359" s="142" t="str">
        <f>TEXT(Table1[[#This Row],[Date]],"mmmm")</f>
        <v>January</v>
      </c>
      <c r="C359" s="142">
        <f>WEEKNUM(Table1[[#This Row],[Date]])</f>
        <v>4</v>
      </c>
      <c r="D359" s="142" t="str">
        <f>TEXT(Table1[[#This Row],[Date]],"dddd")</f>
        <v>Monday</v>
      </c>
      <c r="E359" s="136">
        <v>8</v>
      </c>
      <c r="F359" s="136"/>
      <c r="G359" s="142"/>
    </row>
    <row r="360" spans="1:7" x14ac:dyDescent="0.25">
      <c r="A360" s="141">
        <f t="shared" si="11"/>
        <v>43123</v>
      </c>
      <c r="B360" s="142" t="str">
        <f>TEXT(Table1[[#This Row],[Date]],"mmmm")</f>
        <v>January</v>
      </c>
      <c r="C360" s="142">
        <f>WEEKNUM(Table1[[#This Row],[Date]])</f>
        <v>4</v>
      </c>
      <c r="D360" s="142" t="str">
        <f>TEXT(Table1[[#This Row],[Date]],"dddd")</f>
        <v>Tuesday</v>
      </c>
      <c r="E360" s="136">
        <v>8</v>
      </c>
      <c r="F360" s="136"/>
      <c r="G360" s="142"/>
    </row>
    <row r="361" spans="1:7" x14ac:dyDescent="0.25">
      <c r="A361" s="141">
        <f t="shared" si="11"/>
        <v>43124</v>
      </c>
      <c r="B361" s="142" t="str">
        <f>TEXT(Table1[[#This Row],[Date]],"mmmm")</f>
        <v>January</v>
      </c>
      <c r="C361" s="142">
        <f>WEEKNUM(Table1[[#This Row],[Date]])</f>
        <v>4</v>
      </c>
      <c r="D361" s="142" t="str">
        <f>TEXT(Table1[[#This Row],[Date]],"dddd")</f>
        <v>Wednesday</v>
      </c>
      <c r="E361" s="136">
        <v>8</v>
      </c>
      <c r="F361" s="136"/>
      <c r="G361" s="142"/>
    </row>
    <row r="362" spans="1:7" x14ac:dyDescent="0.25">
      <c r="A362" s="141">
        <f t="shared" si="11"/>
        <v>43125</v>
      </c>
      <c r="B362" s="142" t="str">
        <f>TEXT(Table1[[#This Row],[Date]],"mmmm")</f>
        <v>January</v>
      </c>
      <c r="C362" s="142">
        <f>WEEKNUM(Table1[[#This Row],[Date]])</f>
        <v>4</v>
      </c>
      <c r="D362" s="142" t="str">
        <f>TEXT(Table1[[#This Row],[Date]],"dddd")</f>
        <v>Thursday</v>
      </c>
      <c r="E362" s="136">
        <v>8</v>
      </c>
      <c r="F362" s="136"/>
      <c r="G362" s="142"/>
    </row>
    <row r="363" spans="1:7" x14ac:dyDescent="0.25">
      <c r="A363" s="141">
        <f t="shared" si="11"/>
        <v>43126</v>
      </c>
      <c r="B363" s="142" t="str">
        <f>TEXT(Table1[[#This Row],[Date]],"mmmm")</f>
        <v>January</v>
      </c>
      <c r="C363" s="142">
        <f>WEEKNUM(Table1[[#This Row],[Date]])</f>
        <v>4</v>
      </c>
      <c r="D363" s="142" t="str">
        <f>TEXT(Table1[[#This Row],[Date]],"dddd")</f>
        <v>Friday</v>
      </c>
      <c r="E363" s="136">
        <v>8</v>
      </c>
      <c r="F363" s="136"/>
      <c r="G363" s="142"/>
    </row>
    <row r="364" spans="1:7" x14ac:dyDescent="0.25">
      <c r="A364" s="141">
        <f t="shared" si="11"/>
        <v>43127</v>
      </c>
      <c r="B364" s="142" t="str">
        <f>TEXT(Table1[[#This Row],[Date]],"mmmm")</f>
        <v>January</v>
      </c>
      <c r="C364" s="142">
        <f>WEEKNUM(Table1[[#This Row],[Date]])</f>
        <v>4</v>
      </c>
      <c r="D364" s="142" t="str">
        <f>TEXT(Table1[[#This Row],[Date]],"dddd")</f>
        <v>Saturday</v>
      </c>
      <c r="E364" s="136"/>
      <c r="F364" s="136"/>
      <c r="G364" s="142"/>
    </row>
    <row r="365" spans="1:7" x14ac:dyDescent="0.25">
      <c r="A365" s="141">
        <f t="shared" si="11"/>
        <v>43128</v>
      </c>
      <c r="B365" s="142" t="str">
        <f>TEXT(Table1[[#This Row],[Date]],"mmmm")</f>
        <v>January</v>
      </c>
      <c r="C365" s="142">
        <f>WEEKNUM(Table1[[#This Row],[Date]])</f>
        <v>5</v>
      </c>
      <c r="D365" s="142" t="str">
        <f>TEXT(Table1[[#This Row],[Date]],"dddd")</f>
        <v>Sunday</v>
      </c>
      <c r="E365" s="136"/>
      <c r="F365" s="136"/>
      <c r="G365" s="142"/>
    </row>
    <row r="366" spans="1:7" x14ac:dyDescent="0.25">
      <c r="A366" s="141">
        <f t="shared" si="11"/>
        <v>43129</v>
      </c>
      <c r="B366" s="142" t="str">
        <f>TEXT(Table1[[#This Row],[Date]],"mmmm")</f>
        <v>January</v>
      </c>
      <c r="C366" s="142">
        <f>WEEKNUM(Table1[[#This Row],[Date]])</f>
        <v>5</v>
      </c>
      <c r="D366" s="142" t="str">
        <f>TEXT(Table1[[#This Row],[Date]],"dddd")</f>
        <v>Monday</v>
      </c>
      <c r="E366" s="136">
        <v>8</v>
      </c>
      <c r="F366" s="136"/>
      <c r="G366" s="142"/>
    </row>
    <row r="367" spans="1:7" x14ac:dyDescent="0.25">
      <c r="A367" s="141">
        <f t="shared" si="11"/>
        <v>43130</v>
      </c>
      <c r="B367" s="142" t="str">
        <f>TEXT(Table1[[#This Row],[Date]],"mmmm")</f>
        <v>January</v>
      </c>
      <c r="C367" s="142">
        <f>WEEKNUM(Table1[[#This Row],[Date]])</f>
        <v>5</v>
      </c>
      <c r="D367" s="142" t="str">
        <f>TEXT(Table1[[#This Row],[Date]],"dddd")</f>
        <v>Tuesday</v>
      </c>
      <c r="E367" s="136">
        <v>8</v>
      </c>
      <c r="F367" s="136"/>
      <c r="G367" s="142"/>
    </row>
    <row r="368" spans="1:7" x14ac:dyDescent="0.25">
      <c r="A368" s="141">
        <f t="shared" si="11"/>
        <v>43131</v>
      </c>
      <c r="B368" s="142" t="str">
        <f>TEXT(Table1[[#This Row],[Date]],"mmmm")</f>
        <v>January</v>
      </c>
      <c r="C368" s="142">
        <f>WEEKNUM(Table1[[#This Row],[Date]])</f>
        <v>5</v>
      </c>
      <c r="D368" s="142" t="str">
        <f>TEXT(Table1[[#This Row],[Date]],"dddd")</f>
        <v>Wednesday</v>
      </c>
      <c r="E368" s="136">
        <v>8</v>
      </c>
      <c r="F368" s="136"/>
      <c r="G368" s="142"/>
    </row>
    <row r="369" spans="1:7" x14ac:dyDescent="0.25">
      <c r="A369" s="141">
        <f t="shared" si="11"/>
        <v>43132</v>
      </c>
      <c r="B369" s="142" t="str">
        <f>TEXT(Table1[[#This Row],[Date]],"mmmm")</f>
        <v>February</v>
      </c>
      <c r="C369" s="142">
        <f>WEEKNUM(Table1[[#This Row],[Date]])</f>
        <v>5</v>
      </c>
      <c r="D369" s="142" t="str">
        <f>TEXT(Table1[[#This Row],[Date]],"dddd")</f>
        <v>Thursday</v>
      </c>
      <c r="E369" s="136">
        <v>8</v>
      </c>
      <c r="F369" s="136"/>
      <c r="G369" s="142"/>
    </row>
    <row r="370" spans="1:7" x14ac:dyDescent="0.25">
      <c r="A370" s="141">
        <f t="shared" si="11"/>
        <v>43133</v>
      </c>
      <c r="B370" s="142" t="str">
        <f>TEXT(Table1[[#This Row],[Date]],"mmmm")</f>
        <v>February</v>
      </c>
      <c r="C370" s="142">
        <f>WEEKNUM(Table1[[#This Row],[Date]])</f>
        <v>5</v>
      </c>
      <c r="D370" s="142" t="str">
        <f>TEXT(Table1[[#This Row],[Date]],"dddd")</f>
        <v>Friday</v>
      </c>
      <c r="E370" s="136">
        <v>8</v>
      </c>
      <c r="F370" s="136"/>
      <c r="G370" s="142"/>
    </row>
    <row r="371" spans="1:7" x14ac:dyDescent="0.25">
      <c r="A371" s="141">
        <f t="shared" si="11"/>
        <v>43134</v>
      </c>
      <c r="B371" s="142" t="str">
        <f>TEXT(Table1[[#This Row],[Date]],"mmmm")</f>
        <v>February</v>
      </c>
      <c r="C371" s="142">
        <f>WEEKNUM(Table1[[#This Row],[Date]])</f>
        <v>5</v>
      </c>
      <c r="D371" s="142" t="str">
        <f>TEXT(Table1[[#This Row],[Date]],"dddd")</f>
        <v>Saturday</v>
      </c>
      <c r="E371" s="136"/>
      <c r="F371" s="136"/>
      <c r="G371" s="142"/>
    </row>
    <row r="372" spans="1:7" x14ac:dyDescent="0.25">
      <c r="A372" s="141">
        <f t="shared" si="11"/>
        <v>43135</v>
      </c>
      <c r="B372" s="142" t="str">
        <f>TEXT(Table1[[#This Row],[Date]],"mmmm")</f>
        <v>February</v>
      </c>
      <c r="C372" s="142">
        <f>WEEKNUM(Table1[[#This Row],[Date]])</f>
        <v>6</v>
      </c>
      <c r="D372" s="142" t="str">
        <f>TEXT(Table1[[#This Row],[Date]],"dddd")</f>
        <v>Sunday</v>
      </c>
      <c r="E372" s="136"/>
      <c r="F372" s="136"/>
      <c r="G372" s="142"/>
    </row>
    <row r="373" spans="1:7" x14ac:dyDescent="0.25">
      <c r="A373" s="141">
        <f t="shared" si="11"/>
        <v>43136</v>
      </c>
      <c r="B373" s="142" t="str">
        <f>TEXT(Table1[[#This Row],[Date]],"mmmm")</f>
        <v>February</v>
      </c>
      <c r="C373" s="142">
        <f>WEEKNUM(Table1[[#This Row],[Date]])</f>
        <v>6</v>
      </c>
      <c r="D373" s="142" t="str">
        <f>TEXT(Table1[[#This Row],[Date]],"dddd")</f>
        <v>Monday</v>
      </c>
      <c r="E373" s="136">
        <v>8</v>
      </c>
      <c r="F373" s="136"/>
      <c r="G373" s="142"/>
    </row>
    <row r="374" spans="1:7" x14ac:dyDescent="0.25">
      <c r="A374" s="141">
        <f t="shared" si="11"/>
        <v>43137</v>
      </c>
      <c r="B374" s="142" t="str">
        <f>TEXT(Table1[[#This Row],[Date]],"mmmm")</f>
        <v>February</v>
      </c>
      <c r="C374" s="142">
        <f>WEEKNUM(Table1[[#This Row],[Date]])</f>
        <v>6</v>
      </c>
      <c r="D374" s="142" t="str">
        <f>TEXT(Table1[[#This Row],[Date]],"dddd")</f>
        <v>Tuesday</v>
      </c>
      <c r="E374" s="136">
        <v>8</v>
      </c>
      <c r="F374" s="136"/>
      <c r="G374" s="142"/>
    </row>
    <row r="375" spans="1:7" x14ac:dyDescent="0.25">
      <c r="A375" s="141">
        <f t="shared" si="11"/>
        <v>43138</v>
      </c>
      <c r="B375" s="142" t="str">
        <f>TEXT(Table1[[#This Row],[Date]],"mmmm")</f>
        <v>February</v>
      </c>
      <c r="C375" s="142">
        <f>WEEKNUM(Table1[[#This Row],[Date]])</f>
        <v>6</v>
      </c>
      <c r="D375" s="142" t="str">
        <f>TEXT(Table1[[#This Row],[Date]],"dddd")</f>
        <v>Wednesday</v>
      </c>
      <c r="E375" s="136">
        <v>8</v>
      </c>
      <c r="F375" s="136"/>
      <c r="G375" s="142"/>
    </row>
    <row r="376" spans="1:7" x14ac:dyDescent="0.25">
      <c r="A376" s="141">
        <f t="shared" si="11"/>
        <v>43139</v>
      </c>
      <c r="B376" s="142" t="str">
        <f>TEXT(Table1[[#This Row],[Date]],"mmmm")</f>
        <v>February</v>
      </c>
      <c r="C376" s="142">
        <f>WEEKNUM(Table1[[#This Row],[Date]])</f>
        <v>6</v>
      </c>
      <c r="D376" s="142" t="str">
        <f>TEXT(Table1[[#This Row],[Date]],"dddd")</f>
        <v>Thursday</v>
      </c>
      <c r="E376" s="136">
        <v>8</v>
      </c>
      <c r="F376" s="136"/>
      <c r="G376" s="142"/>
    </row>
    <row r="377" spans="1:7" x14ac:dyDescent="0.25">
      <c r="A377" s="141">
        <f t="shared" si="11"/>
        <v>43140</v>
      </c>
      <c r="B377" s="142" t="str">
        <f>TEXT(Table1[[#This Row],[Date]],"mmmm")</f>
        <v>February</v>
      </c>
      <c r="C377" s="142">
        <f>WEEKNUM(Table1[[#This Row],[Date]])</f>
        <v>6</v>
      </c>
      <c r="D377" s="142" t="str">
        <f>TEXT(Table1[[#This Row],[Date]],"dddd")</f>
        <v>Friday</v>
      </c>
      <c r="E377" s="136">
        <v>8</v>
      </c>
      <c r="F377" s="136"/>
      <c r="G377" s="142"/>
    </row>
    <row r="378" spans="1:7" x14ac:dyDescent="0.25">
      <c r="A378" s="141">
        <f t="shared" si="11"/>
        <v>43141</v>
      </c>
      <c r="B378" s="142" t="str">
        <f>TEXT(Table1[[#This Row],[Date]],"mmmm")</f>
        <v>February</v>
      </c>
      <c r="C378" s="142">
        <f>WEEKNUM(Table1[[#This Row],[Date]])</f>
        <v>6</v>
      </c>
      <c r="D378" s="142" t="str">
        <f>TEXT(Table1[[#This Row],[Date]],"dddd")</f>
        <v>Saturday</v>
      </c>
      <c r="E378" s="136"/>
      <c r="F378" s="136"/>
      <c r="G378" s="142"/>
    </row>
    <row r="379" spans="1:7" x14ac:dyDescent="0.25">
      <c r="A379" s="141">
        <f t="shared" si="11"/>
        <v>43142</v>
      </c>
      <c r="B379" s="142" t="str">
        <f>TEXT(Table1[[#This Row],[Date]],"mmmm")</f>
        <v>February</v>
      </c>
      <c r="C379" s="142">
        <f>WEEKNUM(Table1[[#This Row],[Date]])</f>
        <v>7</v>
      </c>
      <c r="D379" s="142" t="str">
        <f>TEXT(Table1[[#This Row],[Date]],"dddd")</f>
        <v>Sunday</v>
      </c>
      <c r="E379" s="136"/>
      <c r="F379" s="136"/>
      <c r="G379" s="142"/>
    </row>
    <row r="380" spans="1:7" x14ac:dyDescent="0.25">
      <c r="A380" s="141">
        <f t="shared" si="11"/>
        <v>43143</v>
      </c>
      <c r="B380" s="142" t="str">
        <f>TEXT(Table1[[#This Row],[Date]],"mmmm")</f>
        <v>February</v>
      </c>
      <c r="C380" s="142">
        <f>WEEKNUM(Table1[[#This Row],[Date]])</f>
        <v>7</v>
      </c>
      <c r="D380" s="142" t="str">
        <f>TEXT(Table1[[#This Row],[Date]],"dddd")</f>
        <v>Monday</v>
      </c>
      <c r="E380" s="136">
        <v>8</v>
      </c>
      <c r="F380" s="136"/>
      <c r="G380" s="142"/>
    </row>
    <row r="381" spans="1:7" x14ac:dyDescent="0.25">
      <c r="A381" s="141">
        <f t="shared" si="11"/>
        <v>43144</v>
      </c>
      <c r="B381" s="142" t="str">
        <f>TEXT(Table1[[#This Row],[Date]],"mmmm")</f>
        <v>February</v>
      </c>
      <c r="C381" s="142">
        <f>WEEKNUM(Table1[[#This Row],[Date]])</f>
        <v>7</v>
      </c>
      <c r="D381" s="142" t="str">
        <f>TEXT(Table1[[#This Row],[Date]],"dddd")</f>
        <v>Tuesday</v>
      </c>
      <c r="E381" s="136">
        <v>8</v>
      </c>
      <c r="F381" s="136"/>
      <c r="G381" s="142"/>
    </row>
    <row r="382" spans="1:7" x14ac:dyDescent="0.25">
      <c r="A382" s="141">
        <f t="shared" si="11"/>
        <v>43145</v>
      </c>
      <c r="B382" s="142" t="str">
        <f>TEXT(Table1[[#This Row],[Date]],"mmmm")</f>
        <v>February</v>
      </c>
      <c r="C382" s="142">
        <f>WEEKNUM(Table1[[#This Row],[Date]])</f>
        <v>7</v>
      </c>
      <c r="D382" s="142" t="str">
        <f>TEXT(Table1[[#This Row],[Date]],"dddd")</f>
        <v>Wednesday</v>
      </c>
      <c r="E382" s="136">
        <v>8</v>
      </c>
      <c r="F382" s="136"/>
      <c r="G382" s="142"/>
    </row>
    <row r="383" spans="1:7" x14ac:dyDescent="0.25">
      <c r="A383" s="141">
        <f t="shared" si="11"/>
        <v>43146</v>
      </c>
      <c r="B383" s="142" t="str">
        <f>TEXT(Table1[[#This Row],[Date]],"mmmm")</f>
        <v>February</v>
      </c>
      <c r="C383" s="142">
        <f>WEEKNUM(Table1[[#This Row],[Date]])</f>
        <v>7</v>
      </c>
      <c r="D383" s="142" t="str">
        <f>TEXT(Table1[[#This Row],[Date]],"dddd")</f>
        <v>Thursday</v>
      </c>
      <c r="E383" s="136">
        <v>8</v>
      </c>
      <c r="F383" s="136"/>
      <c r="G383" s="142"/>
    </row>
    <row r="384" spans="1:7" x14ac:dyDescent="0.25">
      <c r="A384" s="141">
        <f t="shared" si="11"/>
        <v>43147</v>
      </c>
      <c r="B384" s="142" t="str">
        <f>TEXT(Table1[[#This Row],[Date]],"mmmm")</f>
        <v>February</v>
      </c>
      <c r="C384" s="142">
        <f>WEEKNUM(Table1[[#This Row],[Date]])</f>
        <v>7</v>
      </c>
      <c r="D384" s="142" t="str">
        <f>TEXT(Table1[[#This Row],[Date]],"dddd")</f>
        <v>Friday</v>
      </c>
      <c r="E384" s="136">
        <v>8</v>
      </c>
      <c r="F384" s="136"/>
      <c r="G384" s="142"/>
    </row>
    <row r="385" spans="1:7" x14ac:dyDescent="0.25">
      <c r="A385" s="141">
        <f t="shared" si="11"/>
        <v>43148</v>
      </c>
      <c r="B385" s="142" t="str">
        <f>TEXT(Table1[[#This Row],[Date]],"mmmm")</f>
        <v>February</v>
      </c>
      <c r="C385" s="142">
        <f>WEEKNUM(Table1[[#This Row],[Date]])</f>
        <v>7</v>
      </c>
      <c r="D385" s="142" t="str">
        <f>TEXT(Table1[[#This Row],[Date]],"dddd")</f>
        <v>Saturday</v>
      </c>
      <c r="E385" s="136"/>
      <c r="F385" s="136"/>
      <c r="G385" s="142"/>
    </row>
    <row r="386" spans="1:7" x14ac:dyDescent="0.25">
      <c r="A386" s="141">
        <f t="shared" si="11"/>
        <v>43149</v>
      </c>
      <c r="B386" s="142" t="str">
        <f>TEXT(Table1[[#This Row],[Date]],"mmmm")</f>
        <v>February</v>
      </c>
      <c r="C386" s="142">
        <f>WEEKNUM(Table1[[#This Row],[Date]])</f>
        <v>8</v>
      </c>
      <c r="D386" s="142" t="str">
        <f>TEXT(Table1[[#This Row],[Date]],"dddd")</f>
        <v>Sunday</v>
      </c>
      <c r="E386" s="136"/>
      <c r="F386" s="136"/>
      <c r="G386" s="142"/>
    </row>
    <row r="387" spans="1:7" x14ac:dyDescent="0.25">
      <c r="A387" s="141">
        <f t="shared" si="11"/>
        <v>43150</v>
      </c>
      <c r="B387" s="142" t="str">
        <f>TEXT(Table1[[#This Row],[Date]],"mmmm")</f>
        <v>February</v>
      </c>
      <c r="C387" s="142">
        <f>WEEKNUM(Table1[[#This Row],[Date]])</f>
        <v>8</v>
      </c>
      <c r="D387" s="142" t="str">
        <f>TEXT(Table1[[#This Row],[Date]],"dddd")</f>
        <v>Monday</v>
      </c>
      <c r="E387" s="136">
        <v>8</v>
      </c>
      <c r="F387" s="136"/>
      <c r="G387" s="142"/>
    </row>
    <row r="388" spans="1:7" x14ac:dyDescent="0.25">
      <c r="A388" s="141">
        <f t="shared" si="11"/>
        <v>43151</v>
      </c>
      <c r="B388" s="142" t="str">
        <f>TEXT(Table1[[#This Row],[Date]],"mmmm")</f>
        <v>February</v>
      </c>
      <c r="C388" s="142">
        <f>WEEKNUM(Table1[[#This Row],[Date]])</f>
        <v>8</v>
      </c>
      <c r="D388" s="142" t="str">
        <f>TEXT(Table1[[#This Row],[Date]],"dddd")</f>
        <v>Tuesday</v>
      </c>
      <c r="E388" s="136">
        <v>8</v>
      </c>
      <c r="F388" s="136"/>
      <c r="G388" s="142"/>
    </row>
    <row r="389" spans="1:7" x14ac:dyDescent="0.25">
      <c r="A389" s="141">
        <f t="shared" si="11"/>
        <v>43152</v>
      </c>
      <c r="B389" s="142" t="str">
        <f>TEXT(Table1[[#This Row],[Date]],"mmmm")</f>
        <v>February</v>
      </c>
      <c r="C389" s="142">
        <f>WEEKNUM(Table1[[#This Row],[Date]])</f>
        <v>8</v>
      </c>
      <c r="D389" s="142" t="str">
        <f>TEXT(Table1[[#This Row],[Date]],"dddd")</f>
        <v>Wednesday</v>
      </c>
      <c r="E389" s="136">
        <v>8</v>
      </c>
      <c r="F389" s="136"/>
      <c r="G389" s="142"/>
    </row>
    <row r="390" spans="1:7" x14ac:dyDescent="0.25">
      <c r="A390" s="141">
        <f t="shared" si="11"/>
        <v>43153</v>
      </c>
      <c r="B390" s="142" t="str">
        <f>TEXT(Table1[[#This Row],[Date]],"mmmm")</f>
        <v>February</v>
      </c>
      <c r="C390" s="142">
        <f>WEEKNUM(Table1[[#This Row],[Date]])</f>
        <v>8</v>
      </c>
      <c r="D390" s="142" t="str">
        <f>TEXT(Table1[[#This Row],[Date]],"dddd")</f>
        <v>Thursday</v>
      </c>
      <c r="E390" s="136">
        <v>8</v>
      </c>
      <c r="F390" s="136"/>
      <c r="G390" s="142"/>
    </row>
    <row r="391" spans="1:7" x14ac:dyDescent="0.25">
      <c r="A391" s="141">
        <f t="shared" si="11"/>
        <v>43154</v>
      </c>
      <c r="B391" s="142" t="str">
        <f>TEXT(Table1[[#This Row],[Date]],"mmmm")</f>
        <v>February</v>
      </c>
      <c r="C391" s="142">
        <f>WEEKNUM(Table1[[#This Row],[Date]])</f>
        <v>8</v>
      </c>
      <c r="D391" s="142" t="str">
        <f>TEXT(Table1[[#This Row],[Date]],"dddd")</f>
        <v>Friday</v>
      </c>
      <c r="E391" s="136">
        <v>8</v>
      </c>
      <c r="F391" s="136"/>
      <c r="G391" s="142"/>
    </row>
    <row r="392" spans="1:7" x14ac:dyDescent="0.25">
      <c r="A392" s="141">
        <f t="shared" si="11"/>
        <v>43155</v>
      </c>
      <c r="B392" s="142" t="str">
        <f>TEXT(Table1[[#This Row],[Date]],"mmmm")</f>
        <v>February</v>
      </c>
      <c r="C392" s="142">
        <f>WEEKNUM(Table1[[#This Row],[Date]])</f>
        <v>8</v>
      </c>
      <c r="D392" s="142" t="str">
        <f>TEXT(Table1[[#This Row],[Date]],"dddd")</f>
        <v>Saturday</v>
      </c>
      <c r="E392" s="136"/>
      <c r="F392" s="136"/>
      <c r="G392" s="142"/>
    </row>
    <row r="393" spans="1:7" x14ac:dyDescent="0.25">
      <c r="A393" s="141">
        <f t="shared" si="11"/>
        <v>43156</v>
      </c>
      <c r="B393" s="142" t="str">
        <f>TEXT(Table1[[#This Row],[Date]],"mmmm")</f>
        <v>February</v>
      </c>
      <c r="C393" s="142">
        <f>WEEKNUM(Table1[[#This Row],[Date]])</f>
        <v>9</v>
      </c>
      <c r="D393" s="142" t="str">
        <f>TEXT(Table1[[#This Row],[Date]],"dddd")</f>
        <v>Sunday</v>
      </c>
      <c r="E393" s="136"/>
      <c r="F393" s="136"/>
      <c r="G393" s="142"/>
    </row>
    <row r="394" spans="1:7" x14ac:dyDescent="0.25">
      <c r="A394" s="141">
        <f t="shared" si="11"/>
        <v>43157</v>
      </c>
      <c r="B394" s="142" t="str">
        <f>TEXT(Table1[[#This Row],[Date]],"mmmm")</f>
        <v>February</v>
      </c>
      <c r="C394" s="142">
        <f>WEEKNUM(Table1[[#This Row],[Date]])</f>
        <v>9</v>
      </c>
      <c r="D394" s="142" t="str">
        <f>TEXT(Table1[[#This Row],[Date]],"dddd")</f>
        <v>Monday</v>
      </c>
      <c r="E394" s="136">
        <v>8</v>
      </c>
      <c r="F394" s="136"/>
      <c r="G394" s="142"/>
    </row>
    <row r="395" spans="1:7" x14ac:dyDescent="0.25">
      <c r="A395" s="141">
        <f t="shared" si="11"/>
        <v>43158</v>
      </c>
      <c r="B395" s="142" t="str">
        <f>TEXT(Table1[[#This Row],[Date]],"mmmm")</f>
        <v>February</v>
      </c>
      <c r="C395" s="142">
        <f>WEEKNUM(Table1[[#This Row],[Date]])</f>
        <v>9</v>
      </c>
      <c r="D395" s="142" t="str">
        <f>TEXT(Table1[[#This Row],[Date]],"dddd")</f>
        <v>Tuesday</v>
      </c>
      <c r="E395" s="136">
        <v>8</v>
      </c>
      <c r="F395" s="136"/>
      <c r="G395" s="142"/>
    </row>
    <row r="396" spans="1:7" x14ac:dyDescent="0.25">
      <c r="A396" s="141">
        <f t="shared" ref="A396:A459" si="12">+A395+1</f>
        <v>43159</v>
      </c>
      <c r="B396" s="142" t="str">
        <f>TEXT(Table1[[#This Row],[Date]],"mmmm")</f>
        <v>February</v>
      </c>
      <c r="C396" s="142">
        <f>WEEKNUM(Table1[[#This Row],[Date]])</f>
        <v>9</v>
      </c>
      <c r="D396" s="142" t="str">
        <f>TEXT(Table1[[#This Row],[Date]],"dddd")</f>
        <v>Wednesday</v>
      </c>
      <c r="E396" s="136">
        <v>8</v>
      </c>
      <c r="F396" s="136"/>
      <c r="G396" s="142"/>
    </row>
    <row r="397" spans="1:7" x14ac:dyDescent="0.25">
      <c r="A397" s="141">
        <f t="shared" si="12"/>
        <v>43160</v>
      </c>
      <c r="B397" s="142" t="str">
        <f>TEXT(Table1[[#This Row],[Date]],"mmmm")</f>
        <v>March</v>
      </c>
      <c r="C397" s="142">
        <f>WEEKNUM(Table1[[#This Row],[Date]])</f>
        <v>9</v>
      </c>
      <c r="D397" s="142" t="str">
        <f>TEXT(Table1[[#This Row],[Date]],"dddd")</f>
        <v>Thursday</v>
      </c>
      <c r="E397" s="136">
        <v>8</v>
      </c>
      <c r="F397" s="136"/>
      <c r="G397" s="142"/>
    </row>
    <row r="398" spans="1:7" x14ac:dyDescent="0.25">
      <c r="A398" s="141">
        <f t="shared" si="12"/>
        <v>43161</v>
      </c>
      <c r="B398" s="142" t="str">
        <f>TEXT(Table1[[#This Row],[Date]],"mmmm")</f>
        <v>March</v>
      </c>
      <c r="C398" s="142">
        <f>WEEKNUM(Table1[[#This Row],[Date]])</f>
        <v>9</v>
      </c>
      <c r="D398" s="142" t="str">
        <f>TEXT(Table1[[#This Row],[Date]],"dddd")</f>
        <v>Friday</v>
      </c>
      <c r="E398" s="136">
        <v>8</v>
      </c>
      <c r="F398" s="136"/>
      <c r="G398" s="142"/>
    </row>
    <row r="399" spans="1:7" x14ac:dyDescent="0.25">
      <c r="A399" s="141">
        <f t="shared" si="12"/>
        <v>43162</v>
      </c>
      <c r="B399" s="142" t="str">
        <f>TEXT(Table1[[#This Row],[Date]],"mmmm")</f>
        <v>March</v>
      </c>
      <c r="C399" s="142">
        <f>WEEKNUM(Table1[[#This Row],[Date]])</f>
        <v>9</v>
      </c>
      <c r="D399" s="142" t="str">
        <f>TEXT(Table1[[#This Row],[Date]],"dddd")</f>
        <v>Saturday</v>
      </c>
      <c r="E399" s="136"/>
      <c r="F399" s="136"/>
      <c r="G399" s="142"/>
    </row>
    <row r="400" spans="1:7" x14ac:dyDescent="0.25">
      <c r="A400" s="141">
        <f t="shared" si="12"/>
        <v>43163</v>
      </c>
      <c r="B400" s="142" t="str">
        <f>TEXT(Table1[[#This Row],[Date]],"mmmm")</f>
        <v>March</v>
      </c>
      <c r="C400" s="142">
        <f>WEEKNUM(Table1[[#This Row],[Date]])</f>
        <v>10</v>
      </c>
      <c r="D400" s="142" t="str">
        <f>TEXT(Table1[[#This Row],[Date]],"dddd")</f>
        <v>Sunday</v>
      </c>
      <c r="E400" s="136"/>
      <c r="F400" s="136"/>
      <c r="G400" s="142"/>
    </row>
    <row r="401" spans="1:7" x14ac:dyDescent="0.25">
      <c r="A401" s="141">
        <f t="shared" si="12"/>
        <v>43164</v>
      </c>
      <c r="B401" s="142" t="str">
        <f>TEXT(Table1[[#This Row],[Date]],"mmmm")</f>
        <v>March</v>
      </c>
      <c r="C401" s="142">
        <f>WEEKNUM(Table1[[#This Row],[Date]])</f>
        <v>10</v>
      </c>
      <c r="D401" s="142" t="str">
        <f>TEXT(Table1[[#This Row],[Date]],"dddd")</f>
        <v>Monday</v>
      </c>
      <c r="E401" s="136">
        <v>8</v>
      </c>
      <c r="F401" s="136"/>
      <c r="G401" s="142"/>
    </row>
    <row r="402" spans="1:7" x14ac:dyDescent="0.25">
      <c r="A402" s="141">
        <f t="shared" si="12"/>
        <v>43165</v>
      </c>
      <c r="B402" s="142" t="str">
        <f>TEXT(Table1[[#This Row],[Date]],"mmmm")</f>
        <v>March</v>
      </c>
      <c r="C402" s="142">
        <f>WEEKNUM(Table1[[#This Row],[Date]])</f>
        <v>10</v>
      </c>
      <c r="D402" s="142" t="str">
        <f>TEXT(Table1[[#This Row],[Date]],"dddd")</f>
        <v>Tuesday</v>
      </c>
      <c r="E402" s="136">
        <v>8</v>
      </c>
      <c r="F402" s="136"/>
      <c r="G402" s="142"/>
    </row>
    <row r="403" spans="1:7" x14ac:dyDescent="0.25">
      <c r="A403" s="141">
        <f t="shared" si="12"/>
        <v>43166</v>
      </c>
      <c r="B403" s="142" t="str">
        <f>TEXT(Table1[[#This Row],[Date]],"mmmm")</f>
        <v>March</v>
      </c>
      <c r="C403" s="142">
        <f>WEEKNUM(Table1[[#This Row],[Date]])</f>
        <v>10</v>
      </c>
      <c r="D403" s="142" t="str">
        <f>TEXT(Table1[[#This Row],[Date]],"dddd")</f>
        <v>Wednesday</v>
      </c>
      <c r="E403" s="136">
        <v>8</v>
      </c>
      <c r="F403" s="136"/>
      <c r="G403" s="142"/>
    </row>
    <row r="404" spans="1:7" x14ac:dyDescent="0.25">
      <c r="A404" s="141">
        <f t="shared" si="12"/>
        <v>43167</v>
      </c>
      <c r="B404" s="142" t="str">
        <f>TEXT(Table1[[#This Row],[Date]],"mmmm")</f>
        <v>March</v>
      </c>
      <c r="C404" s="142">
        <f>WEEKNUM(Table1[[#This Row],[Date]])</f>
        <v>10</v>
      </c>
      <c r="D404" s="142" t="str">
        <f>TEXT(Table1[[#This Row],[Date]],"dddd")</f>
        <v>Thursday</v>
      </c>
      <c r="E404" s="136">
        <v>8</v>
      </c>
      <c r="F404" s="136"/>
      <c r="G404" s="142"/>
    </row>
    <row r="405" spans="1:7" x14ac:dyDescent="0.25">
      <c r="A405" s="141">
        <f t="shared" si="12"/>
        <v>43168</v>
      </c>
      <c r="B405" s="142" t="str">
        <f>TEXT(Table1[[#This Row],[Date]],"mmmm")</f>
        <v>March</v>
      </c>
      <c r="C405" s="142">
        <f>WEEKNUM(Table1[[#This Row],[Date]])</f>
        <v>10</v>
      </c>
      <c r="D405" s="142" t="str">
        <f>TEXT(Table1[[#This Row],[Date]],"dddd")</f>
        <v>Friday</v>
      </c>
      <c r="E405" s="136">
        <v>8</v>
      </c>
      <c r="F405" s="136"/>
      <c r="G405" s="142"/>
    </row>
    <row r="406" spans="1:7" x14ac:dyDescent="0.25">
      <c r="A406" s="141">
        <f t="shared" si="12"/>
        <v>43169</v>
      </c>
      <c r="B406" s="142" t="str">
        <f>TEXT(Table1[[#This Row],[Date]],"mmmm")</f>
        <v>March</v>
      </c>
      <c r="C406" s="142">
        <f>WEEKNUM(Table1[[#This Row],[Date]])</f>
        <v>10</v>
      </c>
      <c r="D406" s="142" t="str">
        <f>TEXT(Table1[[#This Row],[Date]],"dddd")</f>
        <v>Saturday</v>
      </c>
      <c r="E406" s="136"/>
      <c r="F406" s="136"/>
      <c r="G406" s="142"/>
    </row>
    <row r="407" spans="1:7" x14ac:dyDescent="0.25">
      <c r="A407" s="141">
        <f t="shared" si="12"/>
        <v>43170</v>
      </c>
      <c r="B407" s="142" t="str">
        <f>TEXT(Table1[[#This Row],[Date]],"mmmm")</f>
        <v>March</v>
      </c>
      <c r="C407" s="142">
        <f>WEEKNUM(Table1[[#This Row],[Date]])</f>
        <v>11</v>
      </c>
      <c r="D407" s="142" t="str">
        <f>TEXT(Table1[[#This Row],[Date]],"dddd")</f>
        <v>Sunday</v>
      </c>
      <c r="E407" s="136"/>
      <c r="F407" s="136"/>
      <c r="G407" s="142"/>
    </row>
    <row r="408" spans="1:7" x14ac:dyDescent="0.25">
      <c r="A408" s="141">
        <f t="shared" si="12"/>
        <v>43171</v>
      </c>
      <c r="B408" s="142" t="str">
        <f>TEXT(Table1[[#This Row],[Date]],"mmmm")</f>
        <v>March</v>
      </c>
      <c r="C408" s="142">
        <f>WEEKNUM(Table1[[#This Row],[Date]])</f>
        <v>11</v>
      </c>
      <c r="D408" s="142" t="str">
        <f>TEXT(Table1[[#This Row],[Date]],"dddd")</f>
        <v>Monday</v>
      </c>
      <c r="E408" s="136">
        <v>8</v>
      </c>
      <c r="F408" s="136"/>
      <c r="G408" s="142"/>
    </row>
    <row r="409" spans="1:7" x14ac:dyDescent="0.25">
      <c r="A409" s="141">
        <f t="shared" si="12"/>
        <v>43172</v>
      </c>
      <c r="B409" s="142" t="str">
        <f>TEXT(Table1[[#This Row],[Date]],"mmmm")</f>
        <v>March</v>
      </c>
      <c r="C409" s="142">
        <f>WEEKNUM(Table1[[#This Row],[Date]])</f>
        <v>11</v>
      </c>
      <c r="D409" s="142" t="str">
        <f>TEXT(Table1[[#This Row],[Date]],"dddd")</f>
        <v>Tuesday</v>
      </c>
      <c r="E409" s="136">
        <v>8</v>
      </c>
      <c r="F409" s="136"/>
      <c r="G409" s="142"/>
    </row>
    <row r="410" spans="1:7" x14ac:dyDescent="0.25">
      <c r="A410" s="141">
        <f t="shared" si="12"/>
        <v>43173</v>
      </c>
      <c r="B410" s="142" t="str">
        <f>TEXT(Table1[[#This Row],[Date]],"mmmm")</f>
        <v>March</v>
      </c>
      <c r="C410" s="142">
        <f>WEEKNUM(Table1[[#This Row],[Date]])</f>
        <v>11</v>
      </c>
      <c r="D410" s="142" t="str">
        <f>TEXT(Table1[[#This Row],[Date]],"dddd")</f>
        <v>Wednesday</v>
      </c>
      <c r="E410" s="136">
        <v>8</v>
      </c>
      <c r="F410" s="136"/>
      <c r="G410" s="142"/>
    </row>
    <row r="411" spans="1:7" x14ac:dyDescent="0.25">
      <c r="A411" s="141">
        <f t="shared" si="12"/>
        <v>43174</v>
      </c>
      <c r="B411" s="142" t="str">
        <f>TEXT(Table1[[#This Row],[Date]],"mmmm")</f>
        <v>March</v>
      </c>
      <c r="C411" s="142">
        <f>WEEKNUM(Table1[[#This Row],[Date]])</f>
        <v>11</v>
      </c>
      <c r="D411" s="142" t="str">
        <f>TEXT(Table1[[#This Row],[Date]],"dddd")</f>
        <v>Thursday</v>
      </c>
      <c r="E411" s="136">
        <v>8</v>
      </c>
      <c r="F411" s="136"/>
      <c r="G411" s="142"/>
    </row>
    <row r="412" spans="1:7" x14ac:dyDescent="0.25">
      <c r="A412" s="141">
        <f t="shared" si="12"/>
        <v>43175</v>
      </c>
      <c r="B412" s="142" t="str">
        <f>TEXT(Table1[[#This Row],[Date]],"mmmm")</f>
        <v>March</v>
      </c>
      <c r="C412" s="142">
        <f>WEEKNUM(Table1[[#This Row],[Date]])</f>
        <v>11</v>
      </c>
      <c r="D412" s="142" t="str">
        <f>TEXT(Table1[[#This Row],[Date]],"dddd")</f>
        <v>Friday</v>
      </c>
      <c r="E412" s="136">
        <v>8</v>
      </c>
      <c r="F412" s="136"/>
      <c r="G412" s="142"/>
    </row>
    <row r="413" spans="1:7" x14ac:dyDescent="0.25">
      <c r="A413" s="141">
        <f t="shared" si="12"/>
        <v>43176</v>
      </c>
      <c r="B413" s="142" t="str">
        <f>TEXT(Table1[[#This Row],[Date]],"mmmm")</f>
        <v>March</v>
      </c>
      <c r="C413" s="142">
        <f>WEEKNUM(Table1[[#This Row],[Date]])</f>
        <v>11</v>
      </c>
      <c r="D413" s="142" t="str">
        <f>TEXT(Table1[[#This Row],[Date]],"dddd")</f>
        <v>Saturday</v>
      </c>
      <c r="E413" s="136"/>
      <c r="F413" s="136"/>
      <c r="G413" s="142"/>
    </row>
    <row r="414" spans="1:7" x14ac:dyDescent="0.25">
      <c r="A414" s="141">
        <f t="shared" si="12"/>
        <v>43177</v>
      </c>
      <c r="B414" s="142" t="str">
        <f>TEXT(Table1[[#This Row],[Date]],"mmmm")</f>
        <v>March</v>
      </c>
      <c r="C414" s="142">
        <f>WEEKNUM(Table1[[#This Row],[Date]])</f>
        <v>12</v>
      </c>
      <c r="D414" s="142" t="str">
        <f>TEXT(Table1[[#This Row],[Date]],"dddd")</f>
        <v>Sunday</v>
      </c>
      <c r="E414" s="136"/>
      <c r="F414" s="136"/>
      <c r="G414" s="142"/>
    </row>
    <row r="415" spans="1:7" x14ac:dyDescent="0.25">
      <c r="A415" s="141">
        <f t="shared" si="12"/>
        <v>43178</v>
      </c>
      <c r="B415" s="142" t="str">
        <f>TEXT(Table1[[#This Row],[Date]],"mmmm")</f>
        <v>March</v>
      </c>
      <c r="C415" s="142">
        <f>WEEKNUM(Table1[[#This Row],[Date]])</f>
        <v>12</v>
      </c>
      <c r="D415" s="142" t="str">
        <f>TEXT(Table1[[#This Row],[Date]],"dddd")</f>
        <v>Monday</v>
      </c>
      <c r="E415" s="136">
        <v>8</v>
      </c>
      <c r="F415" s="136"/>
      <c r="G415" s="142"/>
    </row>
    <row r="416" spans="1:7" x14ac:dyDescent="0.25">
      <c r="A416" s="141">
        <f t="shared" si="12"/>
        <v>43179</v>
      </c>
      <c r="B416" s="142" t="str">
        <f>TEXT(Table1[[#This Row],[Date]],"mmmm")</f>
        <v>March</v>
      </c>
      <c r="C416" s="142">
        <f>WEEKNUM(Table1[[#This Row],[Date]])</f>
        <v>12</v>
      </c>
      <c r="D416" s="142" t="str">
        <f>TEXT(Table1[[#This Row],[Date]],"dddd")</f>
        <v>Tuesday</v>
      </c>
      <c r="E416" s="136">
        <v>8</v>
      </c>
      <c r="F416" s="136"/>
      <c r="G416" s="142"/>
    </row>
    <row r="417" spans="1:7" x14ac:dyDescent="0.25">
      <c r="A417" s="141">
        <f t="shared" si="12"/>
        <v>43180</v>
      </c>
      <c r="B417" s="142" t="str">
        <f>TEXT(Table1[[#This Row],[Date]],"mmmm")</f>
        <v>March</v>
      </c>
      <c r="C417" s="142">
        <f>WEEKNUM(Table1[[#This Row],[Date]])</f>
        <v>12</v>
      </c>
      <c r="D417" s="142" t="str">
        <f>TEXT(Table1[[#This Row],[Date]],"dddd")</f>
        <v>Wednesday</v>
      </c>
      <c r="E417" s="136">
        <v>8</v>
      </c>
      <c r="F417" s="136"/>
      <c r="G417" s="142"/>
    </row>
    <row r="418" spans="1:7" x14ac:dyDescent="0.25">
      <c r="A418" s="141">
        <f t="shared" si="12"/>
        <v>43181</v>
      </c>
      <c r="B418" s="142" t="str">
        <f>TEXT(Table1[[#This Row],[Date]],"mmmm")</f>
        <v>March</v>
      </c>
      <c r="C418" s="142">
        <f>WEEKNUM(Table1[[#This Row],[Date]])</f>
        <v>12</v>
      </c>
      <c r="D418" s="142" t="str">
        <f>TEXT(Table1[[#This Row],[Date]],"dddd")</f>
        <v>Thursday</v>
      </c>
      <c r="E418" s="136">
        <v>8</v>
      </c>
      <c r="F418" s="136"/>
      <c r="G418" s="142"/>
    </row>
    <row r="419" spans="1:7" x14ac:dyDescent="0.25">
      <c r="A419" s="141">
        <f t="shared" si="12"/>
        <v>43182</v>
      </c>
      <c r="B419" s="142" t="str">
        <f>TEXT(Table1[[#This Row],[Date]],"mmmm")</f>
        <v>March</v>
      </c>
      <c r="C419" s="142">
        <f>WEEKNUM(Table1[[#This Row],[Date]])</f>
        <v>12</v>
      </c>
      <c r="D419" s="142" t="str">
        <f>TEXT(Table1[[#This Row],[Date]],"dddd")</f>
        <v>Friday</v>
      </c>
      <c r="E419" s="136">
        <v>8</v>
      </c>
      <c r="F419" s="136"/>
      <c r="G419" s="142"/>
    </row>
    <row r="420" spans="1:7" x14ac:dyDescent="0.25">
      <c r="A420" s="141">
        <f t="shared" si="12"/>
        <v>43183</v>
      </c>
      <c r="B420" s="142" t="str">
        <f>TEXT(Table1[[#This Row],[Date]],"mmmm")</f>
        <v>March</v>
      </c>
      <c r="C420" s="142">
        <f>WEEKNUM(Table1[[#This Row],[Date]])</f>
        <v>12</v>
      </c>
      <c r="D420" s="142" t="str">
        <f>TEXT(Table1[[#This Row],[Date]],"dddd")</f>
        <v>Saturday</v>
      </c>
      <c r="E420" s="136"/>
      <c r="F420" s="136"/>
      <c r="G420" s="142"/>
    </row>
    <row r="421" spans="1:7" x14ac:dyDescent="0.25">
      <c r="A421" s="141">
        <f t="shared" si="12"/>
        <v>43184</v>
      </c>
      <c r="B421" s="142" t="str">
        <f>TEXT(Table1[[#This Row],[Date]],"mmmm")</f>
        <v>March</v>
      </c>
      <c r="C421" s="142">
        <f>WEEKNUM(Table1[[#This Row],[Date]])</f>
        <v>13</v>
      </c>
      <c r="D421" s="142" t="str">
        <f>TEXT(Table1[[#This Row],[Date]],"dddd")</f>
        <v>Sunday</v>
      </c>
      <c r="E421" s="136"/>
      <c r="F421" s="136"/>
      <c r="G421" s="142"/>
    </row>
    <row r="422" spans="1:7" x14ac:dyDescent="0.25">
      <c r="A422" s="141">
        <f t="shared" si="12"/>
        <v>43185</v>
      </c>
      <c r="B422" s="142" t="str">
        <f>TEXT(Table1[[#This Row],[Date]],"mmmm")</f>
        <v>March</v>
      </c>
      <c r="C422" s="142">
        <f>WEEKNUM(Table1[[#This Row],[Date]])</f>
        <v>13</v>
      </c>
      <c r="D422" s="142" t="str">
        <f>TEXT(Table1[[#This Row],[Date]],"dddd")</f>
        <v>Monday</v>
      </c>
      <c r="E422" s="136">
        <v>8</v>
      </c>
      <c r="F422" s="136"/>
      <c r="G422" s="142"/>
    </row>
    <row r="423" spans="1:7" x14ac:dyDescent="0.25">
      <c r="A423" s="141">
        <f t="shared" si="12"/>
        <v>43186</v>
      </c>
      <c r="B423" s="142" t="str">
        <f>TEXT(Table1[[#This Row],[Date]],"mmmm")</f>
        <v>March</v>
      </c>
      <c r="C423" s="142">
        <f>WEEKNUM(Table1[[#This Row],[Date]])</f>
        <v>13</v>
      </c>
      <c r="D423" s="142" t="str">
        <f>TEXT(Table1[[#This Row],[Date]],"dddd")</f>
        <v>Tuesday</v>
      </c>
      <c r="E423" s="136">
        <v>8</v>
      </c>
      <c r="F423" s="136"/>
      <c r="G423" s="142"/>
    </row>
    <row r="424" spans="1:7" x14ac:dyDescent="0.25">
      <c r="A424" s="141">
        <f t="shared" si="12"/>
        <v>43187</v>
      </c>
      <c r="B424" s="142" t="str">
        <f>TEXT(Table1[[#This Row],[Date]],"mmmm")</f>
        <v>March</v>
      </c>
      <c r="C424" s="142">
        <f>WEEKNUM(Table1[[#This Row],[Date]])</f>
        <v>13</v>
      </c>
      <c r="D424" s="142" t="str">
        <f>TEXT(Table1[[#This Row],[Date]],"dddd")</f>
        <v>Wednesday</v>
      </c>
      <c r="E424" s="136">
        <v>8</v>
      </c>
      <c r="F424" s="136"/>
      <c r="G424" s="142"/>
    </row>
    <row r="425" spans="1:7" x14ac:dyDescent="0.25">
      <c r="A425" s="141">
        <f t="shared" si="12"/>
        <v>43188</v>
      </c>
      <c r="B425" s="142" t="str">
        <f>TEXT(Table1[[#This Row],[Date]],"mmmm")</f>
        <v>March</v>
      </c>
      <c r="C425" s="142">
        <f>WEEKNUM(Table1[[#This Row],[Date]])</f>
        <v>13</v>
      </c>
      <c r="D425" s="142" t="str">
        <f>TEXT(Table1[[#This Row],[Date]],"dddd")</f>
        <v>Thursday</v>
      </c>
      <c r="E425" s="136">
        <v>8</v>
      </c>
      <c r="F425" s="136"/>
      <c r="G425" s="142"/>
    </row>
    <row r="426" spans="1:7" x14ac:dyDescent="0.25">
      <c r="A426" s="141">
        <f t="shared" si="12"/>
        <v>43189</v>
      </c>
      <c r="B426" s="142" t="str">
        <f>TEXT(Table1[[#This Row],[Date]],"mmmm")</f>
        <v>March</v>
      </c>
      <c r="C426" s="142">
        <f>WEEKNUM(Table1[[#This Row],[Date]])</f>
        <v>13</v>
      </c>
      <c r="D426" s="142" t="str">
        <f>TEXT(Table1[[#This Row],[Date]],"dddd")</f>
        <v>Friday</v>
      </c>
      <c r="E426" s="136">
        <v>8</v>
      </c>
      <c r="F426" s="136"/>
      <c r="G426" s="142"/>
    </row>
    <row r="427" spans="1:7" x14ac:dyDescent="0.25">
      <c r="A427" s="141">
        <f t="shared" si="12"/>
        <v>43190</v>
      </c>
      <c r="B427" s="142" t="str">
        <f>TEXT(Table1[[#This Row],[Date]],"mmmm")</f>
        <v>March</v>
      </c>
      <c r="C427" s="142">
        <f>WEEKNUM(Table1[[#This Row],[Date]])</f>
        <v>13</v>
      </c>
      <c r="D427" s="142" t="str">
        <f>TEXT(Table1[[#This Row],[Date]],"dddd")</f>
        <v>Saturday</v>
      </c>
      <c r="E427" s="136"/>
      <c r="F427" s="136"/>
      <c r="G427" s="142"/>
    </row>
    <row r="428" spans="1:7" x14ac:dyDescent="0.25">
      <c r="A428" s="141">
        <f t="shared" si="12"/>
        <v>43191</v>
      </c>
      <c r="B428" s="142" t="str">
        <f>TEXT(Table1[[#This Row],[Date]],"mmmm")</f>
        <v>April</v>
      </c>
      <c r="C428" s="142">
        <f>WEEKNUM(Table1[[#This Row],[Date]])</f>
        <v>14</v>
      </c>
      <c r="D428" s="142" t="str">
        <f>TEXT(Table1[[#This Row],[Date]],"dddd")</f>
        <v>Sunday</v>
      </c>
      <c r="E428" s="136"/>
      <c r="F428" s="136"/>
      <c r="G428" s="142"/>
    </row>
    <row r="429" spans="1:7" x14ac:dyDescent="0.25">
      <c r="A429" s="141">
        <f t="shared" si="12"/>
        <v>43192</v>
      </c>
      <c r="B429" s="142" t="str">
        <f>TEXT(Table1[[#This Row],[Date]],"mmmm")</f>
        <v>April</v>
      </c>
      <c r="C429" s="142">
        <f>WEEKNUM(Table1[[#This Row],[Date]])</f>
        <v>14</v>
      </c>
      <c r="D429" s="142" t="str">
        <f>TEXT(Table1[[#This Row],[Date]],"dddd")</f>
        <v>Monday</v>
      </c>
      <c r="E429" s="136">
        <v>8</v>
      </c>
      <c r="F429" s="136"/>
      <c r="G429" s="142"/>
    </row>
    <row r="430" spans="1:7" x14ac:dyDescent="0.25">
      <c r="A430" s="141">
        <f t="shared" si="12"/>
        <v>43193</v>
      </c>
      <c r="B430" s="142" t="str">
        <f>TEXT(Table1[[#This Row],[Date]],"mmmm")</f>
        <v>April</v>
      </c>
      <c r="C430" s="142">
        <f>WEEKNUM(Table1[[#This Row],[Date]])</f>
        <v>14</v>
      </c>
      <c r="D430" s="142" t="str">
        <f>TEXT(Table1[[#This Row],[Date]],"dddd")</f>
        <v>Tuesday</v>
      </c>
      <c r="E430" s="136">
        <v>8</v>
      </c>
      <c r="F430" s="136"/>
      <c r="G430" s="142"/>
    </row>
    <row r="431" spans="1:7" x14ac:dyDescent="0.25">
      <c r="A431" s="141">
        <f t="shared" si="12"/>
        <v>43194</v>
      </c>
      <c r="B431" s="142" t="str">
        <f>TEXT(Table1[[#This Row],[Date]],"mmmm")</f>
        <v>April</v>
      </c>
      <c r="C431" s="142">
        <f>WEEKNUM(Table1[[#This Row],[Date]])</f>
        <v>14</v>
      </c>
      <c r="D431" s="142" t="str">
        <f>TEXT(Table1[[#This Row],[Date]],"dddd")</f>
        <v>Wednesday</v>
      </c>
      <c r="E431" s="136">
        <v>8</v>
      </c>
      <c r="F431" s="136"/>
      <c r="G431" s="142"/>
    </row>
    <row r="432" spans="1:7" x14ac:dyDescent="0.25">
      <c r="A432" s="141">
        <f t="shared" si="12"/>
        <v>43195</v>
      </c>
      <c r="B432" s="142" t="str">
        <f>TEXT(Table1[[#This Row],[Date]],"mmmm")</f>
        <v>April</v>
      </c>
      <c r="C432" s="142">
        <f>WEEKNUM(Table1[[#This Row],[Date]])</f>
        <v>14</v>
      </c>
      <c r="D432" s="142" t="str">
        <f>TEXT(Table1[[#This Row],[Date]],"dddd")</f>
        <v>Thursday</v>
      </c>
      <c r="E432" s="136">
        <v>8</v>
      </c>
      <c r="F432" s="136"/>
      <c r="G432" s="142"/>
    </row>
    <row r="433" spans="1:7" x14ac:dyDescent="0.25">
      <c r="A433" s="141">
        <f t="shared" si="12"/>
        <v>43196</v>
      </c>
      <c r="B433" s="142" t="str">
        <f>TEXT(Table1[[#This Row],[Date]],"mmmm")</f>
        <v>April</v>
      </c>
      <c r="C433" s="142">
        <f>WEEKNUM(Table1[[#This Row],[Date]])</f>
        <v>14</v>
      </c>
      <c r="D433" s="142" t="str">
        <f>TEXT(Table1[[#This Row],[Date]],"dddd")</f>
        <v>Friday</v>
      </c>
      <c r="E433" s="136">
        <v>8</v>
      </c>
      <c r="F433" s="136"/>
      <c r="G433" s="142"/>
    </row>
    <row r="434" spans="1:7" x14ac:dyDescent="0.25">
      <c r="A434" s="141">
        <f t="shared" si="12"/>
        <v>43197</v>
      </c>
      <c r="B434" s="142" t="str">
        <f>TEXT(Table1[[#This Row],[Date]],"mmmm")</f>
        <v>April</v>
      </c>
      <c r="C434" s="142">
        <f>WEEKNUM(Table1[[#This Row],[Date]])</f>
        <v>14</v>
      </c>
      <c r="D434" s="142" t="str">
        <f>TEXT(Table1[[#This Row],[Date]],"dddd")</f>
        <v>Saturday</v>
      </c>
      <c r="E434" s="136"/>
      <c r="F434" s="136"/>
      <c r="G434" s="142"/>
    </row>
    <row r="435" spans="1:7" x14ac:dyDescent="0.25">
      <c r="A435" s="141">
        <f t="shared" si="12"/>
        <v>43198</v>
      </c>
      <c r="B435" s="142" t="str">
        <f>TEXT(Table1[[#This Row],[Date]],"mmmm")</f>
        <v>April</v>
      </c>
      <c r="C435" s="142">
        <f>WEEKNUM(Table1[[#This Row],[Date]])</f>
        <v>15</v>
      </c>
      <c r="D435" s="142" t="str">
        <f>TEXT(Table1[[#This Row],[Date]],"dddd")</f>
        <v>Sunday</v>
      </c>
      <c r="E435" s="136"/>
      <c r="F435" s="136"/>
      <c r="G435" s="142"/>
    </row>
    <row r="436" spans="1:7" x14ac:dyDescent="0.25">
      <c r="A436" s="141">
        <f t="shared" si="12"/>
        <v>43199</v>
      </c>
      <c r="B436" s="142" t="str">
        <f>TEXT(Table1[[#This Row],[Date]],"mmmm")</f>
        <v>April</v>
      </c>
      <c r="C436" s="142">
        <f>WEEKNUM(Table1[[#This Row],[Date]])</f>
        <v>15</v>
      </c>
      <c r="D436" s="142" t="str">
        <f>TEXT(Table1[[#This Row],[Date]],"dddd")</f>
        <v>Monday</v>
      </c>
      <c r="E436" s="136">
        <v>8</v>
      </c>
      <c r="F436" s="136"/>
      <c r="G436" s="142"/>
    </row>
    <row r="437" spans="1:7" x14ac:dyDescent="0.25">
      <c r="A437" s="141">
        <f t="shared" si="12"/>
        <v>43200</v>
      </c>
      <c r="B437" s="142" t="str">
        <f>TEXT(Table1[[#This Row],[Date]],"mmmm")</f>
        <v>April</v>
      </c>
      <c r="C437" s="142">
        <f>WEEKNUM(Table1[[#This Row],[Date]])</f>
        <v>15</v>
      </c>
      <c r="D437" s="142" t="str">
        <f>TEXT(Table1[[#This Row],[Date]],"dddd")</f>
        <v>Tuesday</v>
      </c>
      <c r="E437" s="136">
        <v>8</v>
      </c>
      <c r="F437" s="136"/>
      <c r="G437" s="142"/>
    </row>
    <row r="438" spans="1:7" x14ac:dyDescent="0.25">
      <c r="A438" s="141">
        <f t="shared" si="12"/>
        <v>43201</v>
      </c>
      <c r="B438" s="142" t="str">
        <f>TEXT(Table1[[#This Row],[Date]],"mmmm")</f>
        <v>April</v>
      </c>
      <c r="C438" s="142">
        <f>WEEKNUM(Table1[[#This Row],[Date]])</f>
        <v>15</v>
      </c>
      <c r="D438" s="142" t="str">
        <f>TEXT(Table1[[#This Row],[Date]],"dddd")</f>
        <v>Wednesday</v>
      </c>
      <c r="E438" s="136">
        <v>8</v>
      </c>
      <c r="F438" s="136"/>
      <c r="G438" s="142"/>
    </row>
    <row r="439" spans="1:7" x14ac:dyDescent="0.25">
      <c r="A439" s="141">
        <f t="shared" si="12"/>
        <v>43202</v>
      </c>
      <c r="B439" s="142" t="str">
        <f>TEXT(Table1[[#This Row],[Date]],"mmmm")</f>
        <v>April</v>
      </c>
      <c r="C439" s="142">
        <f>WEEKNUM(Table1[[#This Row],[Date]])</f>
        <v>15</v>
      </c>
      <c r="D439" s="142" t="str">
        <f>TEXT(Table1[[#This Row],[Date]],"dddd")</f>
        <v>Thursday</v>
      </c>
      <c r="E439" s="136">
        <v>8</v>
      </c>
      <c r="F439" s="136"/>
      <c r="G439" s="142"/>
    </row>
    <row r="440" spans="1:7" x14ac:dyDescent="0.25">
      <c r="A440" s="141">
        <f t="shared" si="12"/>
        <v>43203</v>
      </c>
      <c r="B440" s="142" t="str">
        <f>TEXT(Table1[[#This Row],[Date]],"mmmm")</f>
        <v>April</v>
      </c>
      <c r="C440" s="142">
        <f>WEEKNUM(Table1[[#This Row],[Date]])</f>
        <v>15</v>
      </c>
      <c r="D440" s="142" t="str">
        <f>TEXT(Table1[[#This Row],[Date]],"dddd")</f>
        <v>Friday</v>
      </c>
      <c r="E440" s="136">
        <v>8</v>
      </c>
      <c r="F440" s="136"/>
      <c r="G440" s="142"/>
    </row>
    <row r="441" spans="1:7" x14ac:dyDescent="0.25">
      <c r="A441" s="141">
        <f t="shared" si="12"/>
        <v>43204</v>
      </c>
      <c r="B441" s="142" t="str">
        <f>TEXT(Table1[[#This Row],[Date]],"mmmm")</f>
        <v>April</v>
      </c>
      <c r="C441" s="142">
        <f>WEEKNUM(Table1[[#This Row],[Date]])</f>
        <v>15</v>
      </c>
      <c r="D441" s="142" t="str">
        <f>TEXT(Table1[[#This Row],[Date]],"dddd")</f>
        <v>Saturday</v>
      </c>
      <c r="E441" s="136"/>
      <c r="F441" s="136"/>
      <c r="G441" s="142"/>
    </row>
    <row r="442" spans="1:7" x14ac:dyDescent="0.25">
      <c r="A442" s="141">
        <f t="shared" si="12"/>
        <v>43205</v>
      </c>
      <c r="B442" s="142" t="str">
        <f>TEXT(Table1[[#This Row],[Date]],"mmmm")</f>
        <v>April</v>
      </c>
      <c r="C442" s="142">
        <f>WEEKNUM(Table1[[#This Row],[Date]])</f>
        <v>16</v>
      </c>
      <c r="D442" s="142" t="str">
        <f>TEXT(Table1[[#This Row],[Date]],"dddd")</f>
        <v>Sunday</v>
      </c>
      <c r="E442" s="136"/>
      <c r="F442" s="136"/>
      <c r="G442" s="142"/>
    </row>
    <row r="443" spans="1:7" x14ac:dyDescent="0.25">
      <c r="A443" s="141">
        <f t="shared" si="12"/>
        <v>43206</v>
      </c>
      <c r="B443" s="142" t="str">
        <f>TEXT(Table1[[#This Row],[Date]],"mmmm")</f>
        <v>April</v>
      </c>
      <c r="C443" s="142">
        <f>WEEKNUM(Table1[[#This Row],[Date]])</f>
        <v>16</v>
      </c>
      <c r="D443" s="142" t="str">
        <f>TEXT(Table1[[#This Row],[Date]],"dddd")</f>
        <v>Monday</v>
      </c>
      <c r="E443" s="136">
        <v>8</v>
      </c>
      <c r="F443" s="136"/>
      <c r="G443" s="142"/>
    </row>
    <row r="444" spans="1:7" x14ac:dyDescent="0.25">
      <c r="A444" s="141">
        <f t="shared" si="12"/>
        <v>43207</v>
      </c>
      <c r="B444" s="142" t="str">
        <f>TEXT(Table1[[#This Row],[Date]],"mmmm")</f>
        <v>April</v>
      </c>
      <c r="C444" s="142">
        <f>WEEKNUM(Table1[[#This Row],[Date]])</f>
        <v>16</v>
      </c>
      <c r="D444" s="142" t="str">
        <f>TEXT(Table1[[#This Row],[Date]],"dddd")</f>
        <v>Tuesday</v>
      </c>
      <c r="E444" s="136">
        <v>8</v>
      </c>
      <c r="F444" s="136"/>
      <c r="G444" s="142"/>
    </row>
    <row r="445" spans="1:7" x14ac:dyDescent="0.25">
      <c r="A445" s="141">
        <f t="shared" si="12"/>
        <v>43208</v>
      </c>
      <c r="B445" s="142" t="str">
        <f>TEXT(Table1[[#This Row],[Date]],"mmmm")</f>
        <v>April</v>
      </c>
      <c r="C445" s="142">
        <f>WEEKNUM(Table1[[#This Row],[Date]])</f>
        <v>16</v>
      </c>
      <c r="D445" s="142" t="str">
        <f>TEXT(Table1[[#This Row],[Date]],"dddd")</f>
        <v>Wednesday</v>
      </c>
      <c r="E445" s="136">
        <v>8</v>
      </c>
      <c r="F445" s="136"/>
      <c r="G445" s="142"/>
    </row>
    <row r="446" spans="1:7" x14ac:dyDescent="0.25">
      <c r="A446" s="141">
        <f t="shared" si="12"/>
        <v>43209</v>
      </c>
      <c r="B446" s="142" t="str">
        <f>TEXT(Table1[[#This Row],[Date]],"mmmm")</f>
        <v>April</v>
      </c>
      <c r="C446" s="142">
        <f>WEEKNUM(Table1[[#This Row],[Date]])</f>
        <v>16</v>
      </c>
      <c r="D446" s="142" t="str">
        <f>TEXT(Table1[[#This Row],[Date]],"dddd")</f>
        <v>Thursday</v>
      </c>
      <c r="E446" s="136">
        <v>8</v>
      </c>
      <c r="F446" s="136"/>
      <c r="G446" s="142"/>
    </row>
    <row r="447" spans="1:7" x14ac:dyDescent="0.25">
      <c r="A447" s="141">
        <f t="shared" si="12"/>
        <v>43210</v>
      </c>
      <c r="B447" s="142" t="str">
        <f>TEXT(Table1[[#This Row],[Date]],"mmmm")</f>
        <v>April</v>
      </c>
      <c r="C447" s="142">
        <f>WEEKNUM(Table1[[#This Row],[Date]])</f>
        <v>16</v>
      </c>
      <c r="D447" s="142" t="str">
        <f>TEXT(Table1[[#This Row],[Date]],"dddd")</f>
        <v>Friday</v>
      </c>
      <c r="E447" s="136">
        <v>8</v>
      </c>
      <c r="F447" s="136"/>
      <c r="G447" s="142"/>
    </row>
    <row r="448" spans="1:7" x14ac:dyDescent="0.25">
      <c r="A448" s="141">
        <f t="shared" si="12"/>
        <v>43211</v>
      </c>
      <c r="B448" s="142" t="str">
        <f>TEXT(Table1[[#This Row],[Date]],"mmmm")</f>
        <v>April</v>
      </c>
      <c r="C448" s="142">
        <f>WEEKNUM(Table1[[#This Row],[Date]])</f>
        <v>16</v>
      </c>
      <c r="D448" s="142" t="str">
        <f>TEXT(Table1[[#This Row],[Date]],"dddd")</f>
        <v>Saturday</v>
      </c>
      <c r="E448" s="136"/>
      <c r="F448" s="136"/>
      <c r="G448" s="142"/>
    </row>
    <row r="449" spans="1:7" x14ac:dyDescent="0.25">
      <c r="A449" s="141">
        <f t="shared" si="12"/>
        <v>43212</v>
      </c>
      <c r="B449" s="142" t="str">
        <f>TEXT(Table1[[#This Row],[Date]],"mmmm")</f>
        <v>April</v>
      </c>
      <c r="C449" s="142">
        <f>WEEKNUM(Table1[[#This Row],[Date]])</f>
        <v>17</v>
      </c>
      <c r="D449" s="142" t="str">
        <f>TEXT(Table1[[#This Row],[Date]],"dddd")</f>
        <v>Sunday</v>
      </c>
      <c r="E449" s="136"/>
      <c r="F449" s="136"/>
      <c r="G449" s="142"/>
    </row>
    <row r="450" spans="1:7" x14ac:dyDescent="0.25">
      <c r="A450" s="141">
        <f t="shared" si="12"/>
        <v>43213</v>
      </c>
      <c r="B450" s="142" t="str">
        <f>TEXT(Table1[[#This Row],[Date]],"mmmm")</f>
        <v>April</v>
      </c>
      <c r="C450" s="142">
        <f>WEEKNUM(Table1[[#This Row],[Date]])</f>
        <v>17</v>
      </c>
      <c r="D450" s="142" t="str">
        <f>TEXT(Table1[[#This Row],[Date]],"dddd")</f>
        <v>Monday</v>
      </c>
      <c r="E450" s="136">
        <v>8</v>
      </c>
      <c r="F450" s="136"/>
      <c r="G450" s="142"/>
    </row>
    <row r="451" spans="1:7" x14ac:dyDescent="0.25">
      <c r="A451" s="141">
        <f t="shared" si="12"/>
        <v>43214</v>
      </c>
      <c r="B451" s="142" t="str">
        <f>TEXT(Table1[[#This Row],[Date]],"mmmm")</f>
        <v>April</v>
      </c>
      <c r="C451" s="142">
        <f>WEEKNUM(Table1[[#This Row],[Date]])</f>
        <v>17</v>
      </c>
      <c r="D451" s="142" t="str">
        <f>TEXT(Table1[[#This Row],[Date]],"dddd")</f>
        <v>Tuesday</v>
      </c>
      <c r="E451" s="136">
        <v>8</v>
      </c>
      <c r="F451" s="136"/>
      <c r="G451" s="142"/>
    </row>
    <row r="452" spans="1:7" x14ac:dyDescent="0.25">
      <c r="A452" s="141">
        <f t="shared" si="12"/>
        <v>43215</v>
      </c>
      <c r="B452" s="142" t="str">
        <f>TEXT(Table1[[#This Row],[Date]],"mmmm")</f>
        <v>April</v>
      </c>
      <c r="C452" s="142">
        <f>WEEKNUM(Table1[[#This Row],[Date]])</f>
        <v>17</v>
      </c>
      <c r="D452" s="142" t="str">
        <f>TEXT(Table1[[#This Row],[Date]],"dddd")</f>
        <v>Wednesday</v>
      </c>
      <c r="E452" s="136">
        <v>8</v>
      </c>
      <c r="F452" s="136"/>
      <c r="G452" s="142"/>
    </row>
    <row r="453" spans="1:7" x14ac:dyDescent="0.25">
      <c r="A453" s="141">
        <f t="shared" si="12"/>
        <v>43216</v>
      </c>
      <c r="B453" s="142" t="str">
        <f>TEXT(Table1[[#This Row],[Date]],"mmmm")</f>
        <v>April</v>
      </c>
      <c r="C453" s="142">
        <f>WEEKNUM(Table1[[#This Row],[Date]])</f>
        <v>17</v>
      </c>
      <c r="D453" s="142" t="str">
        <f>TEXT(Table1[[#This Row],[Date]],"dddd")</f>
        <v>Thursday</v>
      </c>
      <c r="E453" s="136">
        <v>8</v>
      </c>
      <c r="F453" s="136"/>
      <c r="G453" s="142"/>
    </row>
    <row r="454" spans="1:7" x14ac:dyDescent="0.25">
      <c r="A454" s="141">
        <f t="shared" si="12"/>
        <v>43217</v>
      </c>
      <c r="B454" s="142" t="str">
        <f>TEXT(Table1[[#This Row],[Date]],"mmmm")</f>
        <v>April</v>
      </c>
      <c r="C454" s="142">
        <f>WEEKNUM(Table1[[#This Row],[Date]])</f>
        <v>17</v>
      </c>
      <c r="D454" s="142" t="str">
        <f>TEXT(Table1[[#This Row],[Date]],"dddd")</f>
        <v>Friday</v>
      </c>
      <c r="E454" s="136">
        <v>8</v>
      </c>
      <c r="F454" s="136"/>
      <c r="G454" s="142"/>
    </row>
    <row r="455" spans="1:7" x14ac:dyDescent="0.25">
      <c r="A455" s="141">
        <f t="shared" si="12"/>
        <v>43218</v>
      </c>
      <c r="B455" s="142" t="str">
        <f>TEXT(Table1[[#This Row],[Date]],"mmmm")</f>
        <v>April</v>
      </c>
      <c r="C455" s="142">
        <f>WEEKNUM(Table1[[#This Row],[Date]])</f>
        <v>17</v>
      </c>
      <c r="D455" s="142" t="str">
        <f>TEXT(Table1[[#This Row],[Date]],"dddd")</f>
        <v>Saturday</v>
      </c>
      <c r="E455" s="136"/>
      <c r="F455" s="136"/>
      <c r="G455" s="142"/>
    </row>
    <row r="456" spans="1:7" x14ac:dyDescent="0.25">
      <c r="A456" s="141">
        <f t="shared" si="12"/>
        <v>43219</v>
      </c>
      <c r="B456" s="142" t="str">
        <f>TEXT(Table1[[#This Row],[Date]],"mmmm")</f>
        <v>April</v>
      </c>
      <c r="C456" s="142">
        <f>WEEKNUM(Table1[[#This Row],[Date]])</f>
        <v>18</v>
      </c>
      <c r="D456" s="142" t="str">
        <f>TEXT(Table1[[#This Row],[Date]],"dddd")</f>
        <v>Sunday</v>
      </c>
      <c r="E456" s="136"/>
      <c r="F456" s="136"/>
      <c r="G456" s="142"/>
    </row>
    <row r="457" spans="1:7" x14ac:dyDescent="0.25">
      <c r="A457" s="141">
        <f t="shared" si="12"/>
        <v>43220</v>
      </c>
      <c r="B457" s="142" t="str">
        <f>TEXT(Table1[[#This Row],[Date]],"mmmm")</f>
        <v>April</v>
      </c>
      <c r="C457" s="142">
        <f>WEEKNUM(Table1[[#This Row],[Date]])</f>
        <v>18</v>
      </c>
      <c r="D457" s="142" t="str">
        <f>TEXT(Table1[[#This Row],[Date]],"dddd")</f>
        <v>Monday</v>
      </c>
      <c r="E457" s="136">
        <v>10</v>
      </c>
      <c r="F457" s="136"/>
      <c r="G457" s="142" t="s">
        <v>269</v>
      </c>
    </row>
    <row r="458" spans="1:7" x14ac:dyDescent="0.25">
      <c r="A458" s="141">
        <f t="shared" si="12"/>
        <v>43221</v>
      </c>
      <c r="B458" s="142" t="str">
        <f>TEXT(Table1[[#This Row],[Date]],"mmmm")</f>
        <v>May</v>
      </c>
      <c r="C458" s="142">
        <f>WEEKNUM(Table1[[#This Row],[Date]])</f>
        <v>18</v>
      </c>
      <c r="D458" s="142" t="str">
        <f>TEXT(Table1[[#This Row],[Date]],"dddd")</f>
        <v>Tuesday</v>
      </c>
      <c r="E458" s="136">
        <v>8</v>
      </c>
      <c r="F458" s="136"/>
      <c r="G458" s="142"/>
    </row>
    <row r="459" spans="1:7" x14ac:dyDescent="0.25">
      <c r="A459" s="141">
        <f t="shared" si="12"/>
        <v>43222</v>
      </c>
      <c r="B459" s="142" t="str">
        <f>TEXT(Table1[[#This Row],[Date]],"mmmm")</f>
        <v>May</v>
      </c>
      <c r="C459" s="142">
        <f>WEEKNUM(Table1[[#This Row],[Date]])</f>
        <v>18</v>
      </c>
      <c r="D459" s="142" t="str">
        <f>TEXT(Table1[[#This Row],[Date]],"dddd")</f>
        <v>Wednesday</v>
      </c>
      <c r="E459" s="136">
        <v>8</v>
      </c>
      <c r="F459" s="136"/>
      <c r="G459" s="142"/>
    </row>
    <row r="460" spans="1:7" x14ac:dyDescent="0.25">
      <c r="A460" s="141">
        <f t="shared" ref="A460:A477" si="13">+A459+1</f>
        <v>43223</v>
      </c>
      <c r="B460" s="142" t="str">
        <f>TEXT(Table1[[#This Row],[Date]],"mmmm")</f>
        <v>May</v>
      </c>
      <c r="C460" s="142">
        <f>WEEKNUM(Table1[[#This Row],[Date]])</f>
        <v>18</v>
      </c>
      <c r="D460" s="142" t="str">
        <f>TEXT(Table1[[#This Row],[Date]],"dddd")</f>
        <v>Thursday</v>
      </c>
      <c r="E460" s="136">
        <v>8</v>
      </c>
      <c r="F460" s="136"/>
      <c r="G460" s="142"/>
    </row>
    <row r="461" spans="1:7" x14ac:dyDescent="0.25">
      <c r="A461" s="141">
        <f t="shared" si="13"/>
        <v>43224</v>
      </c>
      <c r="B461" s="142" t="str">
        <f>TEXT(Table1[[#This Row],[Date]],"mmmm")</f>
        <v>May</v>
      </c>
      <c r="C461" s="142">
        <f>WEEKNUM(Table1[[#This Row],[Date]])</f>
        <v>18</v>
      </c>
      <c r="D461" s="142" t="str">
        <f>TEXT(Table1[[#This Row],[Date]],"dddd")</f>
        <v>Friday</v>
      </c>
      <c r="E461" s="136">
        <v>8</v>
      </c>
      <c r="F461" s="136"/>
      <c r="G461" s="142"/>
    </row>
    <row r="462" spans="1:7" x14ac:dyDescent="0.25">
      <c r="A462" s="141">
        <f t="shared" si="13"/>
        <v>43225</v>
      </c>
      <c r="B462" s="142" t="str">
        <f>TEXT(Table1[[#This Row],[Date]],"mmmm")</f>
        <v>May</v>
      </c>
      <c r="C462" s="142">
        <f>WEEKNUM(Table1[[#This Row],[Date]])</f>
        <v>18</v>
      </c>
      <c r="D462" s="142" t="str">
        <f>TEXT(Table1[[#This Row],[Date]],"dddd")</f>
        <v>Saturday</v>
      </c>
      <c r="E462" s="136"/>
      <c r="F462" s="136"/>
      <c r="G462" s="142"/>
    </row>
    <row r="463" spans="1:7" x14ac:dyDescent="0.25">
      <c r="A463" s="141">
        <f t="shared" si="13"/>
        <v>43226</v>
      </c>
      <c r="B463" s="142" t="str">
        <f>TEXT(Table1[[#This Row],[Date]],"mmmm")</f>
        <v>May</v>
      </c>
      <c r="C463" s="142">
        <f>WEEKNUM(Table1[[#This Row],[Date]])</f>
        <v>19</v>
      </c>
      <c r="D463" s="142" t="str">
        <f>TEXT(Table1[[#This Row],[Date]],"dddd")</f>
        <v>Sunday</v>
      </c>
      <c r="E463" s="136"/>
      <c r="F463" s="136"/>
      <c r="G463" s="142"/>
    </row>
    <row r="464" spans="1:7" x14ac:dyDescent="0.25">
      <c r="A464" s="141">
        <f t="shared" si="13"/>
        <v>43227</v>
      </c>
      <c r="B464" s="142" t="str">
        <f>TEXT(Table1[[#This Row],[Date]],"mmmm")</f>
        <v>May</v>
      </c>
      <c r="C464" s="142">
        <f>WEEKNUM(Table1[[#This Row],[Date]])</f>
        <v>19</v>
      </c>
      <c r="D464" s="142" t="str">
        <f>TEXT(Table1[[#This Row],[Date]],"dddd")</f>
        <v>Monday</v>
      </c>
      <c r="E464" s="136">
        <v>8</v>
      </c>
      <c r="F464" s="136"/>
      <c r="G464" s="142"/>
    </row>
    <row r="465" spans="1:7" x14ac:dyDescent="0.25">
      <c r="A465" s="141">
        <f t="shared" si="13"/>
        <v>43228</v>
      </c>
      <c r="B465" s="142" t="str">
        <f>TEXT(Table1[[#This Row],[Date]],"mmmm")</f>
        <v>May</v>
      </c>
      <c r="C465" s="142">
        <f>WEEKNUM(Table1[[#This Row],[Date]])</f>
        <v>19</v>
      </c>
      <c r="D465" s="142" t="str">
        <f>TEXT(Table1[[#This Row],[Date]],"dddd")</f>
        <v>Tuesday</v>
      </c>
      <c r="E465" s="136">
        <v>8</v>
      </c>
      <c r="F465" s="136"/>
      <c r="G465" s="142"/>
    </row>
    <row r="466" spans="1:7" x14ac:dyDescent="0.25">
      <c r="A466" s="141">
        <f t="shared" si="13"/>
        <v>43229</v>
      </c>
      <c r="B466" s="142" t="str">
        <f>TEXT(Table1[[#This Row],[Date]],"mmmm")</f>
        <v>May</v>
      </c>
      <c r="C466" s="142">
        <f>WEEKNUM(Table1[[#This Row],[Date]])</f>
        <v>19</v>
      </c>
      <c r="D466" s="142" t="str">
        <f>TEXT(Table1[[#This Row],[Date]],"dddd")</f>
        <v>Wednesday</v>
      </c>
      <c r="E466" s="136">
        <v>8</v>
      </c>
      <c r="F466" s="136"/>
      <c r="G466" s="142"/>
    </row>
    <row r="467" spans="1:7" x14ac:dyDescent="0.25">
      <c r="A467" s="141">
        <f t="shared" si="13"/>
        <v>43230</v>
      </c>
      <c r="B467" s="142" t="str">
        <f>TEXT(Table1[[#This Row],[Date]],"mmmm")</f>
        <v>May</v>
      </c>
      <c r="C467" s="142">
        <f>WEEKNUM(Table1[[#This Row],[Date]])</f>
        <v>19</v>
      </c>
      <c r="D467" s="142" t="str">
        <f>TEXT(Table1[[#This Row],[Date]],"dddd")</f>
        <v>Thursday</v>
      </c>
      <c r="E467" s="136">
        <v>8</v>
      </c>
      <c r="F467" s="136"/>
      <c r="G467" s="142"/>
    </row>
    <row r="468" spans="1:7" x14ac:dyDescent="0.25">
      <c r="A468" s="141">
        <f t="shared" si="13"/>
        <v>43231</v>
      </c>
      <c r="B468" s="142" t="str">
        <f>TEXT(Table1[[#This Row],[Date]],"mmmm")</f>
        <v>May</v>
      </c>
      <c r="C468" s="142">
        <f>WEEKNUM(Table1[[#This Row],[Date]])</f>
        <v>19</v>
      </c>
      <c r="D468" s="142" t="str">
        <f>TEXT(Table1[[#This Row],[Date]],"dddd")</f>
        <v>Friday</v>
      </c>
      <c r="E468" s="136">
        <v>8</v>
      </c>
      <c r="F468" s="136"/>
      <c r="G468" s="142"/>
    </row>
    <row r="469" spans="1:7" x14ac:dyDescent="0.25">
      <c r="A469" s="141">
        <f t="shared" si="13"/>
        <v>43232</v>
      </c>
      <c r="B469" s="142" t="str">
        <f>TEXT(Table1[[#This Row],[Date]],"mmmm")</f>
        <v>May</v>
      </c>
      <c r="C469" s="142">
        <f>WEEKNUM(Table1[[#This Row],[Date]])</f>
        <v>19</v>
      </c>
      <c r="D469" s="142" t="str">
        <f>TEXT(Table1[[#This Row],[Date]],"dddd")</f>
        <v>Saturday</v>
      </c>
      <c r="E469" s="136"/>
      <c r="F469" s="136"/>
      <c r="G469" s="142"/>
    </row>
    <row r="470" spans="1:7" x14ac:dyDescent="0.25">
      <c r="A470" s="141">
        <f t="shared" si="13"/>
        <v>43233</v>
      </c>
      <c r="B470" s="142" t="str">
        <f>TEXT(Table1[[#This Row],[Date]],"mmmm")</f>
        <v>May</v>
      </c>
      <c r="C470" s="142">
        <f>WEEKNUM(Table1[[#This Row],[Date]])</f>
        <v>20</v>
      </c>
      <c r="D470" s="142" t="str">
        <f>TEXT(Table1[[#This Row],[Date]],"dddd")</f>
        <v>Sunday</v>
      </c>
      <c r="E470" s="136"/>
      <c r="F470" s="136"/>
      <c r="G470" s="142"/>
    </row>
    <row r="471" spans="1:7" x14ac:dyDescent="0.25">
      <c r="A471" s="141">
        <f t="shared" si="13"/>
        <v>43234</v>
      </c>
      <c r="B471" s="142" t="str">
        <f>TEXT(Table1[[#This Row],[Date]],"mmmm")</f>
        <v>May</v>
      </c>
      <c r="C471" s="142">
        <f>WEEKNUM(Table1[[#This Row],[Date]])</f>
        <v>20</v>
      </c>
      <c r="D471" s="142" t="str">
        <f>TEXT(Table1[[#This Row],[Date]],"dddd")</f>
        <v>Monday</v>
      </c>
      <c r="E471" s="136">
        <v>8</v>
      </c>
      <c r="F471" s="136"/>
      <c r="G471" s="142"/>
    </row>
    <row r="472" spans="1:7" x14ac:dyDescent="0.25">
      <c r="A472" s="141">
        <f t="shared" si="13"/>
        <v>43235</v>
      </c>
      <c r="B472" s="142" t="str">
        <f>TEXT(Table1[[#This Row],[Date]],"mmmm")</f>
        <v>May</v>
      </c>
      <c r="C472" s="142">
        <f>WEEKNUM(Table1[[#This Row],[Date]])</f>
        <v>20</v>
      </c>
      <c r="D472" s="142" t="str">
        <f>TEXT(Table1[[#This Row],[Date]],"dddd")</f>
        <v>Tuesday</v>
      </c>
      <c r="E472" s="136">
        <v>8</v>
      </c>
      <c r="F472" s="136"/>
      <c r="G472" s="142"/>
    </row>
    <row r="473" spans="1:7" x14ac:dyDescent="0.25">
      <c r="A473" s="141">
        <f t="shared" si="13"/>
        <v>43236</v>
      </c>
      <c r="B473" s="142" t="str">
        <f>TEXT(Table1[[#This Row],[Date]],"mmmm")</f>
        <v>May</v>
      </c>
      <c r="C473" s="142">
        <f>WEEKNUM(Table1[[#This Row],[Date]])</f>
        <v>20</v>
      </c>
      <c r="D473" s="142" t="str">
        <f>TEXT(Table1[[#This Row],[Date]],"dddd")</f>
        <v>Wednesday</v>
      </c>
      <c r="E473" s="136">
        <v>8</v>
      </c>
      <c r="F473" s="136"/>
      <c r="G473" s="142"/>
    </row>
    <row r="474" spans="1:7" x14ac:dyDescent="0.25">
      <c r="A474" s="141">
        <f t="shared" si="13"/>
        <v>43237</v>
      </c>
      <c r="B474" s="142" t="str">
        <f>TEXT(Table1[[#This Row],[Date]],"mmmm")</f>
        <v>May</v>
      </c>
      <c r="C474" s="142">
        <f>WEEKNUM(Table1[[#This Row],[Date]])</f>
        <v>20</v>
      </c>
      <c r="D474" s="142" t="str">
        <f>TEXT(Table1[[#This Row],[Date]],"dddd")</f>
        <v>Thursday</v>
      </c>
      <c r="E474" s="136">
        <v>8</v>
      </c>
      <c r="F474" s="136"/>
      <c r="G474" s="142"/>
    </row>
    <row r="475" spans="1:7" x14ac:dyDescent="0.25">
      <c r="A475" s="141">
        <f t="shared" si="13"/>
        <v>43238</v>
      </c>
      <c r="B475" s="142" t="str">
        <f>TEXT(Table1[[#This Row],[Date]],"mmmm")</f>
        <v>May</v>
      </c>
      <c r="C475" s="142">
        <f>WEEKNUM(Table1[[#This Row],[Date]])</f>
        <v>20</v>
      </c>
      <c r="D475" s="142" t="str">
        <f>TEXT(Table1[[#This Row],[Date]],"dddd")</f>
        <v>Friday</v>
      </c>
      <c r="E475" s="136">
        <v>8</v>
      </c>
      <c r="F475" s="136"/>
      <c r="G475" s="142"/>
    </row>
    <row r="476" spans="1:7" x14ac:dyDescent="0.25">
      <c r="A476" s="141">
        <f t="shared" si="13"/>
        <v>43239</v>
      </c>
      <c r="B476" s="142" t="str">
        <f>TEXT(Table1[[#This Row],[Date]],"mmmm")</f>
        <v>May</v>
      </c>
      <c r="C476" s="142">
        <f>WEEKNUM(Table1[[#This Row],[Date]])</f>
        <v>20</v>
      </c>
      <c r="D476" s="142" t="str">
        <f>TEXT(Table1[[#This Row],[Date]],"dddd")</f>
        <v>Saturday</v>
      </c>
      <c r="E476" s="136"/>
      <c r="F476" s="136"/>
      <c r="G476" s="142"/>
    </row>
    <row r="477" spans="1:7" x14ac:dyDescent="0.25">
      <c r="A477" s="141">
        <f t="shared" si="13"/>
        <v>43240</v>
      </c>
      <c r="B477" s="142" t="str">
        <f>TEXT(Table1[[#This Row],[Date]],"mmmm")</f>
        <v>May</v>
      </c>
      <c r="C477" s="142">
        <f>WEEKNUM(Table1[[#This Row],[Date]])</f>
        <v>21</v>
      </c>
      <c r="D477" s="142" t="str">
        <f>TEXT(Table1[[#This Row],[Date]],"dddd")</f>
        <v>Sunday</v>
      </c>
      <c r="E477" s="136"/>
      <c r="F477" s="136"/>
      <c r="G477" s="142"/>
    </row>
    <row r="478" spans="1:7" x14ac:dyDescent="0.25">
      <c r="A478" s="141"/>
      <c r="B478" s="142"/>
      <c r="C478" s="142"/>
      <c r="D478" s="142"/>
      <c r="E478" s="136">
        <f>SUM(E2:E477)</f>
        <v>2666</v>
      </c>
      <c r="F478" s="136">
        <f>SUM(F2:F477)</f>
        <v>80</v>
      </c>
      <c r="G478" s="142" t="s">
        <v>262</v>
      </c>
    </row>
    <row r="480" spans="1:7" x14ac:dyDescent="0.25">
      <c r="A480" t="s">
        <v>263</v>
      </c>
      <c r="F480" s="162">
        <f>SUM(F121,F157,F219,F299,F300,F331,F338)</f>
        <v>56</v>
      </c>
      <c r="G480" s="162" t="s">
        <v>264</v>
      </c>
    </row>
    <row r="481" spans="1:7" x14ac:dyDescent="0.25">
      <c r="A481" t="s">
        <v>265</v>
      </c>
      <c r="F481" s="162">
        <f>SUM(F4,F5)</f>
        <v>0</v>
      </c>
      <c r="G481" s="162" t="s">
        <v>266</v>
      </c>
    </row>
    <row r="484" spans="1:7" x14ac:dyDescent="0.25">
      <c r="D484">
        <v>90000</v>
      </c>
    </row>
    <row r="485" spans="1:7" x14ac:dyDescent="0.25">
      <c r="D485">
        <v>2080</v>
      </c>
    </row>
  </sheetData>
  <mergeCells count="3">
    <mergeCell ref="M18:P18"/>
    <mergeCell ref="M37:N37"/>
    <mergeCell ref="M38:N38"/>
  </mergeCells>
  <printOptions horizontalCentered="1"/>
  <pageMargins left="0.7" right="0.7" top="0.75" bottom="0.75" header="0.3" footer="0.3"/>
  <pageSetup scale="69" orientation="portrait" horizontalDpi="4294967293" verticalDpi="4294967293" r:id="rId1"/>
  <headerFooter>
    <oddHeader>&amp;L&amp;G&amp;R&amp;"Georgia,Bold"&amp;16Non-Employee Timesheet</oddHeader>
    <oddFooter>&amp;L&amp;"Georgia,Regular"&amp;10RCIS Confidential&amp;C&amp;"Georgia,Regular"&amp;10&amp;D&amp;R&amp;"Georgia,Regular"&amp;10Page &amp;P</oddFoot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MedicalClaims</vt:lpstr>
      <vt:lpstr>Pradeep Bhai</vt:lpstr>
      <vt:lpstr>Savings</vt:lpstr>
      <vt:lpstr>HisaabKitaab</vt:lpstr>
      <vt:lpstr>Sheet3</vt:lpstr>
      <vt:lpstr>AutoInsurance</vt:lpstr>
      <vt:lpstr>Extra Monthly Expenses</vt:lpstr>
      <vt:lpstr>ProcalSalaryData</vt:lpstr>
      <vt:lpstr>RCIS Billable Hours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</dc:creator>
  <cp:lastModifiedBy>Bhandari</cp:lastModifiedBy>
  <dcterms:created xsi:type="dcterms:W3CDTF">2017-05-24T02:50:27Z</dcterms:created>
  <dcterms:modified xsi:type="dcterms:W3CDTF">2018-06-16T03:42:34Z</dcterms:modified>
</cp:coreProperties>
</file>