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212cd0073f598bd5/Desktop/"/>
    </mc:Choice>
  </mc:AlternateContent>
  <xr:revisionPtr revIDLastSave="771" documentId="14_{462F237F-40A2-4CEC-A500-01491E1B0D53}" xr6:coauthVersionLast="47" xr6:coauthVersionMax="47" xr10:uidLastSave="{D637CAD2-2D71-47DA-A76C-B87EA6B218BC}"/>
  <bookViews>
    <workbookView xWindow="-108" yWindow="-108" windowWidth="23256" windowHeight="12456" activeTab="3" xr2:uid="{5198F7D8-71C7-436A-B2F2-649134933F32}"/>
  </bookViews>
  <sheets>
    <sheet name="Problem 01" sheetId="1" r:id="rId1"/>
    <sheet name="Problem 02" sheetId="2" r:id="rId2"/>
    <sheet name="Problem 03" sheetId="6" r:id="rId3"/>
    <sheet name="Problem 03_v1.0" sheetId="7" r:id="rId4"/>
    <sheet name="Problem 04" sheetId="3" r:id="rId5"/>
    <sheet name="Q" sheetId="5" r:id="rId6"/>
  </sheets>
  <definedNames>
    <definedName name="solver_adj" localSheetId="0" hidden="1">'Problem 01'!$C$4:$D$4</definedName>
    <definedName name="solver_adj" localSheetId="1" hidden="1">'Problem 02'!$C$4:$D$4</definedName>
    <definedName name="solver_adj" localSheetId="2" hidden="1">'Problem 03'!$D$2:$E$3</definedName>
    <definedName name="solver_adj" localSheetId="3" hidden="1">'Problem 03_v1.0'!$F$4:$I$5</definedName>
    <definedName name="solver_adj" localSheetId="4" hidden="1">'Problem 04'!$C$8:$F$8</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0" hidden="1">'Problem 01'!$C$6</definedName>
    <definedName name="solver_lhs1" localSheetId="1" hidden="1">'Problem 02'!$C$6</definedName>
    <definedName name="solver_lhs1" localSheetId="2" hidden="1">'Problem 03'!$E$10</definedName>
    <definedName name="solver_lhs1" localSheetId="3" hidden="1">'Problem 03_v1.0'!$F$16:$F$19</definedName>
    <definedName name="solver_lhs1" localSheetId="4" hidden="1">'Problem 04'!$D$12</definedName>
    <definedName name="solver_lhs2" localSheetId="0" hidden="1">'Problem 01'!$C$7</definedName>
    <definedName name="solver_lhs2" localSheetId="1" hidden="1">'Problem 02'!$C$7</definedName>
    <definedName name="solver_lhs2" localSheetId="2" hidden="1">'Problem 03'!$E$11</definedName>
    <definedName name="solver_lhs2" localSheetId="3" hidden="1">'Problem 03_v1.0'!$F$20</definedName>
    <definedName name="solver_lhs2" localSheetId="4" hidden="1">'Problem 04'!$D$13</definedName>
    <definedName name="solver_lhs3" localSheetId="2" hidden="1">'Problem 03'!$E$12</definedName>
    <definedName name="solver_lhs3" localSheetId="3" hidden="1">'Problem 03_v1.0'!$F$21</definedName>
    <definedName name="solver_lhs3" localSheetId="4" hidden="1">'Problem 04'!$D$14</definedName>
    <definedName name="solver_lhs4" localSheetId="2" hidden="1">'Problem 03'!$E$13</definedName>
    <definedName name="solver_lhs4" localSheetId="4" hidden="1">'Problem 04'!$D$15</definedName>
    <definedName name="solver_lhs5" localSheetId="2" hidden="1">'Problem 03'!$E$14</definedName>
    <definedName name="solver_lhs5" localSheetId="4" hidden="1">'Problem 04'!$D$17</definedName>
    <definedName name="solver_lhs6" localSheetId="2" hidden="1">'Problem 03'!$E$15</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2</definedName>
    <definedName name="solver_num" localSheetId="1" hidden="1">2</definedName>
    <definedName name="solver_num" localSheetId="2" hidden="1">6</definedName>
    <definedName name="solver_num" localSheetId="3" hidden="1">3</definedName>
    <definedName name="solver_num" localSheetId="4" hidden="1">5</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'Problem 01'!$E$2</definedName>
    <definedName name="solver_opt" localSheetId="1" hidden="1">'Problem 02'!$G$2</definedName>
    <definedName name="solver_opt" localSheetId="2" hidden="1">'Problem 03'!$D$7</definedName>
    <definedName name="solver_opt" localSheetId="3" hidden="1">'Problem 03_v1.0'!$J$12</definedName>
    <definedName name="solver_opt" localSheetId="4" hidden="1">'Problem 04'!$G$6</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el1" localSheetId="0" hidden="1">1</definedName>
    <definedName name="solver_rel1" localSheetId="1" hidden="1">1</definedName>
    <definedName name="solver_rel1" localSheetId="2" hidden="1">3</definedName>
    <definedName name="solver_rel1" localSheetId="3" hidden="1">1</definedName>
    <definedName name="solver_rel1" localSheetId="4" hidden="1">1</definedName>
    <definedName name="solver_rel2" localSheetId="0" hidden="1">1</definedName>
    <definedName name="solver_rel2" localSheetId="1" hidden="1">1</definedName>
    <definedName name="solver_rel2" localSheetId="2" hidden="1">2</definedName>
    <definedName name="solver_rel2" localSheetId="3" hidden="1">3</definedName>
    <definedName name="solver_rel2" localSheetId="4" hidden="1">1</definedName>
    <definedName name="solver_rel3" localSheetId="2" hidden="1">1</definedName>
    <definedName name="solver_rel3" localSheetId="3" hidden="1">2</definedName>
    <definedName name="solver_rel3" localSheetId="4" hidden="1">1</definedName>
    <definedName name="solver_rel4" localSheetId="2" hidden="1">1</definedName>
    <definedName name="solver_rel4" localSheetId="4" hidden="1">1</definedName>
    <definedName name="solver_rel5" localSheetId="2" hidden="1">1</definedName>
    <definedName name="solver_rel5" localSheetId="4" hidden="1">1</definedName>
    <definedName name="solver_rel6" localSheetId="2" hidden="1">1</definedName>
    <definedName name="solver_rhs1" localSheetId="0" hidden="1">'Problem 01'!$E$6</definedName>
    <definedName name="solver_rhs1" localSheetId="1" hidden="1">'Problem 02'!$E$6</definedName>
    <definedName name="solver_rhs1" localSheetId="2" hidden="1">'Problem 03'!$G$10</definedName>
    <definedName name="solver_rhs1" localSheetId="3" hidden="1">'Problem 03_v1.0'!$I$16:$I$19</definedName>
    <definedName name="solver_rhs1" localSheetId="4" hidden="1">'Problem 04'!$F$12</definedName>
    <definedName name="solver_rhs2" localSheetId="0" hidden="1">'Problem 01'!$E$7</definedName>
    <definedName name="solver_rhs2" localSheetId="1" hidden="1">'Problem 02'!$E$7</definedName>
    <definedName name="solver_rhs2" localSheetId="2" hidden="1">'Problem 03'!$G$11</definedName>
    <definedName name="solver_rhs2" localSheetId="3" hidden="1">'Problem 03_v1.0'!$I$20</definedName>
    <definedName name="solver_rhs2" localSheetId="4" hidden="1">'Problem 04'!$F$13</definedName>
    <definedName name="solver_rhs3" localSheetId="2" hidden="1">'Problem 03'!$G$12</definedName>
    <definedName name="solver_rhs3" localSheetId="3" hidden="1">'Problem 03_v1.0'!$I$21</definedName>
    <definedName name="solver_rhs3" localSheetId="4" hidden="1">'Problem 04'!$F$14</definedName>
    <definedName name="solver_rhs4" localSheetId="2" hidden="1">'Problem 03'!$G$13</definedName>
    <definedName name="solver_rhs4" localSheetId="4" hidden="1">'Problem 04'!$F$15</definedName>
    <definedName name="solver_rhs5" localSheetId="2" hidden="1">'Problem 03'!$G$14</definedName>
    <definedName name="solver_rhs5" localSheetId="4" hidden="1">'Problem 04'!$F$17</definedName>
    <definedName name="solver_rhs6" localSheetId="2" hidden="1">'Problem 03'!$G$15</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1</definedName>
    <definedName name="solver_typ" localSheetId="1" hidden="1">1</definedName>
    <definedName name="solver_typ" localSheetId="2" hidden="1">2</definedName>
    <definedName name="solver_typ" localSheetId="3" hidden="1">2</definedName>
    <definedName name="solver_typ" localSheetId="4"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7" l="1"/>
  <c r="J10" i="7"/>
  <c r="K5" i="7"/>
  <c r="K4" i="7"/>
  <c r="J6" i="7"/>
  <c r="I21" i="7"/>
  <c r="I20" i="7"/>
  <c r="F20" i="7"/>
  <c r="F18" i="7" a="1"/>
  <c r="F18" i="7" s="1"/>
  <c r="F16" i="7" a="1"/>
  <c r="F16" i="7" s="1"/>
  <c r="F21" i="7"/>
  <c r="E15" i="6"/>
  <c r="D7" i="6"/>
  <c r="E14" i="6"/>
  <c r="E13" i="6"/>
  <c r="E12" i="6"/>
  <c r="E11" i="6"/>
  <c r="E10" i="6"/>
  <c r="C6" i="1"/>
  <c r="D17" i="3"/>
  <c r="D15" i="3"/>
  <c r="D14" i="3"/>
  <c r="D13" i="3"/>
  <c r="D12" i="3"/>
  <c r="G6" i="3"/>
  <c r="C7" i="1"/>
  <c r="E2" i="2"/>
  <c r="G2" i="2" s="1"/>
  <c r="C7" i="2"/>
  <c r="C6" i="2"/>
  <c r="E2" i="1"/>
  <c r="J12" i="7" l="1"/>
  <c r="K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<sst xmlns="http://schemas.openxmlformats.org/spreadsheetml/2006/main" count="188" uniqueCount="131">
  <si>
    <t>A</t>
  </si>
  <si>
    <t>B</t>
  </si>
  <si>
    <t>OFV</t>
  </si>
  <si>
    <t>DECISION VARIABLES</t>
  </si>
  <si>
    <t>CONSTRAINT</t>
  </si>
  <si>
    <t>&lt;=</t>
  </si>
  <si>
    <t>(flour constraint)</t>
  </si>
  <si>
    <t>(sugar constraint)</t>
  </si>
  <si>
    <t>Table</t>
  </si>
  <si>
    <t>Chair</t>
  </si>
  <si>
    <t>x1</t>
  </si>
  <si>
    <t>CONSTRAINTS</t>
  </si>
  <si>
    <t>(large wood)</t>
  </si>
  <si>
    <t>(small wood)</t>
  </si>
  <si>
    <t>COST</t>
  </si>
  <si>
    <t>Zmax</t>
  </si>
  <si>
    <t>Constraints</t>
  </si>
  <si>
    <t>Q) Number of decision variables?</t>
  </si>
  <si>
    <t>Q) Define and Describe Decision Variables ?</t>
  </si>
  <si>
    <t>Q) how many constraints?</t>
  </si>
  <si>
    <t>Q) Type of each constraint?</t>
  </si>
  <si>
    <t>Q) Define and Describeeach constraint ?</t>
  </si>
  <si>
    <t>Q) Describe the model?</t>
  </si>
  <si>
    <t>Q) how to validate whethe the data given to simplex is correct or not  ?</t>
  </si>
  <si>
    <t>Profit</t>
  </si>
  <si>
    <t>Column1</t>
  </si>
  <si>
    <t>Media TV</t>
  </si>
  <si>
    <t>Newspaper</t>
  </si>
  <si>
    <t>Websites</t>
  </si>
  <si>
    <t>OTT</t>
  </si>
  <si>
    <t xml:space="preserve">     </t>
  </si>
  <si>
    <t>outreach/adv</t>
  </si>
  <si>
    <t>cost/adv</t>
  </si>
  <si>
    <t>cost/adv (lakhs)</t>
  </si>
  <si>
    <t>Advmax</t>
  </si>
  <si>
    <t>Decision Variables</t>
  </si>
  <si>
    <t>Xmediatv</t>
  </si>
  <si>
    <t>Xnewspaper</t>
  </si>
  <si>
    <t>Xwebsite</t>
  </si>
  <si>
    <t>Xott</t>
  </si>
  <si>
    <t>Objective Function</t>
  </si>
  <si>
    <t>Constraints:</t>
  </si>
  <si>
    <t xml:space="preserve">x2 </t>
  </si>
  <si>
    <t>x3</t>
  </si>
  <si>
    <t>x4</t>
  </si>
  <si>
    <t>4x1+3x2+2x3+4x4           &lt;=</t>
  </si>
  <si>
    <t>Max(8000x1+ 5000x2+ 3000x3 + 2000x4)</t>
  </si>
  <si>
    <t xml:space="preserve">x1, x2, x3, x4 </t>
  </si>
  <si>
    <t xml:space="preserve"> &gt;=</t>
  </si>
  <si>
    <t>LHS</t>
  </si>
  <si>
    <t>RHS</t>
  </si>
  <si>
    <t>Inequality</t>
  </si>
  <si>
    <t>Problem 01
Prakash sweets in Roorkee can make two types of sweets (A and B). The sweets are made of
two ingredients namely flour and sugar to make A and B. One packet of A needs 3kg of flour
and 3kg of sugar, one packet of B needs 3kg of flour and 4kg of sugar. Prakash Sweets has 21
kg of flour and 28 kg of sugar. These sweets are sold at 1000 Rs and 900 Rs per packet
respectively. Now we need to decide how much of type A and B sweets to produce to maximize
the revenue.</t>
  </si>
  <si>
    <t>max</t>
  </si>
  <si>
    <t>x1: Number of tables to be produced</t>
  </si>
  <si>
    <t>x2: Number of Chairs to be produced</t>
  </si>
  <si>
    <t xml:space="preserve">Decision variables </t>
  </si>
  <si>
    <t>x1+x2 &lt;= 6</t>
  </si>
  <si>
    <t>2x1+x2 &lt;=8</t>
  </si>
  <si>
    <t>x1,x2&gt;= 0</t>
  </si>
  <si>
    <t>z = 1600x1+1000x2 -1200</t>
  </si>
  <si>
    <t>1000x1+900x2</t>
  </si>
  <si>
    <t>Objective Function max</t>
  </si>
  <si>
    <t>x1 : number of sweets to be produced of type A</t>
  </si>
  <si>
    <t>x2: number of sweets to be prodced of type B</t>
  </si>
  <si>
    <t>3x1+3x2&lt;=21</t>
  </si>
  <si>
    <t>3x1+4x2&lt;=28</t>
  </si>
  <si>
    <t>x1, x2&gt;=0</t>
  </si>
  <si>
    <t>Xmediatv x1     : Number of advertisements in Mediatv</t>
  </si>
  <si>
    <t>Xnewspapee x2 : Number of advertisements in Newspaper</t>
  </si>
  <si>
    <t>Xwebsites  x3   : Number of advertisements in Website</t>
  </si>
  <si>
    <t>Xott  x4         : Number of advertisements in ott</t>
  </si>
  <si>
    <t>Problem 03
The demands for 2 weeks for a product are 800 and 1000. In a week, the company can produce
up to 700 units in regular time at 100/product. It can employ overtime and produce up to an
extra 300 units in a week at 120/product. The cost of carrying a product from one week to the
next is 15/product/week. How should the company produce to meet the demand at minimal
cost?</t>
  </si>
  <si>
    <t>decision variables</t>
  </si>
  <si>
    <t>Week1</t>
  </si>
  <si>
    <t>Week2</t>
  </si>
  <si>
    <t>Regular time production capacity  700 units</t>
  </si>
  <si>
    <t>Demand</t>
  </si>
  <si>
    <t>Overtime</t>
  </si>
  <si>
    <t>production capacity 300 units</t>
  </si>
  <si>
    <t>Regular time production cost 100/product</t>
  </si>
  <si>
    <t>Overtime production cost 120/product</t>
  </si>
  <si>
    <t>Carrying cost from 1wk to next week 15/product/week</t>
  </si>
  <si>
    <t xml:space="preserve">x3: Number of products to be procuded inregular time week2 </t>
  </si>
  <si>
    <t xml:space="preserve">x4: Number of products to be produced in overtime week2 </t>
  </si>
  <si>
    <t xml:space="preserve">total regular time capacity </t>
  </si>
  <si>
    <t>overtime capacity 1 week 300</t>
  </si>
  <si>
    <t>overtime capacity second week 300</t>
  </si>
  <si>
    <t>x5: Number of products to be carried to week2 from week1</t>
  </si>
  <si>
    <t>Zmin</t>
  </si>
  <si>
    <t>100x1+120x2+100x3+120x4+15x5</t>
  </si>
  <si>
    <t>x1+x2+x5&gt;=800</t>
  </si>
  <si>
    <t>x3+x4+x5&gt;=1000</t>
  </si>
  <si>
    <t>x1,x2, x3, x4, x5 &gt;=0</t>
  </si>
  <si>
    <t xml:space="preserve"> deficit 400</t>
  </si>
  <si>
    <t xml:space="preserve">  ==&gt;</t>
  </si>
  <si>
    <t>100x1+120x2+100x3+120x4+15(x1+x2-800)</t>
  </si>
  <si>
    <t>115x1+135x2+100x3+120x4-12000</t>
  </si>
  <si>
    <t>x1+x2+x3+x4 &gt;=1800</t>
  </si>
  <si>
    <t xml:space="preserve"> ===&gt;</t>
  </si>
  <si>
    <t xml:space="preserve"> ===&gt; </t>
  </si>
  <si>
    <t>x1+x2 &gt;= 800</t>
  </si>
  <si>
    <t>RT</t>
  </si>
  <si>
    <t>OT</t>
  </si>
  <si>
    <t>week2</t>
  </si>
  <si>
    <t>Cost</t>
  </si>
  <si>
    <t>&gt;=</t>
  </si>
  <si>
    <t>x1&lt;=700</t>
  </si>
  <si>
    <t>x3&lt;=700</t>
  </si>
  <si>
    <t>x2&lt;=300</t>
  </si>
  <si>
    <t>=</t>
  </si>
  <si>
    <t>x1 : Number of productsto be produced in regular time in week1</t>
  </si>
  <si>
    <t>x2: Number of products to be produced in overtime in week 1</t>
  </si>
  <si>
    <t>x4&lt;=300</t>
  </si>
  <si>
    <t xml:space="preserve"> </t>
  </si>
  <si>
    <t>DV</t>
  </si>
  <si>
    <t>DV: Decision Variable</t>
  </si>
  <si>
    <t>Cost: /product</t>
  </si>
  <si>
    <t>Cost /product</t>
  </si>
  <si>
    <t>Constaints</t>
  </si>
  <si>
    <t>Relationship</t>
  </si>
  <si>
    <t>Cost per Week</t>
  </si>
  <si>
    <t>Production
Capacity / Week</t>
  </si>
  <si>
    <t>RT : Qty of products produced on Regular Time</t>
  </si>
  <si>
    <t>OT: Qty of Products Produced on Over Time</t>
  </si>
  <si>
    <t>Demand/ week</t>
  </si>
  <si>
    <t>RTCO</t>
  </si>
  <si>
    <t>OTCO</t>
  </si>
  <si>
    <t>CO: Qty of Products carry over to the next week</t>
  </si>
  <si>
    <t>OTCO: Qty of Products Produced on Overtime Carry Carry Over to the next Week</t>
  </si>
  <si>
    <t>RTCO: Qty of Products Produced on Regular Time  Carry Over to the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</si>
</sst>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2"/>
      <color theme="1"/>
      <name val="Amasis MT Pro Light"/>
      <family val="1"/>
    </font>
    <font>
      <sz val="11"/>
      <color theme="1"/>
      <name val="Amasis MT Pro Light"/>
      <family val="1"/>
    </font>
    <font>
      <b/>
      <sz val="11"/>
      <color theme="1"/>
      <name val="Amasis MT Pro Light"/>
      <family val="1"/>
    </font>
    <font>
      <sz val="11"/>
      <color theme="3"/>
      <name val="Amasis MT Pro Light"/>
      <family val="1"/>
    </font>
  </fonts>
  <fills count="13">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9">
    <xf numFmtId="0" fontId="0" fillId="0" borderId="0" xfId="0"/>
    <xf numFmtId="0" fontId="1" fillId="0" borderId="0" xfId="0" applyFont="1"/>
    <xf numFmtId="0" fontId="0" fillId="7" borderId="0" xfId="0" applyFill="1"/>
    <xf numFmtId="0" fontId="4" fillId="0" borderId="0" xfId="0" applyFont="1"/>
    <xf numFmtId="0" fontId="4" fillId="2" borderId="0" xfId="0" applyFont="1" applyFill="1"/>
    <xf numFmtId="0" fontId="4" fillId="3" borderId="0" xfId="0" applyFont="1" applyFill="1"/>
    <xf numFmtId="0" fontId="4" fillId="0" borderId="0" xfId="0" applyFont="1" applyAlignment="1">
      <alignment horizontal="center" vertical="center"/>
    </xf>
    <xf numFmtId="0" fontId="5" fillId="0" borderId="0" xfId="0" applyFont="1"/>
    <xf numFmtId="0" fontId="4" fillId="4" borderId="0" xfId="0" applyFont="1" applyFill="1"/>
    <xf numFmtId="0" fontId="4" fillId="2" borderId="0" xfId="0" applyFont="1" applyFill="1" applyAlignment="1">
      <alignment horizontal="right"/>
    </xf>
    <xf numFmtId="0" fontId="4" fillId="7" borderId="0" xfId="0" applyFont="1" applyFill="1"/>
    <xf numFmtId="0" fontId="4" fillId="0" borderId="0" xfId="0" applyFont="1" applyAlignment="1">
      <alignment horizontal="center"/>
    </xf>
    <xf numFmtId="0" fontId="4" fillId="7" borderId="0" xfId="0" applyFont="1" applyFill="1" applyAlignment="1">
      <alignment horizontal="right"/>
    </xf>
    <xf numFmtId="0" fontId="4" fillId="6" borderId="0" xfId="0" applyFont="1" applyFill="1"/>
    <xf numFmtId="0" fontId="6" fillId="2" borderId="0" xfId="0" applyFont="1" applyFill="1"/>
    <xf numFmtId="0" fontId="6" fillId="2" borderId="0" xfId="0" quotePrefix="1" applyFont="1" applyFill="1"/>
    <xf numFmtId="0" fontId="4" fillId="5" borderId="1" xfId="0" applyFont="1" applyFill="1" applyBorder="1"/>
    <xf numFmtId="0" fontId="4" fillId="5" borderId="2" xfId="0" applyFont="1" applyFill="1" applyBorder="1"/>
    <xf numFmtId="0" fontId="4" fillId="5" borderId="3" xfId="0" applyFont="1" applyFill="1" applyBorder="1"/>
    <xf numFmtId="0" fontId="0" fillId="8" borderId="0" xfId="0" applyFill="1"/>
    <xf numFmtId="0" fontId="0" fillId="0" borderId="0" xfId="0" quotePrefix="1"/>
    <xf numFmtId="0" fontId="0" fillId="9" borderId="0" xfId="0" applyFill="1"/>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3" fillId="7" borderId="0" xfId="0" applyFont="1" applyFill="1" applyAlignment="1">
      <alignment horizontal="left" wrapText="1"/>
    </xf>
    <xf numFmtId="0" fontId="3" fillId="0" borderId="0" xfId="0" applyFont="1" applyAlignment="1">
      <alignment horizontal="left" wrapText="1"/>
    </xf>
    <xf numFmtId="0" fontId="4" fillId="0" borderId="0" xfId="0" applyFont="1" applyAlignment="1">
      <alignment horizontal="left"/>
    </xf>
  </cellXfs>
  <cellStyles count="1">
    <cellStyle name="Normal" xfId="0" builtinId="0"/>
  </cellStyles>
  <dxfs count="8">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name val="Amasis MT Pro Light"/>
        <family val="1"/>
        <scheme val="none"/>
      </font>
    </dxf>
    <dxf>
      <font>
        <strike val="0"/>
        <outline val="0"/>
        <shadow val="0"/>
        <u val="none"/>
        <vertAlign val="baseline"/>
        <sz val="11"/>
        <color theme="3"/>
        <name val="Amasis MT Pro Light"/>
        <family val="1"/>
        <scheme val="none"/>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9DB32-CCC2-4EAD-92AF-C355C5D20059}" name="Table1" displayName="Table1" ref="J6:O11" totalsRowShown="0" headerRowDxfId="7" dataDxfId="6">
  <autoFilter ref="J6:O11" xr:uid="{F529DB32-CCC2-4EAD-92AF-C355C5D20059}"/>
  <tableColumns count="6">
    <tableColumn id="1" xr3:uid="{A7CEB630-6E8D-4C77-9E13-3429BC87CFE4}" name="     " dataDxfId="5"/>
    <tableColumn id="2" xr3:uid="{DFBC39AE-D21E-4AB8-BB96-D283F340D7AA}" name="Media TV" dataDxfId="4"/>
    <tableColumn id="3" xr3:uid="{C9072B1B-7699-4544-9FD7-60143D57167C}" name="Newspaper" dataDxfId="3"/>
    <tableColumn id="4" xr3:uid="{B2DC1EC1-F482-4DD6-BB6C-39E572733F3D}" name="Websites" dataDxfId="2"/>
    <tableColumn id="5" xr3:uid="{75D1F7A7-0439-4BFC-90A0-65D570A8D3E3}" name="OTT" dataDxfId="1"/>
    <tableColumn id="6" xr3:uid="{71BFF771-5AF5-4BDD-AC92-EDE4051C2F8A}"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2472-FDB6-448F-BAA2-DCFF274F07D9}">
  <dimension ref="A1:Q15"/>
  <sheetViews>
    <sheetView workbookViewId="0">
      <selection activeCell="A15" sqref="A15:XFD15"/>
    </sheetView>
  </sheetViews>
  <sheetFormatPr defaultRowHeight="13.8" x14ac:dyDescent="0.25"/>
  <cols>
    <col min="1" max="1" width="18.5546875" style="3" bestFit="1" customWidth="1"/>
    <col min="2" max="4" width="8.88671875" style="3"/>
    <col min="5" max="5" width="10.109375" style="3" customWidth="1"/>
    <col min="6" max="11" width="8.88671875" style="3"/>
    <col min="12" max="12" width="27.77734375" style="3" bestFit="1" customWidth="1"/>
    <col min="13" max="15" width="8.88671875" style="3"/>
    <col min="16" max="16" width="12.44140625" style="3" customWidth="1"/>
    <col min="17" max="16384" width="8.88671875" style="3"/>
  </cols>
  <sheetData>
    <row r="1" spans="1:17" x14ac:dyDescent="0.25">
      <c r="C1" s="4" t="s">
        <v>0</v>
      </c>
      <c r="D1" s="4" t="s">
        <v>1</v>
      </c>
      <c r="E1" s="4" t="s">
        <v>2</v>
      </c>
    </row>
    <row r="2" spans="1:17" x14ac:dyDescent="0.25">
      <c r="C2" s="3">
        <v>1000</v>
      </c>
      <c r="D2" s="3">
        <v>900</v>
      </c>
      <c r="E2" s="5">
        <f>SUMPRODUCT(C2:D2,C4:D4)</f>
        <v>7000</v>
      </c>
      <c r="O2" s="3" t="s">
        <v>62</v>
      </c>
      <c r="Q2" s="3" t="s">
        <v>61</v>
      </c>
    </row>
    <row r="4" spans="1:17" x14ac:dyDescent="0.25">
      <c r="A4" s="4" t="s">
        <v>3</v>
      </c>
      <c r="C4" s="5">
        <v>7</v>
      </c>
      <c r="D4" s="5">
        <v>0</v>
      </c>
      <c r="L4" s="3" t="s">
        <v>17</v>
      </c>
      <c r="O4" s="3" t="s">
        <v>35</v>
      </c>
      <c r="Q4" s="3" t="s">
        <v>63</v>
      </c>
    </row>
    <row r="5" spans="1:17" x14ac:dyDescent="0.25">
      <c r="D5" s="3" t="s">
        <v>51</v>
      </c>
      <c r="L5" s="3" t="s">
        <v>18</v>
      </c>
      <c r="Q5" s="3" t="s">
        <v>64</v>
      </c>
    </row>
    <row r="6" spans="1:17" x14ac:dyDescent="0.25">
      <c r="A6" s="4" t="s">
        <v>4</v>
      </c>
      <c r="C6" s="3">
        <f>3*C4+F9*D4</f>
        <v>21</v>
      </c>
      <c r="D6" s="6" t="s">
        <v>5</v>
      </c>
      <c r="E6" s="7">
        <v>21</v>
      </c>
      <c r="F6" s="3" t="s">
        <v>6</v>
      </c>
      <c r="L6" s="3" t="s">
        <v>19</v>
      </c>
    </row>
    <row r="7" spans="1:17" x14ac:dyDescent="0.25">
      <c r="C7" s="3">
        <f>3*C4+4*D4</f>
        <v>21</v>
      </c>
      <c r="D7" s="6" t="s">
        <v>5</v>
      </c>
      <c r="E7" s="7">
        <v>28</v>
      </c>
      <c r="F7" s="3" t="s">
        <v>7</v>
      </c>
      <c r="L7" s="3" t="s">
        <v>20</v>
      </c>
    </row>
    <row r="8" spans="1:17" x14ac:dyDescent="0.25">
      <c r="L8" s="3" t="s">
        <v>21</v>
      </c>
      <c r="O8" s="3" t="s">
        <v>16</v>
      </c>
      <c r="Q8" s="3" t="s">
        <v>65</v>
      </c>
    </row>
    <row r="9" spans="1:17" x14ac:dyDescent="0.25">
      <c r="L9" s="3" t="s">
        <v>22</v>
      </c>
      <c r="Q9" s="3" t="s">
        <v>66</v>
      </c>
    </row>
    <row r="10" spans="1:17" x14ac:dyDescent="0.25">
      <c r="Q10" s="3" t="s">
        <v>67</v>
      </c>
    </row>
    <row r="14" spans="1:17" ht="14.4" customHeight="1" x14ac:dyDescent="0.25"/>
    <row r="15" spans="1:17" s="26" customFormat="1" ht="112.8" customHeight="1" x14ac:dyDescent="0.3">
      <c r="A15" s="26" t="s">
        <v>52</v>
      </c>
    </row>
  </sheetData>
  <mergeCells count="1">
    <mergeCell ref="A15:XFD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9C8D-DDD8-4950-872E-2A67B5ECE6E8}">
  <dimension ref="A1:P15"/>
  <sheetViews>
    <sheetView workbookViewId="0">
      <selection activeCell="A15" sqref="A15:XFD15"/>
    </sheetView>
  </sheetViews>
  <sheetFormatPr defaultRowHeight="13.8" x14ac:dyDescent="0.25"/>
  <cols>
    <col min="1" max="1" width="18.5546875" style="3" bestFit="1" customWidth="1"/>
    <col min="2" max="16384" width="8.88671875" style="3"/>
  </cols>
  <sheetData>
    <row r="1" spans="1:16" x14ac:dyDescent="0.25">
      <c r="C1" s="4" t="s">
        <v>8</v>
      </c>
      <c r="D1" s="4" t="s">
        <v>9</v>
      </c>
      <c r="E1" s="4" t="s">
        <v>2</v>
      </c>
      <c r="F1" s="4" t="s">
        <v>14</v>
      </c>
      <c r="G1" s="4" t="s">
        <v>24</v>
      </c>
    </row>
    <row r="2" spans="1:16" x14ac:dyDescent="0.25">
      <c r="B2" s="3" t="s">
        <v>15</v>
      </c>
      <c r="C2" s="3">
        <v>1600</v>
      </c>
      <c r="D2" s="3">
        <v>1000</v>
      </c>
      <c r="E2" s="8">
        <f>SUMPRODUCT(C2:D2,C4:D4)</f>
        <v>7200</v>
      </c>
      <c r="F2" s="3">
        <v>1200</v>
      </c>
      <c r="G2" s="3">
        <f>E2-F2</f>
        <v>6000</v>
      </c>
      <c r="M2" s="3" t="s">
        <v>40</v>
      </c>
      <c r="O2" s="3" t="s">
        <v>53</v>
      </c>
      <c r="P2" s="3" t="s">
        <v>60</v>
      </c>
    </row>
    <row r="4" spans="1:16" x14ac:dyDescent="0.25">
      <c r="A4" s="4" t="s">
        <v>3</v>
      </c>
      <c r="C4" s="8">
        <v>2</v>
      </c>
      <c r="D4" s="8">
        <v>4</v>
      </c>
      <c r="M4" s="3" t="s">
        <v>56</v>
      </c>
      <c r="O4" s="3" t="s">
        <v>54</v>
      </c>
    </row>
    <row r="5" spans="1:16" x14ac:dyDescent="0.25">
      <c r="O5" s="3" t="s">
        <v>55</v>
      </c>
    </row>
    <row r="6" spans="1:16" x14ac:dyDescent="0.25">
      <c r="A6" s="4" t="s">
        <v>11</v>
      </c>
      <c r="C6" s="8">
        <f>1*C4+1*D4</f>
        <v>6</v>
      </c>
      <c r="D6" s="3" t="s">
        <v>5</v>
      </c>
      <c r="E6" s="3">
        <v>6</v>
      </c>
      <c r="F6" s="3" t="s">
        <v>12</v>
      </c>
    </row>
    <row r="7" spans="1:16" x14ac:dyDescent="0.25">
      <c r="C7" s="8">
        <f>2*C4+1*D4</f>
        <v>8</v>
      </c>
      <c r="D7" s="3" t="s">
        <v>5</v>
      </c>
      <c r="E7" s="3">
        <v>8</v>
      </c>
      <c r="F7" s="3" t="s">
        <v>13</v>
      </c>
      <c r="M7" s="3" t="s">
        <v>16</v>
      </c>
      <c r="O7" s="3" t="s">
        <v>57</v>
      </c>
    </row>
    <row r="8" spans="1:16" x14ac:dyDescent="0.25">
      <c r="O8" s="3" t="s">
        <v>58</v>
      </c>
    </row>
    <row r="9" spans="1:16" x14ac:dyDescent="0.25">
      <c r="O9" s="3" t="s">
        <v>59</v>
      </c>
    </row>
    <row r="15" spans="1:16" s="28" customFormat="1" ht="156.6" customHeight="1" x14ac:dyDescent="0.3">
      <c r="A15" s="27"/>
    </row>
  </sheetData>
  <mergeCells count="1">
    <mergeCell ref="A15:XF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59604-F09A-408E-A6F7-9560E2E82D70}">
  <dimension ref="A1:U24"/>
  <sheetViews>
    <sheetView workbookViewId="0">
      <selection activeCell="I10" sqref="I10"/>
    </sheetView>
  </sheetViews>
  <sheetFormatPr defaultRowHeight="13.8" x14ac:dyDescent="0.25"/>
  <cols>
    <col min="1" max="16384" width="8.88671875" style="3"/>
  </cols>
  <sheetData>
    <row r="1" spans="3:21" x14ac:dyDescent="0.25">
      <c r="D1" s="9" t="s">
        <v>102</v>
      </c>
      <c r="E1" s="9" t="s">
        <v>103</v>
      </c>
      <c r="S1" s="3" t="s">
        <v>74</v>
      </c>
      <c r="T1" s="3" t="s">
        <v>75</v>
      </c>
    </row>
    <row r="2" spans="3:21" x14ac:dyDescent="0.25">
      <c r="C2" s="4" t="s">
        <v>74</v>
      </c>
      <c r="D2" s="10">
        <v>700</v>
      </c>
      <c r="E2" s="10">
        <v>100</v>
      </c>
      <c r="M2" s="3" t="s">
        <v>73</v>
      </c>
      <c r="R2" s="3" t="s">
        <v>77</v>
      </c>
      <c r="S2" s="3">
        <v>800</v>
      </c>
      <c r="T2" s="3">
        <v>1000</v>
      </c>
      <c r="U2" s="3">
        <v>1800</v>
      </c>
    </row>
    <row r="3" spans="3:21" x14ac:dyDescent="0.25">
      <c r="C3" s="4" t="s">
        <v>104</v>
      </c>
      <c r="D3" s="10">
        <v>700</v>
      </c>
      <c r="E3" s="10">
        <v>300</v>
      </c>
      <c r="R3" s="3" t="s">
        <v>76</v>
      </c>
    </row>
    <row r="4" spans="3:21" x14ac:dyDescent="0.25">
      <c r="M4" s="3" t="s">
        <v>111</v>
      </c>
      <c r="R4" s="3" t="s">
        <v>78</v>
      </c>
      <c r="S4" s="3" t="s">
        <v>79</v>
      </c>
    </row>
    <row r="5" spans="3:21" x14ac:dyDescent="0.25">
      <c r="C5" s="4" t="s">
        <v>105</v>
      </c>
      <c r="D5" s="3">
        <v>115</v>
      </c>
      <c r="E5" s="3">
        <v>135</v>
      </c>
      <c r="M5" s="3" t="s">
        <v>112</v>
      </c>
    </row>
    <row r="6" spans="3:21" x14ac:dyDescent="0.25">
      <c r="D6" s="3">
        <v>100</v>
      </c>
      <c r="E6" s="3">
        <v>120</v>
      </c>
      <c r="F6" s="3">
        <v>12000</v>
      </c>
      <c r="M6" s="3" t="s">
        <v>83</v>
      </c>
      <c r="R6" s="3" t="s">
        <v>80</v>
      </c>
    </row>
    <row r="7" spans="3:21" x14ac:dyDescent="0.25">
      <c r="C7" s="4" t="s">
        <v>89</v>
      </c>
      <c r="D7" s="10">
        <f>SUMPRODUCT(D2:E3,D5:E6)-F6</f>
        <v>188000</v>
      </c>
      <c r="M7" s="3" t="s">
        <v>84</v>
      </c>
      <c r="R7" s="3" t="s">
        <v>81</v>
      </c>
    </row>
    <row r="9" spans="3:21" x14ac:dyDescent="0.25">
      <c r="C9" s="4" t="s">
        <v>16</v>
      </c>
      <c r="E9" s="4" t="s">
        <v>49</v>
      </c>
      <c r="G9" s="4" t="s">
        <v>50</v>
      </c>
      <c r="R9" s="3" t="s">
        <v>82</v>
      </c>
    </row>
    <row r="10" spans="3:21" x14ac:dyDescent="0.25">
      <c r="E10" s="10">
        <f>D2+E2</f>
        <v>800</v>
      </c>
      <c r="F10" s="11" t="s">
        <v>106</v>
      </c>
      <c r="G10" s="3">
        <v>800</v>
      </c>
    </row>
    <row r="11" spans="3:21" x14ac:dyDescent="0.25">
      <c r="E11" s="10">
        <f>SUM(D2:E3)</f>
        <v>1800</v>
      </c>
      <c r="F11" s="11" t="s">
        <v>110</v>
      </c>
      <c r="G11" s="3">
        <v>1800</v>
      </c>
      <c r="M11" s="3" t="s">
        <v>85</v>
      </c>
      <c r="P11" s="3">
        <v>1400</v>
      </c>
      <c r="Q11" s="3" t="s">
        <v>94</v>
      </c>
    </row>
    <row r="12" spans="3:21" x14ac:dyDescent="0.25">
      <c r="E12" s="10">
        <f>D2</f>
        <v>700</v>
      </c>
      <c r="F12" s="11" t="s">
        <v>5</v>
      </c>
      <c r="G12" s="3">
        <v>700</v>
      </c>
      <c r="M12" s="3" t="s">
        <v>86</v>
      </c>
    </row>
    <row r="13" spans="3:21" x14ac:dyDescent="0.25">
      <c r="E13" s="10">
        <f>D3</f>
        <v>700</v>
      </c>
      <c r="F13" s="11" t="s">
        <v>5</v>
      </c>
      <c r="G13" s="3">
        <v>700</v>
      </c>
      <c r="M13" s="3" t="s">
        <v>87</v>
      </c>
    </row>
    <row r="14" spans="3:21" x14ac:dyDescent="0.25">
      <c r="E14" s="12">
        <f>E2</f>
        <v>100</v>
      </c>
      <c r="F14" s="11" t="s">
        <v>5</v>
      </c>
      <c r="G14" s="3">
        <v>300</v>
      </c>
      <c r="M14" s="3" t="s">
        <v>88</v>
      </c>
    </row>
    <row r="15" spans="3:21" x14ac:dyDescent="0.25">
      <c r="E15" s="10">
        <f>E3</f>
        <v>300</v>
      </c>
      <c r="F15" s="11" t="s">
        <v>5</v>
      </c>
      <c r="G15" s="3">
        <v>300</v>
      </c>
    </row>
    <row r="16" spans="3:21" x14ac:dyDescent="0.25">
      <c r="M16" s="3" t="s">
        <v>40</v>
      </c>
      <c r="O16" s="3" t="s">
        <v>89</v>
      </c>
      <c r="P16" s="3" t="s">
        <v>90</v>
      </c>
      <c r="S16" s="3" t="s">
        <v>95</v>
      </c>
      <c r="T16" s="3" t="s">
        <v>96</v>
      </c>
    </row>
    <row r="17" spans="1:20" x14ac:dyDescent="0.25">
      <c r="S17" s="3" t="s">
        <v>95</v>
      </c>
      <c r="T17" s="3" t="s">
        <v>97</v>
      </c>
    </row>
    <row r="19" spans="1:20" x14ac:dyDescent="0.25">
      <c r="M19" s="3" t="s">
        <v>16</v>
      </c>
      <c r="O19" s="3" t="s">
        <v>91</v>
      </c>
      <c r="Q19" s="3" t="s">
        <v>100</v>
      </c>
      <c r="R19" s="3" t="s">
        <v>101</v>
      </c>
    </row>
    <row r="20" spans="1:20" x14ac:dyDescent="0.25">
      <c r="O20" s="3" t="s">
        <v>92</v>
      </c>
      <c r="Q20" s="3" t="s">
        <v>99</v>
      </c>
      <c r="R20" s="3" t="s">
        <v>98</v>
      </c>
    </row>
    <row r="21" spans="1:20" x14ac:dyDescent="0.25">
      <c r="O21" s="3" t="s">
        <v>107</v>
      </c>
      <c r="P21" s="3" t="s">
        <v>109</v>
      </c>
      <c r="Q21" s="3" t="s">
        <v>114</v>
      </c>
    </row>
    <row r="22" spans="1:20" x14ac:dyDescent="0.25">
      <c r="O22" s="3" t="s">
        <v>108</v>
      </c>
      <c r="P22" s="3" t="s">
        <v>113</v>
      </c>
    </row>
    <row r="23" spans="1:20" x14ac:dyDescent="0.25">
      <c r="O23" s="3" t="s">
        <v>93</v>
      </c>
    </row>
    <row r="24" spans="1:20" s="26" customFormat="1" ht="112.8" customHeight="1" x14ac:dyDescent="0.3">
      <c r="A24" s="26" t="s">
        <v>72</v>
      </c>
    </row>
  </sheetData>
  <mergeCells count="1">
    <mergeCell ref="A24:XF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984FA-8C3E-4EA7-81D8-3852BC9AA5DD}">
  <dimension ref="E1:P21"/>
  <sheetViews>
    <sheetView tabSelected="1" workbookViewId="0">
      <selection activeCell="N2" sqref="N2"/>
    </sheetView>
  </sheetViews>
  <sheetFormatPr defaultRowHeight="14.4" x14ac:dyDescent="0.3"/>
  <cols>
    <col min="5" max="5" width="17.44140625" customWidth="1"/>
    <col min="10" max="10" width="17.109375" customWidth="1"/>
  </cols>
  <sheetData>
    <row r="1" spans="5:16" ht="19.2" customHeight="1" x14ac:dyDescent="0.3">
      <c r="E1" s="23" t="s">
        <v>122</v>
      </c>
      <c r="F1">
        <v>700</v>
      </c>
      <c r="G1">
        <v>300</v>
      </c>
      <c r="N1" t="s">
        <v>123</v>
      </c>
    </row>
    <row r="2" spans="5:16" x14ac:dyDescent="0.3">
      <c r="E2" s="24" t="s">
        <v>118</v>
      </c>
      <c r="F2">
        <v>100</v>
      </c>
      <c r="G2">
        <v>120</v>
      </c>
      <c r="H2">
        <v>115</v>
      </c>
      <c r="I2">
        <v>135</v>
      </c>
      <c r="N2" t="s">
        <v>130</v>
      </c>
    </row>
    <row r="3" spans="5:16" ht="15" customHeight="1" x14ac:dyDescent="0.3">
      <c r="E3" s="19" t="s">
        <v>115</v>
      </c>
      <c r="F3" s="19" t="s">
        <v>102</v>
      </c>
      <c r="G3" s="19" t="s">
        <v>103</v>
      </c>
      <c r="H3" s="19" t="s">
        <v>126</v>
      </c>
      <c r="I3" s="19" t="s">
        <v>127</v>
      </c>
      <c r="J3" s="22" t="s">
        <v>125</v>
      </c>
      <c r="N3" t="s">
        <v>124</v>
      </c>
      <c r="P3" t="s">
        <v>114</v>
      </c>
    </row>
    <row r="4" spans="5:16" x14ac:dyDescent="0.3">
      <c r="E4" s="19" t="s">
        <v>74</v>
      </c>
      <c r="F4" s="2">
        <v>700</v>
      </c>
      <c r="G4" s="2">
        <v>100</v>
      </c>
      <c r="H4" s="2">
        <v>0</v>
      </c>
      <c r="I4" s="2">
        <v>0</v>
      </c>
      <c r="J4">
        <v>800</v>
      </c>
      <c r="K4" s="2">
        <f>SUM(F4:I4)</f>
        <v>800</v>
      </c>
      <c r="N4" t="s">
        <v>128</v>
      </c>
    </row>
    <row r="5" spans="5:16" x14ac:dyDescent="0.3">
      <c r="E5" s="19" t="s">
        <v>75</v>
      </c>
      <c r="F5" s="2">
        <v>700</v>
      </c>
      <c r="G5" s="2">
        <v>300</v>
      </c>
      <c r="H5" s="2">
        <v>0</v>
      </c>
      <c r="I5" s="2">
        <v>0</v>
      </c>
      <c r="J5">
        <v>1000</v>
      </c>
      <c r="K5" s="2">
        <f>SUM(F5:I5)</f>
        <v>1000</v>
      </c>
      <c r="N5" t="s">
        <v>116</v>
      </c>
    </row>
    <row r="6" spans="5:16" x14ac:dyDescent="0.3">
      <c r="J6" s="2">
        <f>SUM(J4:J5)</f>
        <v>1800</v>
      </c>
      <c r="K6" s="2">
        <f>SUM(K4:K5)</f>
        <v>1800</v>
      </c>
      <c r="N6" t="s">
        <v>117</v>
      </c>
    </row>
    <row r="7" spans="5:16" x14ac:dyDescent="0.3">
      <c r="N7" t="s">
        <v>129</v>
      </c>
    </row>
    <row r="9" spans="5:16" x14ac:dyDescent="0.3">
      <c r="E9" s="25" t="s">
        <v>118</v>
      </c>
      <c r="F9" t="s">
        <v>102</v>
      </c>
      <c r="G9" t="s">
        <v>103</v>
      </c>
      <c r="H9" t="s">
        <v>126</v>
      </c>
      <c r="I9" t="s">
        <v>127</v>
      </c>
      <c r="J9" t="s">
        <v>121</v>
      </c>
    </row>
    <row r="10" spans="5:16" x14ac:dyDescent="0.3">
      <c r="E10" t="s">
        <v>74</v>
      </c>
      <c r="F10">
        <v>100</v>
      </c>
      <c r="G10">
        <v>120</v>
      </c>
      <c r="H10">
        <v>115</v>
      </c>
      <c r="I10">
        <v>135</v>
      </c>
      <c r="J10" s="2">
        <f>SUMPRODUCT(F4:I4,F10:I10)</f>
        <v>82000</v>
      </c>
    </row>
    <row r="11" spans="5:16" x14ac:dyDescent="0.3">
      <c r="E11" t="s">
        <v>75</v>
      </c>
      <c r="F11">
        <v>100</v>
      </c>
      <c r="G11">
        <v>120</v>
      </c>
      <c r="H11">
        <v>115</v>
      </c>
      <c r="I11">
        <v>135</v>
      </c>
      <c r="J11" s="2">
        <f>SUMPRODUCT(F5:I5,F11:I11)</f>
        <v>106000</v>
      </c>
    </row>
    <row r="12" spans="5:16" x14ac:dyDescent="0.3">
      <c r="E12" s="21" t="s">
        <v>89</v>
      </c>
      <c r="J12" s="2">
        <f>SUM(J10:J11)</f>
        <v>188000</v>
      </c>
    </row>
    <row r="14" spans="5:16" x14ac:dyDescent="0.3">
      <c r="E14" s="19" t="s">
        <v>119</v>
      </c>
    </row>
    <row r="15" spans="5:16" x14ac:dyDescent="0.3">
      <c r="F15" s="19" t="s">
        <v>49</v>
      </c>
      <c r="G15" s="19" t="s">
        <v>120</v>
      </c>
      <c r="H15" s="19"/>
      <c r="I15" s="19" t="s">
        <v>50</v>
      </c>
    </row>
    <row r="16" spans="5:16" x14ac:dyDescent="0.3">
      <c r="F16" s="2" cm="1">
        <f t="array" ref="F16:F17">F4:F5</f>
        <v>700</v>
      </c>
      <c r="G16" t="s">
        <v>5</v>
      </c>
      <c r="I16">
        <v>700</v>
      </c>
    </row>
    <row r="17" spans="6:9" x14ac:dyDescent="0.3">
      <c r="F17" s="2">
        <v>700</v>
      </c>
      <c r="G17" t="s">
        <v>5</v>
      </c>
      <c r="I17">
        <v>700</v>
      </c>
    </row>
    <row r="18" spans="6:9" x14ac:dyDescent="0.3">
      <c r="F18" s="2" cm="1">
        <f t="array" ref="F18:F19">G4:G5</f>
        <v>100</v>
      </c>
      <c r="G18" t="s">
        <v>5</v>
      </c>
      <c r="I18">
        <v>300</v>
      </c>
    </row>
    <row r="19" spans="6:9" x14ac:dyDescent="0.3">
      <c r="F19" s="2">
        <v>300</v>
      </c>
      <c r="G19" t="s">
        <v>5</v>
      </c>
      <c r="I19">
        <v>300</v>
      </c>
    </row>
    <row r="20" spans="6:9" x14ac:dyDescent="0.3">
      <c r="F20" s="2">
        <f>SUM(F4:G4)</f>
        <v>800</v>
      </c>
      <c r="G20" t="s">
        <v>106</v>
      </c>
      <c r="I20">
        <f>J4</f>
        <v>800</v>
      </c>
    </row>
    <row r="21" spans="6:9" x14ac:dyDescent="0.3">
      <c r="F21" s="2">
        <f>SUM(I4,F5:G5)</f>
        <v>1000</v>
      </c>
      <c r="G21" s="20" t="s">
        <v>110</v>
      </c>
      <c r="H21" s="20"/>
      <c r="I21">
        <f>J5</f>
        <v>1000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BD1F9-C17B-41E1-A344-5F5E554B9656}">
  <dimension ref="B5:O28"/>
  <sheetViews>
    <sheetView topLeftCell="A4" workbookViewId="0">
      <selection activeCell="Q9" sqref="Q9"/>
    </sheetView>
  </sheetViews>
  <sheetFormatPr defaultRowHeight="13.8" x14ac:dyDescent="0.25"/>
  <cols>
    <col min="1" max="8" width="8.88671875" style="3"/>
    <col min="9" max="9" width="10.44140625" style="3" customWidth="1"/>
    <col min="10" max="10" width="14.109375" style="3" customWidth="1"/>
    <col min="11" max="11" width="13.33203125" style="3" customWidth="1"/>
    <col min="12" max="12" width="14.88671875" style="3" customWidth="1"/>
    <col min="13" max="13" width="12.21875" style="3" customWidth="1"/>
    <col min="14" max="14" width="11.77734375" style="3" customWidth="1"/>
    <col min="15" max="16384" width="8.88671875" style="3"/>
  </cols>
  <sheetData>
    <row r="5" spans="2:15" x14ac:dyDescent="0.25">
      <c r="C5" s="4" t="s">
        <v>26</v>
      </c>
      <c r="D5" s="4" t="s">
        <v>27</v>
      </c>
      <c r="E5" s="4" t="s">
        <v>28</v>
      </c>
      <c r="F5" s="4" t="s">
        <v>29</v>
      </c>
      <c r="G5" s="4" t="s">
        <v>2</v>
      </c>
    </row>
    <row r="6" spans="2:15" x14ac:dyDescent="0.25">
      <c r="C6" s="3">
        <v>8000</v>
      </c>
      <c r="D6" s="3">
        <v>5000</v>
      </c>
      <c r="E6" s="3">
        <v>3000</v>
      </c>
      <c r="F6" s="3">
        <v>2000</v>
      </c>
      <c r="G6" s="13">
        <f>SUMPRODUCT(C6:F6,C8:F8)</f>
        <v>56000</v>
      </c>
      <c r="J6" s="14" t="s">
        <v>30</v>
      </c>
      <c r="K6" s="14" t="s">
        <v>26</v>
      </c>
      <c r="L6" s="14" t="s">
        <v>27</v>
      </c>
      <c r="M6" s="14" t="s">
        <v>28</v>
      </c>
      <c r="N6" s="14" t="s">
        <v>29</v>
      </c>
      <c r="O6" s="15" t="s">
        <v>25</v>
      </c>
    </row>
    <row r="7" spans="2:15" x14ac:dyDescent="0.25">
      <c r="B7" s="3" t="s">
        <v>32</v>
      </c>
      <c r="C7" s="3">
        <v>4</v>
      </c>
      <c r="D7" s="3">
        <v>3</v>
      </c>
      <c r="E7" s="3">
        <v>2</v>
      </c>
      <c r="F7" s="3">
        <v>1.5</v>
      </c>
      <c r="J7" s="3" t="s">
        <v>31</v>
      </c>
      <c r="K7" s="3">
        <v>8000</v>
      </c>
      <c r="L7" s="3">
        <v>5000</v>
      </c>
      <c r="M7" s="3">
        <v>3000</v>
      </c>
      <c r="N7" s="3">
        <v>2000</v>
      </c>
    </row>
    <row r="8" spans="2:15" x14ac:dyDescent="0.25">
      <c r="B8" s="3" t="s">
        <v>35</v>
      </c>
      <c r="C8" s="13">
        <v>3</v>
      </c>
      <c r="D8" s="13">
        <v>4</v>
      </c>
      <c r="E8" s="13">
        <v>4</v>
      </c>
      <c r="F8" s="13">
        <v>0</v>
      </c>
    </row>
    <row r="9" spans="2:15" x14ac:dyDescent="0.25">
      <c r="J9" s="3" t="s">
        <v>33</v>
      </c>
      <c r="K9" s="3">
        <v>4</v>
      </c>
      <c r="L9" s="3">
        <v>3</v>
      </c>
      <c r="M9" s="3">
        <v>2</v>
      </c>
      <c r="N9" s="3">
        <v>1.5</v>
      </c>
      <c r="O9" s="3">
        <v>32</v>
      </c>
    </row>
    <row r="10" spans="2:15" x14ac:dyDescent="0.25">
      <c r="B10" s="3" t="s">
        <v>16</v>
      </c>
    </row>
    <row r="11" spans="2:15" x14ac:dyDescent="0.25">
      <c r="D11" s="3" t="s">
        <v>49</v>
      </c>
      <c r="F11" s="3" t="s">
        <v>50</v>
      </c>
      <c r="J11" s="3" t="s">
        <v>34</v>
      </c>
      <c r="K11" s="3">
        <v>3</v>
      </c>
      <c r="L11" s="3">
        <v>4</v>
      </c>
      <c r="M11" s="3">
        <v>5</v>
      </c>
      <c r="N11" s="3">
        <v>4</v>
      </c>
    </row>
    <row r="12" spans="2:15" x14ac:dyDescent="0.25">
      <c r="D12" s="13">
        <f>C8</f>
        <v>3</v>
      </c>
      <c r="E12" s="11" t="s">
        <v>5</v>
      </c>
      <c r="F12" s="3">
        <v>3</v>
      </c>
    </row>
    <row r="13" spans="2:15" x14ac:dyDescent="0.25">
      <c r="D13" s="13">
        <f>D8</f>
        <v>4</v>
      </c>
      <c r="E13" s="11" t="s">
        <v>5</v>
      </c>
      <c r="F13" s="3">
        <v>4</v>
      </c>
      <c r="J13" s="16" t="s">
        <v>35</v>
      </c>
      <c r="K13" s="17" t="s">
        <v>36</v>
      </c>
      <c r="L13" s="17" t="s">
        <v>37</v>
      </c>
      <c r="M13" s="17" t="s">
        <v>38</v>
      </c>
      <c r="N13" s="17" t="s">
        <v>39</v>
      </c>
      <c r="O13" s="18"/>
    </row>
    <row r="14" spans="2:15" x14ac:dyDescent="0.25">
      <c r="D14" s="13">
        <f>E8</f>
        <v>4</v>
      </c>
      <c r="E14" s="11" t="s">
        <v>5</v>
      </c>
      <c r="F14" s="3">
        <v>5</v>
      </c>
    </row>
    <row r="15" spans="2:15" x14ac:dyDescent="0.25">
      <c r="D15" s="13">
        <f>F8</f>
        <v>0</v>
      </c>
      <c r="E15" s="11" t="s">
        <v>5</v>
      </c>
      <c r="F15" s="3">
        <v>4</v>
      </c>
      <c r="J15" s="3" t="s">
        <v>68</v>
      </c>
    </row>
    <row r="16" spans="2:15" x14ac:dyDescent="0.25">
      <c r="J16" s="3" t="s">
        <v>69</v>
      </c>
    </row>
    <row r="17" spans="4:13" x14ac:dyDescent="0.25">
      <c r="D17" s="13">
        <f>SUMPRODUCT(C7:F7,C8:F8)</f>
        <v>32</v>
      </c>
      <c r="E17" s="11" t="s">
        <v>5</v>
      </c>
      <c r="F17" s="3">
        <v>32</v>
      </c>
      <c r="J17" s="3" t="s">
        <v>70</v>
      </c>
    </row>
    <row r="18" spans="4:13" x14ac:dyDescent="0.25">
      <c r="J18" s="3" t="s">
        <v>71</v>
      </c>
    </row>
    <row r="20" spans="4:13" x14ac:dyDescent="0.25">
      <c r="J20" s="3" t="s">
        <v>40</v>
      </c>
      <c r="K20" s="3" t="s">
        <v>46</v>
      </c>
    </row>
    <row r="22" spans="4:13" x14ac:dyDescent="0.25">
      <c r="J22" s="3" t="s">
        <v>41</v>
      </c>
      <c r="K22" s="3" t="s">
        <v>10</v>
      </c>
      <c r="L22" s="11" t="s">
        <v>5</v>
      </c>
      <c r="M22" s="3">
        <v>3</v>
      </c>
    </row>
    <row r="23" spans="4:13" x14ac:dyDescent="0.25">
      <c r="K23" s="3" t="s">
        <v>42</v>
      </c>
      <c r="L23" s="11" t="s">
        <v>5</v>
      </c>
      <c r="M23" s="3">
        <v>4</v>
      </c>
    </row>
    <row r="24" spans="4:13" x14ac:dyDescent="0.25">
      <c r="K24" s="3" t="s">
        <v>43</v>
      </c>
      <c r="L24" s="11" t="s">
        <v>5</v>
      </c>
      <c r="M24" s="3">
        <v>5</v>
      </c>
    </row>
    <row r="25" spans="4:13" x14ac:dyDescent="0.25">
      <c r="K25" s="3" t="s">
        <v>44</v>
      </c>
      <c r="L25" s="11" t="s">
        <v>5</v>
      </c>
      <c r="M25" s="3">
        <v>4</v>
      </c>
    </row>
    <row r="27" spans="4:13" x14ac:dyDescent="0.25">
      <c r="K27" s="3" t="s">
        <v>45</v>
      </c>
      <c r="M27" s="3">
        <v>32</v>
      </c>
    </row>
    <row r="28" spans="4:13" x14ac:dyDescent="0.25">
      <c r="K28" s="3" t="s">
        <v>47</v>
      </c>
      <c r="L28" s="11" t="s">
        <v>48</v>
      </c>
      <c r="M28" s="3">
        <v>0</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E928-BDC9-4BB5-B185-355D0C7C9796}">
  <dimension ref="A1"/>
  <sheetViews>
    <sheetView workbookViewId="0">
      <selection activeCell="M13" sqref="M13"/>
    </sheetView>
  </sheetViews>
  <sheetFormatPr defaultRowHeight="14.4" x14ac:dyDescent="0.3"/>
  <sheetData>
    <row r="1" spans="1:1" s="1" customFormat="1" x14ac:dyDescent="0.3">
      <c r="A1"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01</vt:lpstr>
      <vt:lpstr>Problem 02</vt:lpstr>
      <vt:lpstr>Problem 03</vt:lpstr>
      <vt:lpstr>Problem 03_v1.0</vt:lpstr>
      <vt:lpstr>Problem 04</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srividya sure</dc:creator>
  <cp:lastModifiedBy>Srividya Sure</cp:lastModifiedBy>
  <dcterms:created xsi:type="dcterms:W3CDTF">2023-03-22T11:45:35Z</dcterms:created>
  <dcterms:modified xsi:type="dcterms:W3CDTF">2023-03-26T11:22:57Z</dcterms:modified>
</cp:coreProperties>
</file>