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user\Documents\school\Project\madara\"/>
    </mc:Choice>
  </mc:AlternateContent>
  <bookViews>
    <workbookView xWindow="0" yWindow="0" windowWidth="20490" windowHeight="8205"/>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GanttChart!$A$1:$BN$20</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1" i="9" l="1"/>
  <c r="I21" i="9" s="1"/>
  <c r="A21" i="9"/>
  <c r="F20" i="9"/>
  <c r="I20" i="9" s="1"/>
  <c r="K6" i="9" l="1"/>
  <c r="K7" i="9" l="1"/>
  <c r="K4" i="9"/>
  <c r="A8" i="9"/>
  <c r="L6" i="9" l="1"/>
  <c r="M6" i="9" l="1"/>
  <c r="N6" i="9" l="1"/>
  <c r="O6" i="9" l="1"/>
  <c r="P6" i="9" l="1"/>
  <c r="L7" i="9"/>
  <c r="Q6" i="9" l="1"/>
  <c r="M7" i="9"/>
  <c r="R6" i="9" l="1"/>
  <c r="N7" i="9"/>
  <c r="S6" i="9" l="1"/>
  <c r="O7" i="9"/>
  <c r="T6" i="9" l="1"/>
  <c r="U6" i="9" s="1"/>
  <c r="P7" i="9"/>
  <c r="V6" i="9" l="1"/>
  <c r="U7" i="9"/>
  <c r="Q7" i="9"/>
  <c r="V7" i="9" l="1"/>
  <c r="W6" i="9"/>
  <c r="W7" i="9" s="1"/>
  <c r="R7" i="9"/>
  <c r="R4" i="9"/>
  <c r="S7" i="9" l="1"/>
  <c r="X6" i="9" l="1"/>
  <c r="T7" i="9"/>
  <c r="Y6" i="9" l="1"/>
  <c r="Z6" i="9" l="1"/>
  <c r="AA6" i="9" l="1"/>
  <c r="X7" i="9"/>
  <c r="AB6" i="9" l="1"/>
  <c r="Y4" i="9"/>
  <c r="Y7" i="9"/>
  <c r="AC6" i="9" l="1"/>
  <c r="Z7" i="9"/>
  <c r="AD6" i="9" l="1"/>
  <c r="AA7" i="9"/>
  <c r="AE6" i="9" l="1"/>
  <c r="AB7" i="9"/>
  <c r="AF6" i="9" l="1"/>
  <c r="AC7" i="9"/>
  <c r="AG6" i="9" l="1"/>
  <c r="AD7" i="9"/>
  <c r="AH6" i="9" l="1"/>
  <c r="AE7" i="9"/>
  <c r="AI6" i="9" l="1"/>
  <c r="AF4" i="9"/>
  <c r="AF7" i="9"/>
  <c r="AJ6" i="9" l="1"/>
  <c r="AG7" i="9"/>
  <c r="AK6" i="9" l="1"/>
  <c r="AH7" i="9"/>
  <c r="AL6" i="9" l="1"/>
  <c r="AI7" i="9"/>
  <c r="AM6" i="9" l="1"/>
  <c r="AJ7" i="9"/>
  <c r="AN6" i="9" l="1"/>
  <c r="AK7" i="9"/>
  <c r="AO6" i="9" l="1"/>
  <c r="AL7" i="9"/>
  <c r="AP6" i="9" l="1"/>
  <c r="AM7" i="9"/>
  <c r="AM4" i="9"/>
  <c r="AQ6" i="9" l="1"/>
  <c r="AN7" i="9"/>
  <c r="AR6" i="9" l="1"/>
  <c r="AO7" i="9"/>
  <c r="AS6" i="9" l="1"/>
  <c r="AP7" i="9"/>
  <c r="AT6" i="9" l="1"/>
  <c r="AQ7" i="9"/>
  <c r="AU6" i="9" l="1"/>
  <c r="AR7" i="9"/>
  <c r="AV6" i="9" l="1"/>
  <c r="AS7" i="9"/>
  <c r="AW6" i="9" l="1"/>
  <c r="AT7"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l="1"/>
  <c r="A14" i="9" s="1"/>
  <c r="A15" i="9" l="1"/>
  <c r="A16" i="9" s="1"/>
  <c r="A17" i="9" s="1"/>
  <c r="A18" i="9" s="1"/>
  <c r="A19" i="9" s="1"/>
  <c r="A20" i="9" s="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<sst xmlns="http://schemas.openxmlformats.org/spreadsheetml/2006/main" count="167" uniqueCount="157">
  <si>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</si>
  <si>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</si>
  <si>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</si>
  <si>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</si>
  <si>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</si>
  <si>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</si>
  <si>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</si>
  <si>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</si>
  <si>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</si>
  <si>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</si>
  <si>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</si>
  <si>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</si>
  <si>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</si>
  <si>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</si>
  <si>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</si>
  <si>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</si>
  <si>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</si>
  <si>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</si>
  <si>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</si>
  <si>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</si>
  <si>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</si>
  <si>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</si>
  <si>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</si>
  <si>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</si>
  <si>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</si>
  <si>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</si>
  <si>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</si>
  <si>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</si>
  <si>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</si>
  <si>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</si>
  <si>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</si>
  <si>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</si>
  <si>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</si>
  <si>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</si>
  <si>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</si>
  <si>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</si>
  <si>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</si>
  <si>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</si>
  <si>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</si>
  <si>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</si>
  <si>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</si>
  <si>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</si>
  <si>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</si>
  <si>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</si>
  <si>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</si>
  <si>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</si>
  <si>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</si>
  <si>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</si>
  <si>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</si>
  <si>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</si>
  <si>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</si>
  <si>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</si>
  <si>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</si>
  <si>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</si>
  <si>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</si>
  <si>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</si>
  <si>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</si>
  <si>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</si>
  <si>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</si>
  <si>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</si>
  <si>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</si>
  <si>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</si>
  <si>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</si>
  <si>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</si>
  <si>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</si>
  <si>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</si>
  <si>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</si>
  <si>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</si>
  <si>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</si>
  <si>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</si>
  <si>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</si>
  <si>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</si>
  <si>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</si>
  <si>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</si>
  <si>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</si>
  <si>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</si>
  <si>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</si>
  <si>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</si>
  <si>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</si>
  <si>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</si>
  <si>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</si>
  <si>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</si>
  <si>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</si>
  <si>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</si>
  <si>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</si>
  <si>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</si>
  <si>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</si>
  <si>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</si>
  <si>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</si>
  <si>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</si>
  <si>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</si>
  <si>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</si>
  <si>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</si>
  <si>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</si>
  <si>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</si>
  <si>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</si>
  <si>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</si>
  <si>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</si>
  <si>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</si>
  <si>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</si>
  <si>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</si>
  <si>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</si>
  <si>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</si>
  <si>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</si>
  <si>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</si>
  <si>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</si>
  <si>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</si>
  <si>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</si>
  <si>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</si>
  <si>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</si>
  <si>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</si>
  <si>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</si>
  <si>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</si>
  <si>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</si>
  <si>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</si>
  <si>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</si>
  <si>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</si>
  <si>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</si>
  <si>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</si>
  <si>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</si>
  <si>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</si>
  <si>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</si>
  <si>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</si>
  <si>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</si>
  <si>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</si>
  <si>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</si>
  <si>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SecureDoc Data Leakage Detection System</t>
  </si>
  <si>
    <t>Orion Company Limited</t>
  </si>
  <si>
    <t>Stellah Mukami</t>
  </si>
  <si>
    <t>Project Initiation</t>
  </si>
  <si>
    <t>Feasibility Study</t>
  </si>
  <si>
    <t>Project Planning</t>
  </si>
  <si>
    <t>System Analysis</t>
  </si>
  <si>
    <t>Design and Planning</t>
  </si>
  <si>
    <t>Project Development</t>
  </si>
  <si>
    <t>SecureDoc Development</t>
  </si>
  <si>
    <t>Project Implementation</t>
  </si>
  <si>
    <t>User Training Sessions</t>
  </si>
  <si>
    <t>Data Migration</t>
  </si>
  <si>
    <t>Change Management Implementation</t>
  </si>
  <si>
    <t>Deployment and Evaluation</t>
  </si>
  <si>
    <t>Phased Deployment</t>
  </si>
  <si>
    <t>Project Review and Evaluation</t>
  </si>
  <si>
    <t>Thu 8/02/2024</t>
  </si>
  <si>
    <t>Thu 1/02/2024</t>
  </si>
  <si>
    <t>Fri 2/02/2024</t>
  </si>
  <si>
    <t>Mon 5/02/2024</t>
  </si>
  <si>
    <t>Fri 9/02/2024</t>
  </si>
  <si>
    <t>Wed 14/02/2024</t>
  </si>
  <si>
    <t>Thu 15/02/2024</t>
  </si>
  <si>
    <t>Thu 15/03/2024</t>
  </si>
  <si>
    <t>Mon 17/03/2024</t>
  </si>
  <si>
    <t>Tue 24/03/2024</t>
  </si>
  <si>
    <t>Tue 25/03/2024</t>
  </si>
  <si>
    <t>Fri 1/04/2024</t>
  </si>
  <si>
    <t>Sat 2/04/2024</t>
  </si>
  <si>
    <t>Fri 9/04/2024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</si>
</sst>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yyyy\ \(dddd\)"/>
    <numFmt numFmtId="165" formatCode="ddd\ m/dd/yy"/>
    <numFmt numFmtId="166" formatCode="d"/>
    <numFmt numFmtId="167" formatCode="d\ mmm\ yyyy"/>
  </numFmts>
  <fonts count="83"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9">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499984740745262"/>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03">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8" fillId="0" borderId="0" xfId="0" applyFont="1" applyProtection="1"/>
    <xf numFmtId="0" fontId="38" fillId="0" borderId="0" xfId="0" applyFont="1" applyFill="1" applyBorder="1" applyProtection="1"/>
    <xf numFmtId="0" fontId="38" fillId="0" borderId="0" xfId="0" applyNumberFormat="1" applyFont="1" applyFill="1" applyBorder="1" applyProtection="1"/>
    <xf numFmtId="0" fontId="38" fillId="0" borderId="0" xfId="0" applyNumberFormat="1" applyFont="1" applyProtection="1"/>
    <xf numFmtId="0" fontId="39" fillId="20" borderId="14" xfId="0" applyFont="1" applyFill="1" applyBorder="1" applyAlignment="1" applyProtection="1">
      <alignment vertical="center"/>
    </xf>
    <xf numFmtId="0" fontId="39" fillId="20" borderId="14" xfId="0" applyNumberFormat="1" applyFont="1" applyFill="1" applyBorder="1" applyAlignment="1" applyProtection="1">
      <alignment horizontal="center" vertical="center"/>
    </xf>
    <xf numFmtId="165" fontId="39" fillId="20" borderId="14" xfId="0" applyNumberFormat="1" applyFont="1" applyFill="1" applyBorder="1" applyAlignment="1" applyProtection="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4" xfId="0" applyFont="1" applyFill="1" applyBorder="1" applyAlignment="1" applyProtection="1">
      <alignment horizontal="center" vertical="center"/>
    </xf>
    <xf numFmtId="0" fontId="39" fillId="20" borderId="10" xfId="0" applyFont="1" applyFill="1" applyBorder="1" applyAlignment="1" applyProtection="1">
      <alignment vertical="center"/>
    </xf>
    <xf numFmtId="0" fontId="39" fillId="0" borderId="10" xfId="0" applyFont="1" applyFill="1" applyBorder="1" applyAlignment="1" applyProtection="1">
      <alignment vertical="center"/>
    </xf>
    <xf numFmtId="0" fontId="41" fillId="0" borderId="11" xfId="0" applyFont="1" applyBorder="1" applyAlignment="1" applyProtection="1">
      <alignment horizontal="center" vertical="center"/>
    </xf>
    <xf numFmtId="0" fontId="39" fillId="0" borderId="10" xfId="0" applyFont="1" applyFill="1" applyBorder="1" applyAlignment="1" applyProtection="1">
      <alignment horizontal="center" vertical="center"/>
    </xf>
    <xf numFmtId="0" fontId="39" fillId="0" borderId="10" xfId="0" applyFont="1" applyFill="1" applyBorder="1" applyAlignment="1" applyProtection="1">
      <alignment horizontal="left" vertical="center" wrapText="1" indent="1"/>
    </xf>
    <xf numFmtId="0" fontId="39" fillId="20" borderId="10" xfId="0" applyNumberFormat="1" applyFont="1" applyFill="1" applyBorder="1" applyAlignment="1" applyProtection="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20" borderId="10" xfId="0" applyFont="1" applyFill="1" applyBorder="1" applyAlignment="1" applyProtection="1">
      <alignment horizontal="center" vertical="center"/>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1" fillId="22" borderId="11" xfId="0" applyNumberFormat="1" applyFont="1" applyFill="1" applyBorder="1" applyAlignment="1" applyProtection="1">
      <alignment horizontal="center" vertical="center"/>
    </xf>
    <xf numFmtId="9" fontId="41" fillId="22" borderId="11" xfId="40" applyFont="1" applyFill="1" applyBorder="1" applyAlignment="1" applyProtection="1">
      <alignment horizontal="center" vertical="center"/>
    </xf>
    <xf numFmtId="0" fontId="50"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7"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40" fillId="20" borderId="14" xfId="0" applyFont="1" applyFill="1" applyBorder="1" applyAlignment="1" applyProtection="1">
      <alignment horizontal="left" vertical="center" indent="1"/>
    </xf>
    <xf numFmtId="0" fontId="40" fillId="20" borderId="10" xfId="0" applyFont="1" applyFill="1" applyBorder="1" applyAlignment="1" applyProtection="1">
      <alignment horizontal="left" vertical="center" indent="1"/>
    </xf>
    <xf numFmtId="165" fontId="56" fillId="20" borderId="10" xfId="0" applyNumberFormat="1" applyFont="1" applyFill="1" applyBorder="1" applyAlignment="1" applyProtection="1">
      <alignment horizontal="right" vertical="center"/>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165" fontId="58" fillId="0" borderId="11" xfId="0" applyNumberFormat="1" applyFont="1" applyFill="1" applyBorder="1" applyAlignment="1" applyProtection="1">
      <alignment horizontal="center" vertical="center"/>
    </xf>
    <xf numFmtId="0" fontId="58" fillId="0" borderId="10" xfId="0" applyFont="1" applyFill="1" applyBorder="1" applyAlignment="1" applyProtection="1">
      <alignment horizontal="left" vertical="center" wrapText="1" indent="1"/>
    </xf>
    <xf numFmtId="0" fontId="58" fillId="0" borderId="10" xfId="0" applyFont="1" applyFill="1" applyBorder="1" applyAlignment="1" applyProtection="1">
      <alignment vertical="center"/>
    </xf>
    <xf numFmtId="0" fontId="58"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59" fillId="20" borderId="14" xfId="0" applyNumberFormat="1" applyFont="1" applyFill="1" applyBorder="1" applyAlignment="1" applyProtection="1">
      <alignment horizontal="center" vertical="center"/>
    </xf>
    <xf numFmtId="1" fontId="60" fillId="21" borderId="11" xfId="0" applyNumberFormat="1" applyFont="1" applyFill="1" applyBorder="1" applyAlignment="1" applyProtection="1">
      <alignment horizontal="center" vertical="center"/>
    </xf>
    <xf numFmtId="1" fontId="59" fillId="20" borderId="10" xfId="0" applyNumberFormat="1" applyFont="1" applyFill="1" applyBorder="1" applyAlignment="1" applyProtection="1">
      <alignment horizontal="center" vertical="center"/>
    </xf>
    <xf numFmtId="0" fontId="61" fillId="23" borderId="0" xfId="0" applyNumberFormat="1" applyFont="1" applyFill="1" applyBorder="1" applyProtection="1"/>
    <xf numFmtId="0" fontId="62" fillId="23" borderId="0" xfId="0" applyNumberFormat="1" applyFont="1" applyFill="1" applyBorder="1" applyAlignment="1" applyProtection="1">
      <alignment vertical="center"/>
      <protection locked="0"/>
    </xf>
    <xf numFmtId="0" fontId="63" fillId="23" borderId="0" xfId="34" applyNumberFormat="1" applyFont="1" applyFill="1" applyBorder="1" applyAlignment="1" applyProtection="1">
      <alignment horizontal="right" vertical="center"/>
      <protection locked="0"/>
    </xf>
    <xf numFmtId="0" fontId="62" fillId="23" borderId="0" xfId="0" applyFont="1" applyFill="1" applyBorder="1" applyAlignment="1" applyProtection="1">
      <alignment vertical="center"/>
      <protection locked="0"/>
    </xf>
    <xf numFmtId="0" fontId="64"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0" fontId="66" fillId="23" borderId="0" xfId="0" applyFont="1" applyFill="1" applyBorder="1" applyProtection="1"/>
    <xf numFmtId="0" fontId="67" fillId="23" borderId="0" xfId="0" applyFont="1" applyFill="1" applyAlignment="1" applyProtection="1">
      <alignment vertical="center"/>
    </xf>
    <xf numFmtId="0" fontId="66" fillId="23" borderId="0" xfId="0" applyNumberFormat="1" applyFont="1" applyFill="1" applyBorder="1" applyProtection="1"/>
    <xf numFmtId="0" fontId="67" fillId="23" borderId="0" xfId="0" applyNumberFormat="1" applyFont="1" applyFill="1" applyBorder="1" applyAlignment="1" applyProtection="1">
      <alignment vertical="center"/>
    </xf>
    <xf numFmtId="0" fontId="69" fillId="25" borderId="0" xfId="0" applyNumberFormat="1" applyFont="1" applyFill="1" applyBorder="1" applyAlignment="1" applyProtection="1">
      <alignment horizontal="left" vertical="center" indent="1"/>
      <protection locked="0"/>
    </xf>
    <xf numFmtId="0" fontId="68" fillId="23" borderId="0" xfId="0" applyFont="1" applyFill="1" applyBorder="1" applyAlignment="1" applyProtection="1">
      <alignment horizontal="right" vertical="center" indent="1"/>
    </xf>
    <xf numFmtId="0" fontId="68" fillId="22" borderId="37" xfId="0" applyNumberFormat="1" applyFont="1" applyFill="1" applyBorder="1" applyAlignment="1" applyProtection="1">
      <alignment horizontal="center" vertical="center"/>
      <protection locked="0"/>
    </xf>
    <xf numFmtId="0" fontId="70" fillId="23" borderId="41" xfId="0" applyNumberFormat="1" applyFont="1" applyFill="1" applyBorder="1" applyAlignment="1" applyProtection="1">
      <alignment vertical="center"/>
    </xf>
    <xf numFmtId="0" fontId="70" fillId="23" borderId="0" xfId="0" applyNumberFormat="1" applyFont="1" applyFill="1" applyBorder="1" applyAlignment="1" applyProtection="1">
      <alignment vertical="center"/>
    </xf>
    <xf numFmtId="0" fontId="70" fillId="23" borderId="42" xfId="0" applyNumberFormat="1" applyFont="1" applyFill="1" applyBorder="1" applyAlignment="1" applyProtection="1">
      <alignment vertical="center"/>
    </xf>
    <xf numFmtId="0" fontId="71"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2" fillId="0" borderId="0" xfId="0" applyFont="1" applyFill="1" applyBorder="1" applyAlignment="1"/>
    <xf numFmtId="0" fontId="73" fillId="0" borderId="0" xfId="0" applyFont="1" applyAlignment="1">
      <alignment horizontal="left" wrapText="1"/>
    </xf>
    <xf numFmtId="0" fontId="73" fillId="0" borderId="0" xfId="0" applyFont="1" applyAlignment="1">
      <alignment wrapText="1"/>
    </xf>
    <xf numFmtId="0" fontId="74" fillId="0" borderId="0" xfId="0" applyFont="1" applyAlignment="1">
      <alignment vertical="center"/>
    </xf>
    <xf numFmtId="0" fontId="73" fillId="0" borderId="0" xfId="0" applyFont="1" applyAlignment="1">
      <alignment vertical="center" wrapText="1"/>
    </xf>
    <xf numFmtId="0" fontId="1" fillId="0" borderId="0" xfId="0" applyFont="1" applyAlignment="1">
      <alignment vertical="center"/>
    </xf>
    <xf numFmtId="0" fontId="73" fillId="0" borderId="0" xfId="0" applyFont="1" applyFill="1" applyBorder="1" applyAlignment="1">
      <alignment vertical="center" wrapText="1"/>
    </xf>
    <xf numFmtId="0" fontId="74" fillId="0" borderId="0" xfId="0" applyFont="1"/>
    <xf numFmtId="0" fontId="74" fillId="0" borderId="0" xfId="0" applyFont="1" applyBorder="1"/>
    <xf numFmtId="0" fontId="74" fillId="0" borderId="0" xfId="0" applyFont="1" applyAlignment="1"/>
    <xf numFmtId="0" fontId="75" fillId="0" borderId="0" xfId="0" applyFont="1" applyFill="1" applyBorder="1" applyAlignment="1">
      <alignment vertical="center" wrapText="1"/>
    </xf>
    <xf numFmtId="0" fontId="77" fillId="0" borderId="0" xfId="0" applyFont="1" applyFill="1" applyBorder="1" applyAlignment="1"/>
    <xf numFmtId="0" fontId="32" fillId="0" borderId="0" xfId="34" applyFont="1" applyFill="1" applyBorder="1" applyAlignment="1" applyProtection="1">
      <alignment vertical="center"/>
    </xf>
    <xf numFmtId="0" fontId="78" fillId="0" borderId="0" xfId="0" applyFont="1" applyAlignment="1">
      <alignment horizontal="right"/>
    </xf>
    <xf numFmtId="0" fontId="73" fillId="0" borderId="0" xfId="0" applyFont="1"/>
    <xf numFmtId="0" fontId="77" fillId="0" borderId="0" xfId="0" applyFont="1" applyAlignment="1">
      <alignment horizontal="right"/>
    </xf>
    <xf numFmtId="0" fontId="80" fillId="0" borderId="0" xfId="0" applyFont="1" applyFill="1" applyBorder="1" applyAlignment="1">
      <alignment vertical="center" wrapText="1"/>
    </xf>
    <xf numFmtId="0" fontId="73" fillId="0" borderId="0" xfId="0" applyFont="1" applyAlignment="1"/>
    <xf numFmtId="0" fontId="73" fillId="0" borderId="0" xfId="0" applyFont="1" applyFill="1" applyBorder="1" applyAlignment="1">
      <alignment horizontal="left" vertical="center" wrapText="1"/>
    </xf>
    <xf numFmtId="0" fontId="73" fillId="0" borderId="0" xfId="0" applyFont="1" applyAlignment="1">
      <alignment horizontal="left" indent="1"/>
    </xf>
    <xf numFmtId="0" fontId="80" fillId="0" borderId="0" xfId="0" applyFont="1" applyAlignment="1"/>
    <xf numFmtId="0" fontId="78" fillId="0" borderId="0" xfId="0" applyFont="1" applyAlignment="1">
      <alignment horizontal="left" wrapText="1"/>
    </xf>
    <xf numFmtId="0" fontId="31" fillId="0" borderId="0" xfId="0" quotePrefix="1" applyFont="1" applyAlignment="1">
      <alignment horizontal="left" indent="1"/>
    </xf>
    <xf numFmtId="0" fontId="73" fillId="0" borderId="0" xfId="0" quotePrefix="1" applyFont="1" applyAlignment="1">
      <alignment horizontal="left" wrapText="1" indent="1"/>
    </xf>
    <xf numFmtId="0" fontId="73" fillId="0" borderId="0" xfId="0" quotePrefix="1" applyFont="1" applyAlignment="1">
      <alignment wrapText="1"/>
    </xf>
    <xf numFmtId="0" fontId="80" fillId="0" borderId="0" xfId="0" applyFont="1"/>
    <xf numFmtId="0" fontId="45" fillId="24" borderId="0" xfId="0" applyFont="1" applyFill="1" applyAlignment="1" applyProtection="1">
      <alignment horizontal="center" vertical="center"/>
    </xf>
    <xf numFmtId="0" fontId="82" fillId="24" borderId="0" xfId="34" applyFont="1" applyFill="1" applyAlignment="1" applyProtection="1">
      <alignment horizontal="left" vertical="center"/>
    </xf>
    <xf numFmtId="0" fontId="68" fillId="23" borderId="27" xfId="0" applyNumberFormat="1" applyFont="1" applyFill="1" applyBorder="1" applyAlignment="1" applyProtection="1">
      <alignment horizontal="center" vertical="center"/>
    </xf>
    <xf numFmtId="0" fontId="68" fillId="23" borderId="15" xfId="0" applyNumberFormat="1" applyFont="1" applyFill="1" applyBorder="1" applyAlignment="1" applyProtection="1">
      <alignment horizontal="center" vertical="center"/>
    </xf>
    <xf numFmtId="0" fontId="68"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68" fillId="23" borderId="22" xfId="0" applyNumberFormat="1" applyFont="1" applyFill="1" applyBorder="1" applyAlignment="1" applyProtection="1">
      <alignment horizontal="center" vertical="center"/>
    </xf>
    <xf numFmtId="0" fontId="68" fillId="23" borderId="24" xfId="0" applyNumberFormat="1" applyFont="1" applyFill="1" applyBorder="1" applyAlignment="1" applyProtection="1">
      <alignment horizontal="center" vertical="center"/>
    </xf>
    <xf numFmtId="164" fontId="68" fillId="22" borderId="38" xfId="0" applyNumberFormat="1" applyFont="1" applyFill="1" applyBorder="1" applyAlignment="1" applyProtection="1">
      <alignment horizontal="center" vertical="center" shrinkToFit="1"/>
      <protection locked="0"/>
    </xf>
    <xf numFmtId="164" fontId="68" fillId="22" borderId="39" xfId="0" applyNumberFormat="1" applyFont="1" applyFill="1" applyBorder="1" applyAlignment="1" applyProtection="1">
      <alignment horizontal="center" vertical="center" shrinkToFit="1"/>
      <protection locked="0"/>
    </xf>
    <xf numFmtId="164" fontId="68" fillId="22" borderId="40" xfId="0" applyNumberFormat="1" applyFont="1" applyFill="1" applyBorder="1" applyAlignment="1" applyProtection="1">
      <alignment horizontal="center" vertical="center" shrinkToFit="1"/>
      <protection locked="0"/>
    </xf>
    <xf numFmtId="0" fontId="68"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68" fillId="23" borderId="25" xfId="0" applyNumberFormat="1" applyFont="1" applyFill="1" applyBorder="1" applyAlignment="1" applyProtection="1">
      <alignment horizontal="center" vertical="center"/>
    </xf>
    <xf numFmtId="0" fontId="68"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68" fillId="23" borderId="35" xfId="0" applyNumberFormat="1" applyFont="1" applyFill="1" applyBorder="1" applyAlignment="1" applyProtection="1">
      <alignment horizontal="center" vertical="center"/>
    </xf>
    <xf numFmtId="0" fontId="68"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68" fillId="23" borderId="31" xfId="0" applyNumberFormat="1" applyFont="1" applyFill="1" applyBorder="1" applyAlignment="1" applyProtection="1">
      <alignment horizontal="center" vertical="center"/>
    </xf>
    <xf numFmtId="0" fontId="68"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68" fillId="23" borderId="29" xfId="0" applyNumberFormat="1" applyFont="1" applyFill="1" applyBorder="1" applyAlignment="1" applyProtection="1">
      <alignment horizontal="center" vertical="center"/>
    </xf>
    <xf numFmtId="0" fontId="68" fillId="23" borderId="30" xfId="0" applyNumberFormat="1" applyFont="1" applyFill="1" applyBorder="1" applyAlignment="1" applyProtection="1">
      <alignment horizontal="center" vertical="center"/>
    </xf>
    <xf numFmtId="0" fontId="68" fillId="23" borderId="33" xfId="0" applyNumberFormat="1" applyFont="1" applyFill="1" applyBorder="1" applyAlignment="1" applyProtection="1">
      <alignment horizontal="center" vertical="center"/>
    </xf>
    <xf numFmtId="0" fontId="68"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72" fillId="0" borderId="0" xfId="0" applyFont="1" applyFill="1" applyBorder="1" applyAlignment="1">
      <alignment horizontal="left"/>
    </xf>
    <xf numFmtId="0" fontId="39" fillId="24" borderId="10" xfId="0" applyFont="1" applyFill="1" applyBorder="1" applyAlignment="1" applyProtection="1">
      <alignment horizontal="center" vertical="center"/>
    </xf>
    <xf numFmtId="0" fontId="39" fillId="28" borderId="10" xfId="0"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6">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border>
        <left style="thin">
          <color theme="9" tint="-0.24994659260841701"/>
        </left>
        <right style="thin">
          <color theme="9" tint="-0.24994659260841701"/>
        </right>
        <vertical/>
        <horizontal/>
      </border>
    </dxf>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276225</xdr:colOff>
      <xdr:row>5</xdr:row>
      <xdr:rowOff>104775</xdr:rowOff>
    </xdr:from>
    <xdr:to>
      <xdr:col>27</xdr:col>
      <xdr:colOff>9525</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ET23"/>
  <sheetViews>
    <sheetView showGridLines="0" tabSelected="1" zoomScaleNormal="100" workbookViewId="0">
      <pane ySplit="7" topLeftCell="A8" activePane="bottomLeft" state="frozen"/>
      <selection pane="bottomLeft" activeCell="AJ16" sqref="AJ16"/>
    </sheetView>
  </sheetViews>
  <sheetFormatPr defaultColWidth="9.140625" defaultRowHeight="12.75" x14ac:dyDescent="0.2"/>
  <cols>
    <col min="1" max="1" width="11.140625" style="35" customWidth="1"/>
    <col min="2" max="2" width="21.140625" style="33" customWidth="1"/>
    <col min="3" max="3" width="7.85546875" style="33" customWidth="1"/>
    <col min="4" max="4" width="6.85546875" style="36" hidden="1" customWidth="1"/>
    <col min="5" max="6" width="12" style="33" customWidth="1"/>
    <col min="7" max="7" width="6" style="33" customWidth="1"/>
    <col min="8" max="8" width="6.7109375" style="33" customWidth="1"/>
    <col min="9" max="9" width="5.85546875" style="33" customWidth="1"/>
    <col min="10" max="10" width="1.42578125" style="33" customWidth="1"/>
    <col min="11" max="66" width="2.42578125" style="33" customWidth="1"/>
    <col min="67" max="16384" width="9.140625" style="34"/>
  </cols>
  <sheetData>
    <row r="1" spans="1:150" s="55" customFormat="1" ht="33" customHeight="1" x14ac:dyDescent="0.2">
      <c r="A1" s="135"/>
      <c r="B1" s="52" t="s">
        <v>126</v>
      </c>
      <c r="C1" s="52"/>
      <c r="D1" s="52"/>
      <c r="E1" s="52"/>
      <c r="F1" s="52"/>
      <c r="G1" s="163"/>
      <c r="H1" s="53"/>
      <c r="I1" s="53"/>
      <c r="J1" s="53"/>
      <c r="K1" s="54"/>
      <c r="L1" s="53"/>
      <c r="M1" s="53"/>
      <c r="N1" s="53"/>
      <c r="O1" s="53"/>
      <c r="P1" s="53"/>
      <c r="Q1" s="53"/>
      <c r="R1" s="53"/>
      <c r="S1" s="53"/>
      <c r="T1" s="53"/>
      <c r="U1" s="53"/>
      <c r="V1" s="53"/>
      <c r="W1" s="53"/>
      <c r="X1" s="53"/>
      <c r="Y1" s="53"/>
      <c r="Z1" s="53"/>
      <c r="AA1" s="53"/>
      <c r="AB1" s="53"/>
      <c r="AC1" s="53"/>
      <c r="AD1" s="164"/>
      <c r="AE1" s="164"/>
      <c r="AF1" s="164"/>
      <c r="AG1" s="164"/>
      <c r="AH1" s="164"/>
      <c r="AI1" s="164"/>
      <c r="AJ1" s="164"/>
      <c r="AK1" s="164"/>
      <c r="AL1" s="164"/>
      <c r="AM1" s="164"/>
      <c r="AN1" s="164"/>
      <c r="AO1" s="164"/>
      <c r="AP1" s="164"/>
      <c r="AQ1" s="164"/>
      <c r="AR1" s="164"/>
      <c r="AS1" s="53"/>
      <c r="AT1" s="53"/>
      <c r="AU1" s="53"/>
      <c r="AV1" s="53"/>
      <c r="AW1" s="53"/>
      <c r="AX1" s="53"/>
      <c r="AY1" s="53"/>
      <c r="AZ1" s="53"/>
      <c r="BA1" s="53"/>
      <c r="BB1" s="53"/>
      <c r="BC1" s="53"/>
      <c r="BD1" s="53"/>
      <c r="BE1" s="53"/>
      <c r="BF1" s="53"/>
      <c r="BG1" s="53"/>
      <c r="BH1" s="53"/>
      <c r="BI1" s="53"/>
      <c r="BJ1" s="53"/>
      <c r="BK1" s="53"/>
      <c r="BL1" s="53"/>
      <c r="BM1" s="53"/>
      <c r="BN1" s="53"/>
    </row>
    <row r="2" spans="1:150" s="78" customFormat="1" ht="21" customHeight="1" x14ac:dyDescent="0.2">
      <c r="A2" s="129" t="s">
        <v>127</v>
      </c>
      <c r="B2" s="74"/>
      <c r="C2" s="74"/>
      <c r="D2" s="75"/>
      <c r="E2" s="76"/>
      <c r="F2" s="77"/>
    </row>
    <row r="3" spans="1:150" s="121" customFormat="1" ht="6.75" customHeight="1" thickBot="1" x14ac:dyDescent="0.25">
      <c r="A3" s="116"/>
      <c r="B3" s="117"/>
      <c r="C3" s="117"/>
      <c r="D3" s="118"/>
      <c r="E3" s="119"/>
      <c r="F3" s="120"/>
      <c r="K3" s="132"/>
      <c r="L3" s="133"/>
      <c r="M3" s="133"/>
      <c r="N3" s="133"/>
      <c r="O3" s="133"/>
      <c r="P3" s="133"/>
      <c r="Q3" s="134"/>
      <c r="R3" s="132"/>
      <c r="S3" s="133"/>
      <c r="T3" s="133"/>
      <c r="U3" s="133"/>
      <c r="V3" s="133"/>
      <c r="W3" s="133"/>
      <c r="X3" s="134"/>
      <c r="Y3" s="132"/>
      <c r="Z3" s="133"/>
      <c r="AA3" s="133"/>
      <c r="AB3" s="133"/>
      <c r="AC3" s="133"/>
      <c r="AD3" s="133"/>
      <c r="AE3" s="134"/>
      <c r="AF3" s="132"/>
      <c r="AG3" s="133"/>
      <c r="AH3" s="133"/>
      <c r="AI3" s="133"/>
      <c r="AJ3" s="133"/>
      <c r="AK3" s="133"/>
      <c r="AL3" s="134"/>
      <c r="AM3" s="132"/>
      <c r="AN3" s="133"/>
      <c r="AO3" s="133"/>
      <c r="AP3" s="133"/>
      <c r="AQ3" s="133"/>
      <c r="AR3" s="133"/>
      <c r="AS3" s="134"/>
      <c r="AT3" s="132"/>
      <c r="AU3" s="133"/>
      <c r="AV3" s="133"/>
      <c r="AW3" s="133"/>
      <c r="AX3" s="133"/>
      <c r="AY3" s="133"/>
      <c r="AZ3" s="134"/>
      <c r="BA3" s="132"/>
      <c r="BB3" s="133"/>
      <c r="BC3" s="133"/>
      <c r="BD3" s="133"/>
      <c r="BE3" s="133"/>
      <c r="BF3" s="133"/>
      <c r="BG3" s="134"/>
      <c r="BH3" s="132"/>
      <c r="BI3" s="133"/>
      <c r="BJ3" s="133"/>
      <c r="BK3" s="133"/>
      <c r="BL3" s="133"/>
      <c r="BM3" s="133"/>
      <c r="BN3" s="134"/>
    </row>
    <row r="4" spans="1:150" s="125" customFormat="1" ht="19.5" customHeight="1" thickBot="1" x14ac:dyDescent="0.25">
      <c r="A4" s="127"/>
      <c r="B4" s="130" t="s">
        <v>124</v>
      </c>
      <c r="C4" s="173">
        <v>43129</v>
      </c>
      <c r="D4" s="174"/>
      <c r="E4" s="175"/>
      <c r="H4" s="130" t="s">
        <v>67</v>
      </c>
      <c r="I4" s="131">
        <v>1</v>
      </c>
      <c r="K4" s="171" t="str">
        <f>"Week "&amp;(K6-($C$4-WEEKDAY($C$4,1)+2))/7+1</f>
        <v>Week 1</v>
      </c>
      <c r="L4" s="166"/>
      <c r="M4" s="166"/>
      <c r="N4" s="166"/>
      <c r="O4" s="166"/>
      <c r="P4" s="166"/>
      <c r="Q4" s="176"/>
      <c r="R4" s="171" t="str">
        <f>"Week "&amp;(R6-($C$4-WEEKDAY($C$4,1)+2))/7+1</f>
        <v>Week 2</v>
      </c>
      <c r="S4" s="166"/>
      <c r="T4" s="166"/>
      <c r="U4" s="166"/>
      <c r="V4" s="166"/>
      <c r="W4" s="166"/>
      <c r="X4" s="172"/>
      <c r="Y4" s="180" t="str">
        <f>"Week "&amp;(Y6-($C$4-WEEKDAY($C$4,1)+2))/7+1</f>
        <v>Week 3</v>
      </c>
      <c r="Z4" s="166"/>
      <c r="AA4" s="166"/>
      <c r="AB4" s="166"/>
      <c r="AC4" s="166"/>
      <c r="AD4" s="166"/>
      <c r="AE4" s="181"/>
      <c r="AF4" s="165" t="str">
        <f>"Week "&amp;(AF6-($C$4-WEEKDAY($C$4,1)+2))/7+1</f>
        <v>Week 4</v>
      </c>
      <c r="AG4" s="166"/>
      <c r="AH4" s="166"/>
      <c r="AI4" s="166"/>
      <c r="AJ4" s="166"/>
      <c r="AK4" s="166"/>
      <c r="AL4" s="167"/>
      <c r="AM4" s="194" t="str">
        <f>"Week "&amp;(AM6-($C$4-WEEKDAY($C$4,1)+2))/7+1</f>
        <v>Week 5</v>
      </c>
      <c r="AN4" s="166"/>
      <c r="AO4" s="166"/>
      <c r="AP4" s="166"/>
      <c r="AQ4" s="166"/>
      <c r="AR4" s="166"/>
      <c r="AS4" s="195"/>
      <c r="AT4" s="190" t="str">
        <f>"Week "&amp;(AT6-($C$4-WEEKDAY($C$4,1)+2))/7+1</f>
        <v>Week 6</v>
      </c>
      <c r="AU4" s="166"/>
      <c r="AV4" s="166"/>
      <c r="AW4" s="166"/>
      <c r="AX4" s="166"/>
      <c r="AY4" s="166"/>
      <c r="AZ4" s="191"/>
      <c r="BA4" s="196" t="str">
        <f>"Week "&amp;(BA6-($C$4-WEEKDAY($C$4,1)+2))/7+1</f>
        <v>Week 7</v>
      </c>
      <c r="BB4" s="166"/>
      <c r="BC4" s="166"/>
      <c r="BD4" s="166"/>
      <c r="BE4" s="166"/>
      <c r="BF4" s="166"/>
      <c r="BG4" s="197"/>
      <c r="BH4" s="184" t="str">
        <f>"Week "&amp;(BH6-($C$4-WEEKDAY($C$4,1)+2))/7+1</f>
        <v>Week 8</v>
      </c>
      <c r="BI4" s="166"/>
      <c r="BJ4" s="166"/>
      <c r="BK4" s="166"/>
      <c r="BL4" s="166"/>
      <c r="BM4" s="166"/>
      <c r="BN4" s="185"/>
    </row>
    <row r="5" spans="1:150" s="73" customFormat="1" ht="19.5" customHeight="1" thickBot="1" x14ac:dyDescent="0.25">
      <c r="A5" s="128"/>
      <c r="B5" s="130" t="s">
        <v>68</v>
      </c>
      <c r="C5" s="173" t="s">
        <v>128</v>
      </c>
      <c r="D5" s="174"/>
      <c r="E5" s="175"/>
      <c r="F5" s="126"/>
      <c r="G5" s="126"/>
      <c r="H5" s="126"/>
      <c r="I5" s="126"/>
      <c r="J5" s="72"/>
      <c r="K5" s="177">
        <v>45323</v>
      </c>
      <c r="L5" s="169"/>
      <c r="M5" s="169"/>
      <c r="N5" s="169"/>
      <c r="O5" s="169"/>
      <c r="P5" s="169"/>
      <c r="Q5" s="179"/>
      <c r="R5" s="177">
        <v>45327</v>
      </c>
      <c r="S5" s="169"/>
      <c r="T5" s="169"/>
      <c r="U5" s="169"/>
      <c r="V5" s="169"/>
      <c r="W5" s="169"/>
      <c r="X5" s="178"/>
      <c r="Y5" s="182">
        <v>45334</v>
      </c>
      <c r="Z5" s="169"/>
      <c r="AA5" s="169"/>
      <c r="AB5" s="169"/>
      <c r="AC5" s="169"/>
      <c r="AD5" s="169"/>
      <c r="AE5" s="183"/>
      <c r="AF5" s="168">
        <v>45341</v>
      </c>
      <c r="AG5" s="169"/>
      <c r="AH5" s="169"/>
      <c r="AI5" s="169"/>
      <c r="AJ5" s="169"/>
      <c r="AK5" s="169"/>
      <c r="AL5" s="170"/>
      <c r="AM5" s="188">
        <v>45348</v>
      </c>
      <c r="AN5" s="169"/>
      <c r="AO5" s="169"/>
      <c r="AP5" s="169"/>
      <c r="AQ5" s="169"/>
      <c r="AR5" s="169"/>
      <c r="AS5" s="189"/>
      <c r="AT5" s="192">
        <v>45356</v>
      </c>
      <c r="AU5" s="169"/>
      <c r="AV5" s="169"/>
      <c r="AW5" s="169"/>
      <c r="AX5" s="169"/>
      <c r="AY5" s="169"/>
      <c r="AZ5" s="193"/>
      <c r="BA5" s="198">
        <f>BA6</f>
        <v>43171</v>
      </c>
      <c r="BB5" s="169"/>
      <c r="BC5" s="169"/>
      <c r="BD5" s="169"/>
      <c r="BE5" s="169"/>
      <c r="BF5" s="169"/>
      <c r="BG5" s="199"/>
      <c r="BH5" s="186">
        <f>BH6</f>
        <v>43178</v>
      </c>
      <c r="BI5" s="169"/>
      <c r="BJ5" s="169"/>
      <c r="BK5" s="169"/>
      <c r="BL5" s="169"/>
      <c r="BM5" s="169"/>
      <c r="BN5" s="187"/>
    </row>
    <row r="6" spans="1:150" s="71" customFormat="1" ht="14.25" customHeight="1" x14ac:dyDescent="0.2">
      <c r="A6" s="67"/>
      <c r="B6" s="68"/>
      <c r="C6" s="68"/>
      <c r="D6" s="69"/>
      <c r="E6" s="68"/>
      <c r="F6" s="68"/>
      <c r="G6" s="68"/>
      <c r="H6" s="68"/>
      <c r="I6" s="68"/>
      <c r="J6" s="68"/>
      <c r="K6" s="83">
        <f>C4-WEEKDAY(C4,1)+2+7*(I4-1)</f>
        <v>43129</v>
      </c>
      <c r="L6" s="70">
        <f t="shared" ref="L6:AQ6" si="0">K6+1</f>
        <v>43130</v>
      </c>
      <c r="M6" s="70">
        <f t="shared" si="0"/>
        <v>43131</v>
      </c>
      <c r="N6" s="70">
        <f t="shared" si="0"/>
        <v>43132</v>
      </c>
      <c r="O6" s="70">
        <f t="shared" si="0"/>
        <v>43133</v>
      </c>
      <c r="P6" s="70">
        <f t="shared" si="0"/>
        <v>43134</v>
      </c>
      <c r="Q6" s="84">
        <f t="shared" si="0"/>
        <v>43135</v>
      </c>
      <c r="R6" s="83">
        <f t="shared" si="0"/>
        <v>43136</v>
      </c>
      <c r="S6" s="70">
        <f t="shared" si="0"/>
        <v>43137</v>
      </c>
      <c r="T6" s="70">
        <f t="shared" si="0"/>
        <v>43138</v>
      </c>
      <c r="U6" s="70">
        <f t="shared" ref="U6" si="1">T6+1</f>
        <v>43139</v>
      </c>
      <c r="V6" s="70">
        <f t="shared" ref="V6" si="2">U6+1</f>
        <v>43140</v>
      </c>
      <c r="W6" s="70">
        <f t="shared" ref="W6" si="3">V6+1</f>
        <v>43141</v>
      </c>
      <c r="X6" s="85">
        <f t="shared" si="0"/>
        <v>43142</v>
      </c>
      <c r="Y6" s="86">
        <f t="shared" si="0"/>
        <v>43143</v>
      </c>
      <c r="Z6" s="70">
        <f t="shared" si="0"/>
        <v>43144</v>
      </c>
      <c r="AA6" s="70">
        <f t="shared" si="0"/>
        <v>43145</v>
      </c>
      <c r="AB6" s="70">
        <f t="shared" si="0"/>
        <v>43146</v>
      </c>
      <c r="AC6" s="70">
        <f t="shared" si="0"/>
        <v>43147</v>
      </c>
      <c r="AD6" s="70">
        <f t="shared" si="0"/>
        <v>43148</v>
      </c>
      <c r="AE6" s="87">
        <f t="shared" si="0"/>
        <v>43149</v>
      </c>
      <c r="AF6" s="88">
        <f t="shared" si="0"/>
        <v>43150</v>
      </c>
      <c r="AG6" s="70">
        <f t="shared" si="0"/>
        <v>43151</v>
      </c>
      <c r="AH6" s="70">
        <f t="shared" si="0"/>
        <v>43152</v>
      </c>
      <c r="AI6" s="70">
        <f t="shared" si="0"/>
        <v>43153</v>
      </c>
      <c r="AJ6" s="70">
        <f t="shared" si="0"/>
        <v>43154</v>
      </c>
      <c r="AK6" s="70">
        <f t="shared" si="0"/>
        <v>43155</v>
      </c>
      <c r="AL6" s="89">
        <f t="shared" si="0"/>
        <v>43156</v>
      </c>
      <c r="AM6" s="90">
        <f t="shared" si="0"/>
        <v>43157</v>
      </c>
      <c r="AN6" s="70">
        <f t="shared" si="0"/>
        <v>43158</v>
      </c>
      <c r="AO6" s="70">
        <f t="shared" si="0"/>
        <v>43159</v>
      </c>
      <c r="AP6" s="70">
        <f t="shared" si="0"/>
        <v>43160</v>
      </c>
      <c r="AQ6" s="70">
        <f t="shared" si="0"/>
        <v>43161</v>
      </c>
      <c r="AR6" s="70">
        <f t="shared" ref="AR6:BN6" si="4">AQ6+1</f>
        <v>43162</v>
      </c>
      <c r="AS6" s="91">
        <f t="shared" si="4"/>
        <v>43163</v>
      </c>
      <c r="AT6" s="92">
        <f t="shared" si="4"/>
        <v>43164</v>
      </c>
      <c r="AU6" s="70">
        <f t="shared" si="4"/>
        <v>43165</v>
      </c>
      <c r="AV6" s="70">
        <f t="shared" si="4"/>
        <v>43166</v>
      </c>
      <c r="AW6" s="70">
        <f t="shared" si="4"/>
        <v>43167</v>
      </c>
      <c r="AX6" s="70">
        <f t="shared" si="4"/>
        <v>43168</v>
      </c>
      <c r="AY6" s="70">
        <f t="shared" si="4"/>
        <v>43169</v>
      </c>
      <c r="AZ6" s="93">
        <f t="shared" si="4"/>
        <v>43170</v>
      </c>
      <c r="BA6" s="94">
        <f t="shared" si="4"/>
        <v>43171</v>
      </c>
      <c r="BB6" s="70">
        <f t="shared" si="4"/>
        <v>43172</v>
      </c>
      <c r="BC6" s="70">
        <f t="shared" si="4"/>
        <v>43173</v>
      </c>
      <c r="BD6" s="70">
        <f t="shared" si="4"/>
        <v>43174</v>
      </c>
      <c r="BE6" s="70">
        <f t="shared" si="4"/>
        <v>43175</v>
      </c>
      <c r="BF6" s="70">
        <f t="shared" si="4"/>
        <v>43176</v>
      </c>
      <c r="BG6" s="95">
        <f t="shared" si="4"/>
        <v>43177</v>
      </c>
      <c r="BH6" s="96">
        <f t="shared" si="4"/>
        <v>43178</v>
      </c>
      <c r="BI6" s="70">
        <f t="shared" si="4"/>
        <v>43179</v>
      </c>
      <c r="BJ6" s="70">
        <f t="shared" si="4"/>
        <v>43180</v>
      </c>
      <c r="BK6" s="70">
        <f t="shared" si="4"/>
        <v>43181</v>
      </c>
      <c r="BL6" s="70">
        <f t="shared" si="4"/>
        <v>43182</v>
      </c>
      <c r="BM6" s="70">
        <f t="shared" si="4"/>
        <v>43183</v>
      </c>
      <c r="BN6" s="97">
        <f t="shared" si="4"/>
        <v>43184</v>
      </c>
    </row>
    <row r="7" spans="1:150" s="66" customFormat="1" ht="30" customHeight="1" thickBot="1" x14ac:dyDescent="0.25">
      <c r="A7" s="59" t="s">
        <v>0</v>
      </c>
      <c r="B7" s="60" t="s">
        <v>59</v>
      </c>
      <c r="C7" s="61" t="s">
        <v>60</v>
      </c>
      <c r="D7" s="62" t="s">
        <v>66</v>
      </c>
      <c r="E7" s="63" t="s">
        <v>61</v>
      </c>
      <c r="F7" s="63" t="s">
        <v>62</v>
      </c>
      <c r="G7" s="61" t="s">
        <v>63</v>
      </c>
      <c r="H7" s="61" t="s">
        <v>64</v>
      </c>
      <c r="I7" s="102" t="s">
        <v>65</v>
      </c>
      <c r="J7" s="58"/>
      <c r="K7" s="80" t="str">
        <f t="shared" ref="K7:AP7" si="5">CHOOSE(WEEKDAY(K6,1),"S","M","T","W","T","F","S")</f>
        <v>M</v>
      </c>
      <c r="L7" s="64" t="str">
        <f t="shared" si="5"/>
        <v>T</v>
      </c>
      <c r="M7" s="64" t="str">
        <f t="shared" si="5"/>
        <v>W</v>
      </c>
      <c r="N7" s="64" t="str">
        <f t="shared" si="5"/>
        <v>T</v>
      </c>
      <c r="O7" s="64" t="str">
        <f t="shared" si="5"/>
        <v>F</v>
      </c>
      <c r="P7" s="64" t="str">
        <f t="shared" si="5"/>
        <v>S</v>
      </c>
      <c r="Q7" s="81" t="str">
        <f t="shared" si="5"/>
        <v>S</v>
      </c>
      <c r="R7" s="80" t="str">
        <f t="shared" si="5"/>
        <v>M</v>
      </c>
      <c r="S7" s="64" t="str">
        <f t="shared" si="5"/>
        <v>T</v>
      </c>
      <c r="T7" s="64" t="str">
        <f t="shared" si="5"/>
        <v>W</v>
      </c>
      <c r="U7" s="64" t="str">
        <f t="shared" ref="U7:W7" si="6">CHOOSE(WEEKDAY(U6,1),"S","M","T","W","T","F","S")</f>
        <v>T</v>
      </c>
      <c r="V7" s="64" t="str">
        <f t="shared" si="6"/>
        <v>F</v>
      </c>
      <c r="W7" s="64" t="str">
        <f t="shared" si="6"/>
        <v>S</v>
      </c>
      <c r="X7" s="81" t="str">
        <f t="shared" si="5"/>
        <v>S</v>
      </c>
      <c r="Y7" s="79" t="str">
        <f t="shared" si="5"/>
        <v>M</v>
      </c>
      <c r="Z7" s="64" t="str">
        <f t="shared" si="5"/>
        <v>T</v>
      </c>
      <c r="AA7" s="64" t="str">
        <f t="shared" si="5"/>
        <v>W</v>
      </c>
      <c r="AB7" s="64" t="str">
        <f t="shared" si="5"/>
        <v>T</v>
      </c>
      <c r="AC7" s="64" t="str">
        <f t="shared" si="5"/>
        <v>F</v>
      </c>
      <c r="AD7" s="64" t="str">
        <f t="shared" si="5"/>
        <v>S</v>
      </c>
      <c r="AE7" s="82" t="str">
        <f t="shared" si="5"/>
        <v>S</v>
      </c>
      <c r="AF7" s="80" t="str">
        <f t="shared" si="5"/>
        <v>M</v>
      </c>
      <c r="AG7" s="64" t="str">
        <f t="shared" si="5"/>
        <v>T</v>
      </c>
      <c r="AH7" s="64" t="str">
        <f t="shared" si="5"/>
        <v>W</v>
      </c>
      <c r="AI7" s="64" t="str">
        <f t="shared" si="5"/>
        <v>T</v>
      </c>
      <c r="AJ7" s="64" t="str">
        <f t="shared" si="5"/>
        <v>F</v>
      </c>
      <c r="AK7" s="64" t="str">
        <f t="shared" si="5"/>
        <v>S</v>
      </c>
      <c r="AL7" s="81" t="str">
        <f t="shared" si="5"/>
        <v>S</v>
      </c>
      <c r="AM7" s="80" t="str">
        <f t="shared" si="5"/>
        <v>M</v>
      </c>
      <c r="AN7" s="64" t="str">
        <f t="shared" si="5"/>
        <v>T</v>
      </c>
      <c r="AO7" s="64" t="str">
        <f t="shared" si="5"/>
        <v>W</v>
      </c>
      <c r="AP7" s="64" t="str">
        <f t="shared" si="5"/>
        <v>T</v>
      </c>
      <c r="AQ7" s="64" t="str">
        <f t="shared" ref="AQ7:BN7" si="7">CHOOSE(WEEKDAY(AQ6,1),"S","M","T","W","T","F","S")</f>
        <v>F</v>
      </c>
      <c r="AR7" s="64" t="str">
        <f t="shared" si="7"/>
        <v>S</v>
      </c>
      <c r="AS7" s="81" t="str">
        <f t="shared" si="7"/>
        <v>S</v>
      </c>
      <c r="AT7" s="80" t="str">
        <f t="shared" si="7"/>
        <v>M</v>
      </c>
      <c r="AU7" s="64" t="str">
        <f t="shared" si="7"/>
        <v>T</v>
      </c>
      <c r="AV7" s="64" t="str">
        <f t="shared" si="7"/>
        <v>W</v>
      </c>
      <c r="AW7" s="64" t="str">
        <f t="shared" si="7"/>
        <v>T</v>
      </c>
      <c r="AX7" s="64" t="str">
        <f t="shared" si="7"/>
        <v>F</v>
      </c>
      <c r="AY7" s="64" t="str">
        <f t="shared" si="7"/>
        <v>S</v>
      </c>
      <c r="AZ7" s="81" t="str">
        <f t="shared" si="7"/>
        <v>S</v>
      </c>
      <c r="BA7" s="80" t="str">
        <f t="shared" si="7"/>
        <v>M</v>
      </c>
      <c r="BB7" s="64" t="str">
        <f t="shared" si="7"/>
        <v>T</v>
      </c>
      <c r="BC7" s="64" t="str">
        <f t="shared" si="7"/>
        <v>W</v>
      </c>
      <c r="BD7" s="64" t="str">
        <f t="shared" si="7"/>
        <v>T</v>
      </c>
      <c r="BE7" s="64" t="str">
        <f t="shared" si="7"/>
        <v>F</v>
      </c>
      <c r="BF7" s="64" t="str">
        <f t="shared" si="7"/>
        <v>S</v>
      </c>
      <c r="BG7" s="81" t="str">
        <f t="shared" si="7"/>
        <v>S</v>
      </c>
      <c r="BH7" s="80" t="str">
        <f t="shared" si="7"/>
        <v>M</v>
      </c>
      <c r="BI7" s="64" t="str">
        <f t="shared" si="7"/>
        <v>T</v>
      </c>
      <c r="BJ7" s="64" t="str">
        <f t="shared" si="7"/>
        <v>W</v>
      </c>
      <c r="BK7" s="64" t="str">
        <f t="shared" si="7"/>
        <v>T</v>
      </c>
      <c r="BL7" s="64" t="str">
        <f t="shared" si="7"/>
        <v>F</v>
      </c>
      <c r="BM7" s="64" t="str">
        <f t="shared" si="7"/>
        <v>S</v>
      </c>
      <c r="BN7" s="81" t="str">
        <f t="shared" si="7"/>
        <v>S</v>
      </c>
      <c r="BO7" s="65"/>
      <c r="BP7" s="65"/>
      <c r="BQ7" s="65"/>
      <c r="BR7" s="65"/>
      <c r="BS7" s="65"/>
      <c r="BT7" s="65"/>
      <c r="BU7" s="65"/>
      <c r="BV7" s="65"/>
      <c r="BW7" s="65"/>
      <c r="BX7" s="65"/>
      <c r="BY7" s="65"/>
      <c r="BZ7" s="65"/>
      <c r="CA7" s="65"/>
      <c r="CB7" s="65"/>
      <c r="CC7" s="65"/>
      <c r="CD7" s="65"/>
      <c r="CE7" s="65"/>
      <c r="CF7" s="65"/>
      <c r="CG7" s="65"/>
      <c r="CH7" s="65"/>
      <c r="CI7" s="65"/>
      <c r="CJ7" s="65"/>
      <c r="CK7" s="65"/>
      <c r="CL7" s="65"/>
      <c r="CM7" s="65"/>
      <c r="CN7" s="65"/>
      <c r="CO7" s="65"/>
      <c r="CP7" s="65"/>
      <c r="CQ7" s="65"/>
      <c r="CR7" s="65"/>
      <c r="CS7" s="65"/>
      <c r="CT7" s="65"/>
      <c r="CU7" s="65"/>
      <c r="CV7" s="65"/>
      <c r="CW7" s="65"/>
      <c r="CX7" s="65"/>
      <c r="CY7" s="65"/>
      <c r="CZ7" s="65"/>
      <c r="DA7" s="65"/>
      <c r="DB7" s="65"/>
      <c r="DC7" s="65"/>
      <c r="DD7" s="65"/>
      <c r="DE7" s="65"/>
      <c r="DF7" s="65"/>
      <c r="DG7" s="65"/>
      <c r="DH7" s="65"/>
      <c r="DI7" s="65"/>
      <c r="DJ7" s="65"/>
      <c r="DK7" s="65"/>
      <c r="DL7" s="65"/>
      <c r="DM7" s="65"/>
      <c r="DN7" s="65"/>
      <c r="DO7" s="65"/>
      <c r="DP7" s="65"/>
      <c r="DQ7" s="65"/>
      <c r="DR7" s="65"/>
      <c r="DS7" s="65"/>
      <c r="DT7" s="65"/>
      <c r="DU7" s="65"/>
      <c r="DV7" s="65"/>
      <c r="DW7" s="65"/>
      <c r="DX7" s="65"/>
      <c r="DY7" s="65"/>
      <c r="DZ7" s="65"/>
      <c r="EA7" s="65"/>
      <c r="EB7" s="65"/>
      <c r="EC7" s="65"/>
      <c r="ED7" s="65"/>
      <c r="EE7" s="65"/>
      <c r="EF7" s="65"/>
      <c r="EG7" s="65"/>
      <c r="EH7" s="65"/>
      <c r="EI7" s="65"/>
      <c r="EJ7" s="65"/>
      <c r="EK7" s="65"/>
      <c r="EL7" s="65"/>
      <c r="EM7" s="65"/>
      <c r="EN7" s="65"/>
      <c r="EO7" s="65"/>
      <c r="EP7" s="65"/>
      <c r="EQ7" s="65"/>
      <c r="ER7" s="65"/>
      <c r="ES7" s="65"/>
      <c r="ET7" s="65"/>
    </row>
    <row r="8" spans="1:150" s="37" customFormat="1" ht="18.75" thickTop="1" x14ac:dyDescent="0.2">
      <c r="A8" s="110" t="str">
        <f>IF(ISERROR(VALUE(SUBSTITUTE(prevWBS,".",""))),"1",IF(ISERROR(FIND("`",SUBSTITUTE(prevWBS,".","`",1))),TEXT(VALUE(prevWBS)+1,"#"),TEXT(VALUE(LEFT(prevWBS,FIND("`",SUBSTITUTE(prevWBS,".","`",1))-1))+1,"#")))</f>
        <v>1</v>
      </c>
      <c r="B8" s="98" t="s">
        <v>129</v>
      </c>
      <c r="D8" s="38"/>
      <c r="E8" s="39"/>
      <c r="F8" s="39"/>
      <c r="G8" s="40"/>
      <c r="H8" s="41"/>
      <c r="I8" s="124"/>
      <c r="J8" s="11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4" customFormat="1" ht="18" x14ac:dyDescent="0.2">
      <c r="A9" s="111" t="str">
        <f t="shared" ref="A9"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7" t="s">
        <v>130</v>
      </c>
      <c r="C9" s="108" t="s">
        <v>128</v>
      </c>
      <c r="D9" s="109"/>
      <c r="E9" s="106" t="s">
        <v>144</v>
      </c>
      <c r="F9" s="103" t="s">
        <v>145</v>
      </c>
      <c r="G9" s="56">
        <v>2</v>
      </c>
      <c r="H9" s="57">
        <v>0.6</v>
      </c>
      <c r="I9" s="122">
        <v>2</v>
      </c>
      <c r="J9" s="114"/>
      <c r="K9" s="46"/>
      <c r="L9" s="46"/>
      <c r="M9" s="46"/>
      <c r="N9" s="201"/>
      <c r="O9" s="202"/>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row>
    <row r="10" spans="1:150" s="43" customFormat="1" ht="18" x14ac:dyDescent="0.2">
      <c r="A10" s="112" t="str">
        <f>IF(ISERROR(VALUE(SUBSTITUTE(prevWBS,".",""))),"1",IF(ISERROR(FIND("`",SUBSTITUTE(prevWBS,".","`",1))),TEXT(VALUE(prevWBS)+1,"#"),TEXT(VALUE(LEFT(prevWBS,FIND("`",SUBSTITUTE(prevWBS,".","`",1))-1))+1,"#")))</f>
        <v>2</v>
      </c>
      <c r="B10" s="99" t="s">
        <v>131</v>
      </c>
      <c r="D10" s="48"/>
      <c r="E10" s="100"/>
      <c r="F10" s="101"/>
      <c r="G10" s="49"/>
      <c r="H10" s="50"/>
      <c r="I10" s="123"/>
      <c r="J10" s="115"/>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row>
    <row r="11" spans="1:150" s="44" customFormat="1" ht="18" x14ac:dyDescent="0.2">
      <c r="A11"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47" t="s">
        <v>132</v>
      </c>
      <c r="D11" s="45"/>
      <c r="E11" s="106" t="s">
        <v>146</v>
      </c>
      <c r="F11" s="103" t="s">
        <v>143</v>
      </c>
      <c r="G11" s="56">
        <v>4</v>
      </c>
      <c r="H11" s="57">
        <v>0</v>
      </c>
      <c r="I11" s="122">
        <v>4</v>
      </c>
      <c r="J11" s="114"/>
      <c r="K11" s="46"/>
      <c r="L11" s="46"/>
      <c r="M11" s="46"/>
      <c r="N11" s="46"/>
      <c r="O11" s="46"/>
      <c r="P11" s="46"/>
      <c r="Q11" s="46"/>
      <c r="R11" s="202"/>
      <c r="S11" s="202"/>
      <c r="T11" s="202"/>
      <c r="U11" s="202"/>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row>
    <row r="12" spans="1:150" s="44" customFormat="1" ht="18" x14ac:dyDescent="0.2">
      <c r="A12"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2" s="47" t="s">
        <v>133</v>
      </c>
      <c r="D12" s="45"/>
      <c r="E12" s="106" t="s">
        <v>147</v>
      </c>
      <c r="F12" s="103" t="s">
        <v>148</v>
      </c>
      <c r="G12" s="56">
        <v>6</v>
      </c>
      <c r="H12" s="57">
        <v>0</v>
      </c>
      <c r="I12" s="122">
        <v>6</v>
      </c>
      <c r="J12" s="114"/>
      <c r="K12" s="46"/>
      <c r="L12" s="46"/>
      <c r="M12" s="46"/>
      <c r="N12" s="46"/>
      <c r="O12" s="46"/>
      <c r="P12" s="46"/>
      <c r="Q12" s="46"/>
      <c r="R12" s="46"/>
      <c r="S12" s="46"/>
      <c r="T12" s="46"/>
      <c r="U12" s="46"/>
      <c r="V12" s="202"/>
      <c r="W12" s="202"/>
      <c r="X12" s="202"/>
      <c r="Y12" s="202"/>
      <c r="Z12" s="202"/>
      <c r="AA12" s="202"/>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row>
    <row r="13" spans="1:150" s="43" customFormat="1" ht="18" x14ac:dyDescent="0.2">
      <c r="A13" s="112" t="str">
        <f>IF(ISERROR(VALUE(SUBSTITUTE(prevWBS,".",""))),"1",IF(ISERROR(FIND("`",SUBSTITUTE(prevWBS,".","`",1))),TEXT(VALUE(prevWBS)+1,"#"),TEXT(VALUE(LEFT(prevWBS,FIND("`",SUBSTITUTE(prevWBS,".","`",1))-1))+1,"#")))</f>
        <v>3</v>
      </c>
      <c r="B13" s="99" t="s">
        <v>134</v>
      </c>
      <c r="D13" s="48"/>
      <c r="E13" s="104"/>
      <c r="F13" s="105"/>
      <c r="G13" s="49"/>
      <c r="H13" s="50"/>
      <c r="I13" s="123"/>
      <c r="J13" s="115"/>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row>
    <row r="14" spans="1:150" s="44" customFormat="1" ht="24" x14ac:dyDescent="0.2">
      <c r="A14"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4" s="47" t="s">
        <v>135</v>
      </c>
      <c r="D14" s="45"/>
      <c r="E14" s="106" t="s">
        <v>149</v>
      </c>
      <c r="F14" s="103" t="s">
        <v>150</v>
      </c>
      <c r="G14" s="56">
        <v>14</v>
      </c>
      <c r="H14" s="57">
        <v>0</v>
      </c>
      <c r="I14" s="122">
        <v>14</v>
      </c>
      <c r="J14" s="114"/>
      <c r="K14" s="46"/>
      <c r="L14" s="46"/>
      <c r="M14" s="46"/>
      <c r="N14" s="46"/>
      <c r="O14" s="46"/>
      <c r="P14" s="46"/>
      <c r="Q14" s="46"/>
      <c r="R14" s="46"/>
      <c r="S14" s="46"/>
      <c r="T14" s="46"/>
      <c r="U14" s="46"/>
      <c r="V14" s="46"/>
      <c r="W14" s="46"/>
      <c r="X14" s="46"/>
      <c r="Y14" s="46"/>
      <c r="Z14" s="46"/>
      <c r="AA14" s="46"/>
      <c r="AB14" s="202"/>
      <c r="AC14" s="20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46"/>
      <c r="BF14" s="46"/>
      <c r="BG14" s="46"/>
      <c r="BH14" s="46"/>
      <c r="BI14" s="46"/>
      <c r="BJ14" s="46"/>
      <c r="BK14" s="46"/>
      <c r="BL14" s="46"/>
      <c r="BM14" s="46"/>
      <c r="BN14" s="46"/>
    </row>
    <row r="15" spans="1:150" s="43" customFormat="1" ht="18" x14ac:dyDescent="0.2">
      <c r="A15" s="112" t="str">
        <f>IF(ISERROR(VALUE(SUBSTITUTE(prevWBS,".",""))),"1",IF(ISERROR(FIND("`",SUBSTITUTE(prevWBS,".","`",1))),TEXT(VALUE(prevWBS)+1,"#"),TEXT(VALUE(LEFT(prevWBS,FIND("`",SUBSTITUTE(prevWBS,".","`",1))-1))+1,"#")))</f>
        <v>4</v>
      </c>
      <c r="B15" s="99" t="s">
        <v>136</v>
      </c>
      <c r="D15" s="48"/>
      <c r="E15" s="104"/>
      <c r="F15" s="105"/>
      <c r="G15" s="49"/>
      <c r="H15" s="50"/>
      <c r="I15" s="123"/>
      <c r="J15" s="115"/>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row>
    <row r="16" spans="1:150" s="44" customFormat="1" ht="24" x14ac:dyDescent="0.2">
      <c r="A16"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6" s="47" t="s">
        <v>137</v>
      </c>
      <c r="D16" s="45"/>
      <c r="E16" s="106" t="s">
        <v>151</v>
      </c>
      <c r="F16" s="103" t="s">
        <v>152</v>
      </c>
      <c r="G16" s="56">
        <v>7</v>
      </c>
      <c r="H16" s="57">
        <v>0</v>
      </c>
      <c r="I16" s="122">
        <v>7</v>
      </c>
      <c r="J16" s="114"/>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row>
    <row r="17" spans="1:66" s="44" customFormat="1" ht="18" x14ac:dyDescent="0.2">
      <c r="A17"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17" s="47" t="s">
        <v>138</v>
      </c>
      <c r="D17" s="45"/>
      <c r="E17" s="106" t="s">
        <v>153</v>
      </c>
      <c r="F17" s="103" t="s">
        <v>154</v>
      </c>
      <c r="G17" s="56">
        <v>7</v>
      </c>
      <c r="H17" s="57">
        <v>0</v>
      </c>
      <c r="I17" s="122">
        <v>7</v>
      </c>
      <c r="J17" s="114"/>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row>
    <row r="18" spans="1:66" s="44" customFormat="1" ht="24" x14ac:dyDescent="0.2">
      <c r="A18"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18" s="47" t="s">
        <v>139</v>
      </c>
      <c r="D18" s="45"/>
      <c r="E18" s="106" t="s">
        <v>155</v>
      </c>
      <c r="F18" s="103" t="s">
        <v>156</v>
      </c>
      <c r="G18" s="56">
        <v>7</v>
      </c>
      <c r="H18" s="57">
        <v>0</v>
      </c>
      <c r="I18" s="122">
        <v>7</v>
      </c>
      <c r="J18" s="114"/>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row>
    <row r="19" spans="1:66" s="43" customFormat="1" ht="18" x14ac:dyDescent="0.2">
      <c r="A19" s="112" t="str">
        <f>IF(ISERROR(VALUE(SUBSTITUTE(prevWBS,".",""))),"1",IF(ISERROR(FIND("`",SUBSTITUTE(prevWBS,".","`",1))),TEXT(VALUE(prevWBS)+1,"#"),TEXT(VALUE(LEFT(prevWBS,FIND("`",SUBSTITUTE(prevWBS,".","`",1))-1))+1,"#")))</f>
        <v>5</v>
      </c>
      <c r="B19" s="99" t="s">
        <v>140</v>
      </c>
      <c r="D19" s="48"/>
      <c r="E19" s="104"/>
      <c r="F19" s="105"/>
      <c r="G19" s="49"/>
      <c r="H19" s="50"/>
      <c r="I19" s="123"/>
      <c r="J19" s="115"/>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row>
    <row r="20" spans="1:66" s="44" customFormat="1" ht="18" x14ac:dyDescent="0.2">
      <c r="A20"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0" s="47" t="s">
        <v>141</v>
      </c>
      <c r="D20" s="45"/>
      <c r="E20" s="106">
        <v>43129</v>
      </c>
      <c r="F20" s="103">
        <f t="shared" ref="F20:F21" si="9">IF(ISBLANK(E20)," - ",IF(G20=0,E20,E20+G20-1))</f>
        <v>43129</v>
      </c>
      <c r="G20" s="56">
        <v>1</v>
      </c>
      <c r="H20" s="57">
        <v>0</v>
      </c>
      <c r="I20" s="122">
        <f>IF(OR(F20=0,E20=0),0,NETWORKDAYS(E20,F20))</f>
        <v>1</v>
      </c>
      <c r="J20" s="114"/>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row>
    <row r="21" spans="1:66" s="44" customFormat="1" ht="24" x14ac:dyDescent="0.2">
      <c r="A21" s="11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21" s="47" t="s">
        <v>142</v>
      </c>
      <c r="D21" s="45"/>
      <c r="E21" s="106">
        <v>43131</v>
      </c>
      <c r="F21" s="103">
        <f t="shared" si="9"/>
        <v>43131</v>
      </c>
      <c r="G21" s="56">
        <v>1</v>
      </c>
      <c r="H21" s="57">
        <v>0</v>
      </c>
      <c r="I21" s="122">
        <f>IF(OR(F21=0,E21=0),0,NETWORKDAYS(E21,F21))</f>
        <v>1</v>
      </c>
      <c r="J21" s="114"/>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row>
    <row r="22" spans="1:66" ht="19.5" customHeight="1" x14ac:dyDescent="0.2"/>
    <row r="23" spans="1:66"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18">
    <cfRule type="dataBar" priority="2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5" priority="58">
      <formula>K$6=TODAY()</formula>
    </cfRule>
  </conditionalFormatting>
  <conditionalFormatting sqref="K8:BN18">
    <cfRule type="expression" dxfId="14" priority="61">
      <formula>AND($E8&lt;=K$6,ROUNDDOWN(($F8-$E8+1)*$H8,0)+$E8-1&gt;=K$6)</formula>
    </cfRule>
    <cfRule type="expression" dxfId="13" priority="62">
      <formula>AND(NOT(ISBLANK($E8)),$E8&lt;=K$6,$F8&gt;=K$6)</formula>
    </cfRule>
  </conditionalFormatting>
  <conditionalFormatting sqref="K6:BN18">
    <cfRule type="expression" dxfId="12" priority="15">
      <formula>K$6=TODAY()</formula>
    </cfRule>
  </conditionalFormatting>
  <conditionalFormatting sqref="K20:BN20">
    <cfRule type="expression" dxfId="11" priority="5">
      <formula>K$6=TODAY()</formula>
    </cfRule>
  </conditionalFormatting>
  <conditionalFormatting sqref="H19">
    <cfRule type="dataBar" priority="10">
      <dataBar>
        <cfvo type="num" val="0"/>
        <cfvo type="num" val="1"/>
        <color theme="0" tint="-0.249977111117893"/>
      </dataBar>
      <extLst>
        <ext xmlns:x14="http://schemas.microsoft.com/office/spreadsheetml/2009/9/main" uri="{B025F937-C7B1-47D3-B67F-A62EFF666E3E}">
          <x14:id>{B54997D9-80E4-4E99-9FB3-62EA2E3E9F2E}</x14:id>
        </ext>
      </extLst>
    </cfRule>
  </conditionalFormatting>
  <conditionalFormatting sqref="K19:BN19">
    <cfRule type="expression" dxfId="10" priority="11">
      <formula>AND($E19&lt;=K$6,ROUNDDOWN(($F19-$E19+1)*$H19,0)+$E19-1&gt;=K$6)</formula>
    </cfRule>
    <cfRule type="expression" dxfId="9" priority="12">
      <formula>AND(NOT(ISBLANK($E19)),$E19&lt;=K$6,$F19&gt;=K$6)</formula>
    </cfRule>
  </conditionalFormatting>
  <conditionalFormatting sqref="K19:BN19">
    <cfRule type="expression" dxfId="8" priority="9">
      <formula>K$6=TODAY()</formula>
    </cfRule>
  </conditionalFormatting>
  <conditionalFormatting sqref="H20">
    <cfRule type="dataBar" priority="6">
      <dataBar>
        <cfvo type="num" val="0"/>
        <cfvo type="num" val="1"/>
        <color theme="0" tint="-0.249977111117893"/>
      </dataBar>
      <extLst>
        <ext xmlns:x14="http://schemas.microsoft.com/office/spreadsheetml/2009/9/main" uri="{B025F937-C7B1-47D3-B67F-A62EFF666E3E}">
          <x14:id>{6DCBEBC4-CF2D-4130-A70F-8C480F86A3D8}</x14:id>
        </ext>
      </extLst>
    </cfRule>
  </conditionalFormatting>
  <conditionalFormatting sqref="K20:BN20">
    <cfRule type="expression" dxfId="7" priority="7">
      <formula>AND($E20&lt;=K$6,ROUNDDOWN(($F20-$E20+1)*$H20,0)+$E20-1&gt;=K$6)</formula>
    </cfRule>
    <cfRule type="expression" dxfId="6" priority="8">
      <formula>AND(NOT(ISBLANK($E20)),$E20&lt;=K$6,$F20&gt;=K$6)</formula>
    </cfRule>
  </conditionalFormatting>
  <conditionalFormatting sqref="H21">
    <cfRule type="dataBar" priority="2">
      <dataBar>
        <cfvo type="num" val="0"/>
        <cfvo type="num" val="1"/>
        <color theme="0" tint="-0.249977111117893"/>
      </dataBar>
      <extLst>
        <ext xmlns:x14="http://schemas.microsoft.com/office/spreadsheetml/2009/9/main" uri="{B025F937-C7B1-47D3-B67F-A62EFF666E3E}">
          <x14:id>{B20CCDF3-6753-41A2-AB6C-AFB604D7DCB6}</x14:id>
        </ext>
      </extLst>
    </cfRule>
  </conditionalFormatting>
  <conditionalFormatting sqref="K21:BN21">
    <cfRule type="expression" dxfId="2" priority="3">
      <formula>AND($E21&lt;=K$6,ROUNDDOWN(($F21-$E21+1)*$H21,0)+$E21-1&gt;=K$6)</formula>
    </cfRule>
    <cfRule type="expression" dxfId="1" priority="4">
      <formula>AND(NOT(ISBLANK($E21)),$E21&lt;=K$6,$F21&gt;=K$6)</formula>
    </cfRule>
  </conditionalFormatting>
  <conditionalFormatting sqref="K21:BN21">
    <cfRule type="expression" dxfId="0" priority="1">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dataValidations>
  <pageMargins left="0.25" right="0.25" top="0.5" bottom="0.5" header="0.5" footer="0.25"/>
  <pageSetup scale="61" fitToHeight="0" orientation="landscape" r:id="rId1"/>
  <headerFooter alignWithMargins="0"/>
  <ignoredErrors>
    <ignoredError sqref="F10 F13 F15 H18 H14 H12 H10:I10 H13:I13 H15:I15 H16 H17" unlockedFormula="1"/>
    <ignoredError sqref="A15 A13 A1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H8:H18</xm:sqref>
        </x14:conditionalFormatting>
        <x14:conditionalFormatting xmlns:xm="http://schemas.microsoft.com/office/excel/2006/main">
          <x14:cfRule type="dataBar" id="{B54997D9-80E4-4E99-9FB3-62EA2E3E9F2E}">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DCBEBC4-CF2D-4130-A70F-8C480F86A3D8}">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20CCDF3-6753-41A2-AB6C-AFB604D7DCB6}">
            <x14:dataBar minLength="0" maxLength="100" gradient="0">
              <x14:cfvo type="num">
                <xm:f>0</xm:f>
              </x14:cfvo>
              <x14:cfvo type="num">
                <xm:f>1</xm:f>
              </x14:cfvo>
              <x14:negativeFillColor rgb="FFFF0000"/>
              <x14:axisColor rgb="FF000000"/>
            </x14:dataBar>
          </x14:cfRule>
          <xm:sqref>H21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93"/>
  <sheetViews>
    <sheetView showGridLines="0" workbookViewId="0">
      <selection activeCell="A3" sqref="A3"/>
    </sheetView>
  </sheetViews>
  <sheetFormatPr defaultColWidth="8.85546875" defaultRowHeight="12.75" x14ac:dyDescent="0.2"/>
  <cols>
    <col min="1" max="1" width="5.5703125" style="13" customWidth="1"/>
    <col min="2" max="2" width="90.42578125" style="13" customWidth="1"/>
    <col min="3" max="3" width="16.42578125" style="13" bestFit="1" customWidth="1"/>
    <col min="4" max="4" width="8.85546875" style="13"/>
    <col min="5" max="16384" width="8.85546875" style="1"/>
  </cols>
  <sheetData>
    <row r="1" spans="1:4" ht="30" customHeight="1" x14ac:dyDescent="0.2">
      <c r="A1" s="26" t="s">
        <v>69</v>
      </c>
      <c r="B1" s="27"/>
      <c r="C1" s="28"/>
    </row>
    <row r="2" spans="1:4" ht="14.25" x14ac:dyDescent="0.2">
      <c r="A2" s="136" t="s">
        <v>45</v>
      </c>
      <c r="B2" s="3"/>
      <c r="C2" s="2"/>
    </row>
    <row r="3" spans="1:4" x14ac:dyDescent="0.2">
      <c r="A3" s="2"/>
      <c r="B3" s="3"/>
      <c r="C3" s="2"/>
    </row>
    <row r="4" spans="1:4" s="2" customFormat="1" ht="18" x14ac:dyDescent="0.25">
      <c r="A4" s="137" t="s">
        <v>70</v>
      </c>
      <c r="B4" s="25"/>
    </row>
    <row r="5" spans="1:4" s="2" customFormat="1" ht="57" x14ac:dyDescent="0.2">
      <c r="B5" s="138" t="s">
        <v>71</v>
      </c>
    </row>
    <row r="7" spans="1:4" ht="28.5" x14ac:dyDescent="0.2">
      <c r="B7" s="138" t="s">
        <v>18</v>
      </c>
    </row>
    <row r="9" spans="1:4" ht="14.25" x14ac:dyDescent="0.2">
      <c r="B9" s="136" t="s">
        <v>57</v>
      </c>
    </row>
    <row r="11" spans="1:4" ht="28.5" x14ac:dyDescent="0.2">
      <c r="B11" s="139" t="s">
        <v>58</v>
      </c>
    </row>
    <row r="12" spans="1:4" s="13" customFormat="1" x14ac:dyDescent="0.2"/>
    <row r="13" spans="1:4" ht="18" x14ac:dyDescent="0.25">
      <c r="A13" s="200" t="s">
        <v>1</v>
      </c>
      <c r="B13" s="200"/>
    </row>
    <row r="14" spans="1:4" s="2" customFormat="1" x14ac:dyDescent="0.2">
      <c r="A14" s="13"/>
      <c r="B14" s="13"/>
      <c r="C14" s="13"/>
      <c r="D14" s="13"/>
    </row>
    <row r="15" spans="1:4" s="2" customFormat="1" ht="18" x14ac:dyDescent="0.2">
      <c r="A15" s="140"/>
      <c r="B15" s="141" t="s">
        <v>72</v>
      </c>
      <c r="C15" s="142"/>
      <c r="D15" s="142"/>
    </row>
    <row r="16" spans="1:4" ht="18" x14ac:dyDescent="0.2">
      <c r="A16" s="140"/>
      <c r="B16" s="143" t="s">
        <v>73</v>
      </c>
      <c r="C16" s="142"/>
      <c r="D16" s="142"/>
    </row>
    <row r="17" spans="1:4" ht="18" x14ac:dyDescent="0.25">
      <c r="A17" s="144"/>
      <c r="B17" s="143" t="s">
        <v>74</v>
      </c>
    </row>
    <row r="18" spans="1:4" ht="18" x14ac:dyDescent="0.25">
      <c r="A18" s="144"/>
      <c r="B18" s="143" t="s">
        <v>75</v>
      </c>
    </row>
    <row r="19" spans="1:4" s="2" customFormat="1" ht="28.5" x14ac:dyDescent="0.25">
      <c r="A19" s="145"/>
      <c r="B19" s="143" t="s">
        <v>125</v>
      </c>
      <c r="C19" s="28"/>
      <c r="D19" s="28"/>
    </row>
    <row r="20" spans="1:4" ht="18" x14ac:dyDescent="0.25">
      <c r="A20" s="144"/>
      <c r="B20" s="143" t="s">
        <v>76</v>
      </c>
    </row>
    <row r="21" spans="1:4" s="2" customFormat="1" ht="18" x14ac:dyDescent="0.25">
      <c r="A21" s="146"/>
      <c r="B21" s="147" t="s">
        <v>77</v>
      </c>
    </row>
    <row r="22" spans="1:4" s="2" customFormat="1" ht="18" x14ac:dyDescent="0.25">
      <c r="A22" s="146"/>
      <c r="B22" s="4"/>
    </row>
    <row r="23" spans="1:4" ht="18" x14ac:dyDescent="0.25">
      <c r="A23" s="200" t="s">
        <v>78</v>
      </c>
      <c r="B23" s="200"/>
      <c r="C23" s="2"/>
      <c r="D23" s="2"/>
    </row>
    <row r="24" spans="1:4" ht="43.5" x14ac:dyDescent="0.25">
      <c r="A24" s="146"/>
      <c r="B24" s="143" t="s">
        <v>79</v>
      </c>
      <c r="C24" s="2"/>
      <c r="D24" s="2"/>
    </row>
    <row r="25" spans="1:4" ht="18" x14ac:dyDescent="0.25">
      <c r="A25" s="146"/>
      <c r="B25" s="143"/>
      <c r="C25" s="2"/>
      <c r="D25" s="2"/>
    </row>
    <row r="26" spans="1:4" ht="18" x14ac:dyDescent="0.25">
      <c r="A26" s="146"/>
      <c r="B26" s="148" t="s">
        <v>80</v>
      </c>
      <c r="C26" s="2"/>
      <c r="D26" s="2"/>
    </row>
    <row r="27" spans="1:4" ht="18" x14ac:dyDescent="0.25">
      <c r="A27" s="146"/>
      <c r="B27" s="143" t="s">
        <v>81</v>
      </c>
      <c r="C27" s="2"/>
      <c r="D27" s="2"/>
    </row>
    <row r="28" spans="1:4" ht="28.5" x14ac:dyDescent="0.25">
      <c r="A28" s="146"/>
      <c r="B28" s="143" t="s">
        <v>82</v>
      </c>
      <c r="C28" s="2"/>
      <c r="D28" s="2"/>
    </row>
    <row r="29" spans="1:4" ht="18" x14ac:dyDescent="0.25">
      <c r="A29" s="146"/>
      <c r="B29" s="143"/>
      <c r="C29" s="2"/>
      <c r="D29" s="2"/>
    </row>
    <row r="30" spans="1:4" ht="18" x14ac:dyDescent="0.25">
      <c r="A30" s="146"/>
      <c r="B30" s="148" t="s">
        <v>83</v>
      </c>
      <c r="C30" s="2"/>
      <c r="D30" s="2"/>
    </row>
    <row r="31" spans="1:4" ht="18" x14ac:dyDescent="0.25">
      <c r="A31" s="146"/>
      <c r="B31" s="143" t="s">
        <v>84</v>
      </c>
      <c r="C31" s="2"/>
      <c r="D31" s="2"/>
    </row>
    <row r="32" spans="1:4" ht="18" x14ac:dyDescent="0.25">
      <c r="A32" s="146"/>
      <c r="B32" s="143" t="s">
        <v>85</v>
      </c>
      <c r="C32" s="2"/>
      <c r="D32" s="2"/>
    </row>
    <row r="33" spans="1:4" ht="18" x14ac:dyDescent="0.25">
      <c r="A33" s="146"/>
      <c r="B33" s="4"/>
      <c r="C33" s="2"/>
      <c r="D33" s="2"/>
    </row>
    <row r="34" spans="1:4" ht="28.5" x14ac:dyDescent="0.25">
      <c r="A34" s="146"/>
      <c r="B34" s="143" t="s">
        <v>86</v>
      </c>
      <c r="C34" s="2"/>
      <c r="D34" s="2"/>
    </row>
    <row r="35" spans="1:4" ht="18" x14ac:dyDescent="0.25">
      <c r="A35" s="146"/>
      <c r="B35" s="149" t="s">
        <v>87</v>
      </c>
      <c r="C35" s="2"/>
      <c r="D35" s="2"/>
    </row>
    <row r="36" spans="1:4" ht="18" x14ac:dyDescent="0.25">
      <c r="A36" s="146"/>
      <c r="B36" s="4"/>
      <c r="C36" s="2"/>
      <c r="D36" s="2"/>
    </row>
    <row r="37" spans="1:4" ht="18" x14ac:dyDescent="0.25">
      <c r="A37" s="200" t="s">
        <v>6</v>
      </c>
      <c r="B37" s="200"/>
    </row>
    <row r="38" spans="1:4" ht="28.5" x14ac:dyDescent="0.2">
      <c r="B38" s="143" t="s">
        <v>88</v>
      </c>
    </row>
    <row r="40" spans="1:4" ht="14.25" x14ac:dyDescent="0.2">
      <c r="B40" s="143" t="s">
        <v>89</v>
      </c>
    </row>
    <row r="42" spans="1:4" s="2" customFormat="1" ht="28.5" x14ac:dyDescent="0.2">
      <c r="A42" s="13"/>
      <c r="B42" s="143" t="s">
        <v>90</v>
      </c>
      <c r="C42" s="13"/>
      <c r="D42" s="13"/>
    </row>
    <row r="44" spans="1:4" ht="28.5" x14ac:dyDescent="0.2">
      <c r="B44" s="143" t="s">
        <v>91</v>
      </c>
    </row>
    <row r="45" spans="1:4" x14ac:dyDescent="0.2">
      <c r="B45" s="14"/>
    </row>
    <row r="46" spans="1:4" ht="28.5" x14ac:dyDescent="0.2">
      <c r="B46" s="143" t="s">
        <v>92</v>
      </c>
    </row>
    <row r="47" spans="1:4" x14ac:dyDescent="0.2">
      <c r="B47" s="6"/>
    </row>
    <row r="48" spans="1:4" ht="18" x14ac:dyDescent="0.25">
      <c r="A48" s="200" t="s">
        <v>4</v>
      </c>
      <c r="B48" s="200"/>
    </row>
    <row r="49" spans="1:2" ht="28.5" x14ac:dyDescent="0.2">
      <c r="B49" s="143" t="s">
        <v>93</v>
      </c>
    </row>
    <row r="50" spans="1:2" x14ac:dyDescent="0.2">
      <c r="B50" s="6"/>
    </row>
    <row r="51" spans="1:2" ht="14.25" x14ac:dyDescent="0.2">
      <c r="A51" s="150" t="s">
        <v>7</v>
      </c>
      <c r="B51" s="143" t="s">
        <v>8</v>
      </c>
    </row>
    <row r="52" spans="1:2" ht="14.25" x14ac:dyDescent="0.2">
      <c r="A52" s="150" t="s">
        <v>9</v>
      </c>
      <c r="B52" s="143" t="s">
        <v>10</v>
      </c>
    </row>
    <row r="53" spans="1:2" ht="14.25" x14ac:dyDescent="0.2">
      <c r="A53" s="150" t="s">
        <v>11</v>
      </c>
      <c r="B53" s="143" t="s">
        <v>12</v>
      </c>
    </row>
    <row r="54" spans="1:2" ht="28.5" x14ac:dyDescent="0.2">
      <c r="A54" s="139"/>
      <c r="B54" s="143" t="s">
        <v>94</v>
      </c>
    </row>
    <row r="55" spans="1:2" ht="28.5" x14ac:dyDescent="0.2">
      <c r="A55" s="139"/>
      <c r="B55" s="143" t="s">
        <v>95</v>
      </c>
    </row>
    <row r="56" spans="1:2" ht="14.25" x14ac:dyDescent="0.2">
      <c r="A56" s="150" t="s">
        <v>13</v>
      </c>
      <c r="B56" s="143" t="s">
        <v>14</v>
      </c>
    </row>
    <row r="57" spans="1:2" ht="14.25" x14ac:dyDescent="0.2">
      <c r="A57" s="139"/>
      <c r="B57" s="143" t="s">
        <v>96</v>
      </c>
    </row>
    <row r="58" spans="1:2" s="13" customFormat="1" ht="14.25" x14ac:dyDescent="0.2">
      <c r="A58" s="139"/>
      <c r="B58" s="143" t="s">
        <v>97</v>
      </c>
    </row>
    <row r="59" spans="1:2" s="13" customFormat="1" ht="14.25" x14ac:dyDescent="0.2">
      <c r="A59" s="150" t="s">
        <v>15</v>
      </c>
      <c r="B59" s="143" t="s">
        <v>16</v>
      </c>
    </row>
    <row r="60" spans="1:2" s="13" customFormat="1" ht="28.5" x14ac:dyDescent="0.2">
      <c r="A60" s="139"/>
      <c r="B60" s="143" t="s">
        <v>98</v>
      </c>
    </row>
    <row r="61" spans="1:2" ht="14.25" x14ac:dyDescent="0.2">
      <c r="A61" s="150" t="s">
        <v>99</v>
      </c>
      <c r="B61" s="143" t="s">
        <v>100</v>
      </c>
    </row>
    <row r="62" spans="1:2" s="13" customFormat="1" ht="14.25" x14ac:dyDescent="0.2">
      <c r="A62" s="151"/>
      <c r="B62" s="143" t="s">
        <v>101</v>
      </c>
    </row>
    <row r="63" spans="1:2" s="13" customFormat="1" x14ac:dyDescent="0.2">
      <c r="B63" s="5"/>
    </row>
    <row r="64" spans="1:2" s="13" customFormat="1" ht="18" x14ac:dyDescent="0.25">
      <c r="A64" s="200" t="s">
        <v>5</v>
      </c>
      <c r="B64" s="200"/>
    </row>
    <row r="65" spans="1:4" s="2" customFormat="1" ht="42.75" x14ac:dyDescent="0.2">
      <c r="A65" s="13"/>
      <c r="B65" s="143" t="s">
        <v>102</v>
      </c>
      <c r="C65" s="13"/>
      <c r="D65" s="13"/>
    </row>
    <row r="66" spans="1:4" s="13" customFormat="1" x14ac:dyDescent="0.2">
      <c r="B66" s="6"/>
    </row>
    <row r="67" spans="1:4" s="2" customFormat="1" ht="18" x14ac:dyDescent="0.25">
      <c r="A67" s="200" t="s">
        <v>2</v>
      </c>
      <c r="B67" s="200"/>
    </row>
    <row r="68" spans="1:4" s="2" customFormat="1" ht="15" x14ac:dyDescent="0.25">
      <c r="A68" s="152" t="s">
        <v>3</v>
      </c>
      <c r="B68" s="153" t="s">
        <v>103</v>
      </c>
      <c r="C68" s="13"/>
      <c r="D68" s="13"/>
    </row>
    <row r="69" spans="1:4" ht="28.5" x14ac:dyDescent="0.2">
      <c r="A69" s="154"/>
      <c r="B69" s="155" t="s">
        <v>104</v>
      </c>
      <c r="C69" s="2"/>
      <c r="D69" s="2"/>
    </row>
    <row r="70" spans="1:4" s="2" customFormat="1" ht="14.25" x14ac:dyDescent="0.2">
      <c r="A70" s="154"/>
      <c r="B70" s="156"/>
    </row>
    <row r="71" spans="1:4" s="2" customFormat="1" ht="15" x14ac:dyDescent="0.25">
      <c r="A71" s="152" t="s">
        <v>3</v>
      </c>
      <c r="B71" s="153" t="s">
        <v>105</v>
      </c>
      <c r="C71" s="13"/>
      <c r="D71" s="13"/>
    </row>
    <row r="72" spans="1:4" s="2" customFormat="1" ht="28.5" x14ac:dyDescent="0.2">
      <c r="A72" s="154"/>
      <c r="B72" s="155" t="s">
        <v>106</v>
      </c>
    </row>
    <row r="73" spans="1:4" s="2" customFormat="1" ht="14.25" x14ac:dyDescent="0.2">
      <c r="A73" s="154"/>
      <c r="B73" s="156"/>
    </row>
    <row r="74" spans="1:4" ht="15" x14ac:dyDescent="0.25">
      <c r="A74" s="152" t="s">
        <v>3</v>
      </c>
      <c r="B74" s="157" t="s">
        <v>107</v>
      </c>
    </row>
    <row r="75" spans="1:4" ht="42.75" x14ac:dyDescent="0.2">
      <c r="A75" s="154"/>
      <c r="B75" s="138" t="s">
        <v>108</v>
      </c>
      <c r="C75" s="2"/>
      <c r="D75" s="2"/>
    </row>
    <row r="76" spans="1:4" s="2" customFormat="1" ht="14.25" x14ac:dyDescent="0.2">
      <c r="A76" s="151"/>
      <c r="B76" s="151"/>
      <c r="C76" s="13"/>
      <c r="D76" s="13"/>
    </row>
    <row r="77" spans="1:4" s="2" customFormat="1" ht="15" x14ac:dyDescent="0.25">
      <c r="A77" s="152" t="s">
        <v>3</v>
      </c>
      <c r="B77" s="157" t="s">
        <v>109</v>
      </c>
      <c r="C77" s="13"/>
      <c r="D77" s="13"/>
    </row>
    <row r="78" spans="1:4" s="2" customFormat="1" ht="28.5" x14ac:dyDescent="0.2">
      <c r="A78" s="154"/>
      <c r="B78" s="138" t="s">
        <v>110</v>
      </c>
    </row>
    <row r="79" spans="1:4" ht="14.25" x14ac:dyDescent="0.2">
      <c r="A79" s="151"/>
      <c r="B79" s="151"/>
    </row>
    <row r="80" spans="1:4" ht="15" x14ac:dyDescent="0.25">
      <c r="A80" s="152" t="s">
        <v>3</v>
      </c>
      <c r="B80" s="157" t="s">
        <v>111</v>
      </c>
    </row>
    <row r="81" spans="1:4" s="2" customFormat="1" ht="14.25" x14ac:dyDescent="0.2">
      <c r="A81" s="154"/>
      <c r="B81" s="158" t="s">
        <v>112</v>
      </c>
    </row>
    <row r="82" spans="1:4" s="2" customFormat="1" ht="14.25" x14ac:dyDescent="0.2">
      <c r="A82" s="154"/>
      <c r="B82" s="158" t="s">
        <v>113</v>
      </c>
    </row>
    <row r="83" spans="1:4" s="2" customFormat="1" ht="14.25" x14ac:dyDescent="0.2">
      <c r="A83" s="154"/>
      <c r="B83" s="158" t="s">
        <v>114</v>
      </c>
    </row>
    <row r="84" spans="1:4" ht="15" x14ac:dyDescent="0.25">
      <c r="A84" s="151"/>
      <c r="B84" s="159"/>
    </row>
    <row r="85" spans="1:4" ht="15" x14ac:dyDescent="0.25">
      <c r="A85" s="152" t="s">
        <v>3</v>
      </c>
      <c r="B85" s="157" t="s">
        <v>115</v>
      </c>
    </row>
    <row r="86" spans="1:4" ht="42.75" x14ac:dyDescent="0.2">
      <c r="A86" s="154"/>
      <c r="B86" s="138" t="s">
        <v>116</v>
      </c>
      <c r="C86" s="2"/>
      <c r="D86" s="2"/>
    </row>
    <row r="87" spans="1:4" ht="14.25" x14ac:dyDescent="0.2">
      <c r="A87" s="154"/>
      <c r="B87" s="160" t="s">
        <v>117</v>
      </c>
      <c r="C87" s="2"/>
      <c r="D87" s="2"/>
    </row>
    <row r="88" spans="1:4" ht="57" x14ac:dyDescent="0.2">
      <c r="A88" s="154"/>
      <c r="B88" s="161" t="s">
        <v>118</v>
      </c>
      <c r="C88" s="2"/>
      <c r="D88" s="2"/>
    </row>
    <row r="89" spans="1:4" ht="14.25" x14ac:dyDescent="0.2">
      <c r="A89" s="151"/>
      <c r="B89" s="151"/>
    </row>
    <row r="90" spans="1:4" ht="15" x14ac:dyDescent="0.25">
      <c r="A90" s="152" t="s">
        <v>3</v>
      </c>
      <c r="B90" s="162" t="s">
        <v>119</v>
      </c>
    </row>
    <row r="91" spans="1:4" ht="28.5" x14ac:dyDescent="0.2">
      <c r="A91" s="139"/>
      <c r="B91" s="158" t="s">
        <v>17</v>
      </c>
    </row>
    <row r="93" spans="1:4" x14ac:dyDescent="0.2">
      <c r="A93" s="20" t="s">
        <v>50</v>
      </c>
    </row>
  </sheetData>
  <mergeCells count="6">
    <mergeCell ref="A67:B67"/>
    <mergeCell ref="A23:B23"/>
    <mergeCell ref="A13:B13"/>
    <mergeCell ref="A37:B37"/>
    <mergeCell ref="A48:B48"/>
    <mergeCell ref="A64:B64"/>
  </mergeCells>
  <phoneticPr fontId="3" type="noConversion"/>
  <hyperlinks>
    <hyperlink ref="B9" r:id="rId1"/>
    <hyperlink ref="A2" r:id="rId2"/>
    <hyperlink ref="B35" r:id="rId3"/>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9" customWidth="1"/>
    <col min="2" max="2" width="37.7109375" style="9" customWidth="1"/>
    <col min="3" max="3" width="55.140625" style="9" customWidth="1"/>
    <col min="4" max="7" width="8.85546875" style="9"/>
  </cols>
  <sheetData>
    <row r="1" spans="1:3" ht="30" customHeight="1" x14ac:dyDescent="0.2">
      <c r="A1" s="21" t="s">
        <v>19</v>
      </c>
    </row>
    <row r="4" spans="1:3" x14ac:dyDescent="0.2">
      <c r="C4" s="15" t="s">
        <v>27</v>
      </c>
    </row>
    <row r="5" spans="1:3" x14ac:dyDescent="0.2">
      <c r="C5" s="13" t="s">
        <v>28</v>
      </c>
    </row>
    <row r="6" spans="1:3" x14ac:dyDescent="0.2">
      <c r="C6" s="13"/>
    </row>
    <row r="7" spans="1:3" ht="18" x14ac:dyDescent="0.25">
      <c r="C7" s="16" t="s">
        <v>47</v>
      </c>
    </row>
    <row r="8" spans="1:3" x14ac:dyDescent="0.2">
      <c r="C8" s="17" t="s">
        <v>45</v>
      </c>
    </row>
    <row r="10" spans="1:3" x14ac:dyDescent="0.2">
      <c r="C10" s="13" t="s">
        <v>44</v>
      </c>
    </row>
    <row r="11" spans="1:3" x14ac:dyDescent="0.2">
      <c r="C11" s="13" t="s">
        <v>43</v>
      </c>
    </row>
    <row r="13" spans="1:3" ht="18" x14ac:dyDescent="0.25">
      <c r="C13" s="16" t="s">
        <v>42</v>
      </c>
    </row>
    <row r="16" spans="1:3" ht="15.75" x14ac:dyDescent="0.25">
      <c r="A16" s="19" t="s">
        <v>21</v>
      </c>
    </row>
    <row r="17" spans="2:2" s="9" customFormat="1" x14ac:dyDescent="0.2"/>
    <row r="18" spans="2:2" ht="15" x14ac:dyDescent="0.25">
      <c r="B18" s="18" t="s">
        <v>32</v>
      </c>
    </row>
    <row r="19" spans="2:2" x14ac:dyDescent="0.2">
      <c r="B19" s="13" t="s">
        <v>37</v>
      </c>
    </row>
    <row r="20" spans="2:2" x14ac:dyDescent="0.2">
      <c r="B20" s="13" t="s">
        <v>38</v>
      </c>
    </row>
    <row r="22" spans="2:2" s="9" customFormat="1" ht="15" x14ac:dyDescent="0.25">
      <c r="B22" s="18" t="s">
        <v>39</v>
      </c>
    </row>
    <row r="23" spans="2:2" s="9" customFormat="1" x14ac:dyDescent="0.2">
      <c r="B23" s="13" t="s">
        <v>40</v>
      </c>
    </row>
    <row r="24" spans="2:2" s="9" customFormat="1" x14ac:dyDescent="0.2">
      <c r="B24" s="13" t="s">
        <v>41</v>
      </c>
    </row>
    <row r="26" spans="2:2" s="9" customFormat="1" ht="15" x14ac:dyDescent="0.25">
      <c r="B26" s="18" t="s">
        <v>29</v>
      </c>
    </row>
    <row r="27" spans="2:2" s="9" customFormat="1" x14ac:dyDescent="0.2">
      <c r="B27" s="13" t="s">
        <v>33</v>
      </c>
    </row>
    <row r="28" spans="2:2" s="9" customFormat="1" x14ac:dyDescent="0.2">
      <c r="B28" s="13" t="s">
        <v>34</v>
      </c>
    </row>
    <row r="29" spans="2:2" x14ac:dyDescent="0.2">
      <c r="B29" s="13" t="s">
        <v>35</v>
      </c>
    </row>
    <row r="30" spans="2:2" x14ac:dyDescent="0.2">
      <c r="B30" s="9" t="s">
        <v>22</v>
      </c>
    </row>
    <row r="31" spans="2:2" x14ac:dyDescent="0.2">
      <c r="B31" s="9" t="s">
        <v>23</v>
      </c>
    </row>
    <row r="32" spans="2:2" x14ac:dyDescent="0.2">
      <c r="B32" s="9" t="s">
        <v>24</v>
      </c>
    </row>
    <row r="34" spans="2:2" ht="15" x14ac:dyDescent="0.25">
      <c r="B34" s="18" t="s">
        <v>25</v>
      </c>
    </row>
    <row r="35" spans="2:2" x14ac:dyDescent="0.2">
      <c r="B35" s="13" t="s">
        <v>120</v>
      </c>
    </row>
    <row r="36" spans="2:2" x14ac:dyDescent="0.2">
      <c r="B36" s="13" t="s">
        <v>121</v>
      </c>
    </row>
    <row r="37" spans="2:2" x14ac:dyDescent="0.2">
      <c r="B37" s="13" t="s">
        <v>122</v>
      </c>
    </row>
    <row r="39" spans="2:2" ht="15" x14ac:dyDescent="0.25">
      <c r="B39" s="18" t="s">
        <v>26</v>
      </c>
    </row>
    <row r="40" spans="2:2" x14ac:dyDescent="0.2">
      <c r="B40" s="13" t="s">
        <v>36</v>
      </c>
    </row>
    <row r="42" spans="2:2" s="9" customFormat="1" ht="15" x14ac:dyDescent="0.25">
      <c r="B42" s="18" t="s">
        <v>30</v>
      </c>
    </row>
    <row r="43" spans="2:2" s="9" customFormat="1" x14ac:dyDescent="0.2">
      <c r="B43" s="13" t="s">
        <v>123</v>
      </c>
    </row>
    <row r="44" spans="2:2" s="9" customFormat="1" x14ac:dyDescent="0.2">
      <c r="B44" s="13" t="s">
        <v>31</v>
      </c>
    </row>
    <row r="45" spans="2:2" s="9" customFormat="1" x14ac:dyDescent="0.2"/>
    <row r="46" spans="2:2" ht="18" x14ac:dyDescent="0.25">
      <c r="B46" s="16" t="s">
        <v>20</v>
      </c>
    </row>
  </sheetData>
  <hyperlinks>
    <hyperlink ref="C7" r:id="rId1"/>
    <hyperlink ref="C13" r:id="rId2" display="https://www.vertex42.com/blog/business/pm/new-gantt-chart-for-excel-online.html"/>
    <hyperlink ref="B46" r:id="rId3" tooltip="Go to Vertex42.com" display="https://www.vertex42.com/Links/go.php?urlid=GanttChartPro"/>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13" customWidth="1"/>
    <col min="2" max="2" width="82.140625" style="13" customWidth="1"/>
    <col min="3" max="16384" width="8.85546875" style="9"/>
  </cols>
  <sheetData>
    <row r="1" spans="1:4" ht="30" customHeight="1" x14ac:dyDescent="0.2">
      <c r="A1" s="26" t="s">
        <v>48</v>
      </c>
      <c r="B1" s="26"/>
      <c r="C1" s="31"/>
      <c r="D1" s="31"/>
    </row>
    <row r="2" spans="1:4" ht="15" x14ac:dyDescent="0.2">
      <c r="A2" s="28"/>
      <c r="B2" s="32"/>
      <c r="C2" s="31"/>
      <c r="D2" s="31"/>
    </row>
    <row r="3" spans="1:4" ht="15" x14ac:dyDescent="0.2">
      <c r="A3" s="29"/>
      <c r="B3" s="22" t="s">
        <v>49</v>
      </c>
      <c r="C3" s="30"/>
    </row>
    <row r="4" spans="1:4" ht="14.25" x14ac:dyDescent="0.2">
      <c r="A4" s="7"/>
      <c r="B4" s="24" t="s">
        <v>45</v>
      </c>
      <c r="C4" s="8"/>
    </row>
    <row r="5" spans="1:4" ht="15" x14ac:dyDescent="0.2">
      <c r="A5" s="7"/>
      <c r="B5" s="10"/>
      <c r="C5" s="8"/>
    </row>
    <row r="6" spans="1:4" ht="15.75" x14ac:dyDescent="0.25">
      <c r="A6" s="7"/>
      <c r="B6" s="11" t="s">
        <v>50</v>
      </c>
      <c r="C6" s="8"/>
    </row>
    <row r="7" spans="1:4" ht="15" x14ac:dyDescent="0.2">
      <c r="A7" s="7"/>
      <c r="B7" s="10"/>
      <c r="C7" s="8"/>
    </row>
    <row r="8" spans="1:4" ht="30" x14ac:dyDescent="0.2">
      <c r="A8" s="7"/>
      <c r="B8" s="10" t="s">
        <v>51</v>
      </c>
      <c r="C8" s="8"/>
    </row>
    <row r="9" spans="1:4" ht="15" x14ac:dyDescent="0.2">
      <c r="A9" s="7"/>
      <c r="B9" s="10"/>
      <c r="C9" s="8"/>
    </row>
    <row r="10" spans="1:4" ht="46.5" x14ac:dyDescent="0.25">
      <c r="A10" s="7"/>
      <c r="B10" s="10" t="s">
        <v>52</v>
      </c>
      <c r="C10" s="8"/>
    </row>
    <row r="11" spans="1:4" ht="15" x14ac:dyDescent="0.2">
      <c r="A11" s="7"/>
      <c r="B11" s="10"/>
      <c r="C11" s="8"/>
    </row>
    <row r="12" spans="1:4" ht="45" x14ac:dyDescent="0.2">
      <c r="A12" s="7"/>
      <c r="B12" s="10" t="s">
        <v>53</v>
      </c>
      <c r="C12" s="8"/>
    </row>
    <row r="13" spans="1:4" ht="15" x14ac:dyDescent="0.2">
      <c r="A13" s="7"/>
      <c r="B13" s="10"/>
      <c r="C13" s="8"/>
    </row>
    <row r="14" spans="1:4" ht="60" x14ac:dyDescent="0.2">
      <c r="A14" s="7"/>
      <c r="B14" s="10" t="s">
        <v>54</v>
      </c>
      <c r="C14" s="8"/>
    </row>
    <row r="15" spans="1:4" ht="15" x14ac:dyDescent="0.2">
      <c r="A15" s="7"/>
      <c r="B15" s="10"/>
      <c r="C15" s="8"/>
    </row>
    <row r="16" spans="1:4" ht="30.75" x14ac:dyDescent="0.2">
      <c r="A16" s="7"/>
      <c r="B16" s="10" t="s">
        <v>55</v>
      </c>
      <c r="C16" s="8"/>
    </row>
    <row r="17" spans="1:3" ht="15" x14ac:dyDescent="0.2">
      <c r="A17" s="7"/>
      <c r="B17" s="10"/>
      <c r="C17" s="8"/>
    </row>
    <row r="18" spans="1:3" ht="15.75" x14ac:dyDescent="0.25">
      <c r="A18" s="7"/>
      <c r="B18" s="11" t="s">
        <v>56</v>
      </c>
      <c r="C18" s="8"/>
    </row>
    <row r="19" spans="1:3" ht="15" x14ac:dyDescent="0.2">
      <c r="A19" s="7"/>
      <c r="B19" s="23" t="s">
        <v>46</v>
      </c>
      <c r="C19" s="8"/>
    </row>
    <row r="20" spans="1:3" ht="15" x14ac:dyDescent="0.2">
      <c r="A20" s="7"/>
      <c r="B20" s="12"/>
      <c r="C20" s="8"/>
    </row>
    <row r="21" spans="1:3" x14ac:dyDescent="0.2">
      <c r="A21" s="7"/>
      <c r="B21" s="7"/>
      <c r="C21" s="8"/>
    </row>
    <row r="22" spans="1:3" x14ac:dyDescent="0.2">
      <c r="A22" s="7"/>
      <c r="B22" s="7"/>
      <c r="C22" s="8"/>
    </row>
    <row r="23" spans="1:3" x14ac:dyDescent="0.2">
      <c r="A23" s="7"/>
      <c r="B23" s="7"/>
      <c r="C23" s="8"/>
    </row>
    <row r="24" spans="1:3" x14ac:dyDescent="0.2">
      <c r="A24" s="7"/>
      <c r="B24" s="7"/>
      <c r="C24" s="8"/>
    </row>
    <row r="25" spans="1:3" x14ac:dyDescent="0.2">
      <c r="A25" s="7"/>
      <c r="B25" s="7"/>
      <c r="C25" s="8"/>
    </row>
    <row r="26" spans="1:3" x14ac:dyDescent="0.2">
      <c r="A26" s="7"/>
      <c r="B26" s="7"/>
      <c r="C26" s="8"/>
    </row>
    <row r="27" spans="1:3" x14ac:dyDescent="0.2">
      <c r="A27" s="7"/>
      <c r="B27" s="7"/>
      <c r="C27" s="8"/>
    </row>
    <row r="28" spans="1:3" x14ac:dyDescent="0.2">
      <c r="A28" s="7"/>
      <c r="B28" s="7"/>
      <c r="C28" s="8"/>
    </row>
    <row r="29" spans="1:3" x14ac:dyDescent="0.2">
      <c r="A29" s="7"/>
      <c r="B29" s="7"/>
      <c r="C29" s="8"/>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STELLAH MUKAMI</cp:lastModifiedBy>
  <cp:lastPrinted>2018-02-09T22:40:51Z</cp:lastPrinted>
  <dcterms:created xsi:type="dcterms:W3CDTF">2010-06-09T16:05:03Z</dcterms:created>
  <dcterms:modified xsi:type="dcterms:W3CDTF">2024-01-31T06:47:23Z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