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3"/>
  </bookViews>
  <sheets>
    <sheet name="评分汇总表" sheetId="1" state="hidden" r:id="rId1"/>
    <sheet name="课程安排" sheetId="2" state="hidden" r:id="rId2"/>
    <sheet name="评分汇总" sheetId="9" state="hidden" r:id="rId3"/>
    <sheet name="评分汇总 " sheetId="24" r:id="rId4"/>
    <sheet name="刘竹星" sheetId="7" r:id="rId5"/>
    <sheet name="郭健" sheetId="16" r:id="rId6"/>
    <sheet name="柳仙明" sheetId="17" r:id="rId7"/>
    <sheet name="万中权" sheetId="18" r:id="rId8"/>
    <sheet name="吴治廉" sheetId="19" r:id="rId9"/>
    <sheet name="骆冬冬" sheetId="20" r:id="rId10"/>
    <sheet name="李伟" sheetId="21" r:id="rId11"/>
    <sheet name="张志鹏" sheetId="22" r:id="rId12"/>
    <sheet name="佘冰" sheetId="23" r:id="rId13"/>
  </sheets>
  <calcPr calcId="144525"/>
</workbook>
</file>

<file path=xl/calcChain.xml><?xml version="1.0" encoding="utf-8"?>
<calcChain xmlns="http://schemas.openxmlformats.org/spreadsheetml/2006/main">
  <c r="L8" i="24" l="1"/>
  <c r="K8" i="24"/>
  <c r="J8" i="24"/>
  <c r="I8" i="24"/>
  <c r="H8" i="24"/>
  <c r="G8" i="24"/>
  <c r="F8" i="24"/>
  <c r="E8" i="24"/>
  <c r="D8" i="24"/>
  <c r="F6" i="24"/>
  <c r="J5" i="24"/>
  <c r="I5" i="24"/>
  <c r="H5" i="24"/>
  <c r="G5" i="24"/>
  <c r="F5" i="24"/>
  <c r="E5" i="24"/>
  <c r="D5" i="24"/>
  <c r="J4" i="24"/>
  <c r="J7" i="24" s="1"/>
  <c r="I4" i="24"/>
  <c r="I7" i="24" s="1"/>
  <c r="H4" i="24"/>
  <c r="H7" i="24" s="1"/>
  <c r="G4" i="24"/>
  <c r="G7" i="24" s="1"/>
  <c r="F4" i="24"/>
  <c r="F7" i="24" s="1"/>
  <c r="E4" i="24"/>
  <c r="E7" i="24" s="1"/>
  <c r="D4" i="24"/>
  <c r="D7" i="24" s="1"/>
  <c r="D8" i="9"/>
  <c r="E8" i="9"/>
  <c r="F8" i="9"/>
  <c r="G8" i="9"/>
  <c r="H8" i="9"/>
  <c r="I8" i="9"/>
  <c r="J8" i="9"/>
  <c r="K8" i="9"/>
  <c r="L8" i="9"/>
  <c r="C5" i="22" l="1"/>
  <c r="E6" i="23" l="1"/>
  <c r="D6" i="23"/>
  <c r="D7" i="23"/>
  <c r="D8" i="23"/>
  <c r="D9" i="23"/>
  <c r="D10" i="23"/>
  <c r="D11" i="23"/>
  <c r="D12" i="23"/>
  <c r="D13" i="23"/>
  <c r="D14" i="23"/>
  <c r="D15" i="23"/>
  <c r="D5" i="23"/>
  <c r="D6" i="22"/>
  <c r="D7" i="22"/>
  <c r="D8" i="22"/>
  <c r="D9" i="22"/>
  <c r="D10" i="22"/>
  <c r="D11" i="22"/>
  <c r="D12" i="22"/>
  <c r="D13" i="22"/>
  <c r="D14" i="22"/>
  <c r="D15" i="22"/>
  <c r="D5" i="22"/>
  <c r="D6" i="21"/>
  <c r="D7" i="21"/>
  <c r="D8" i="21"/>
  <c r="D9" i="21"/>
  <c r="D10" i="21"/>
  <c r="D11" i="21"/>
  <c r="D12" i="21"/>
  <c r="D13" i="21"/>
  <c r="D14" i="21"/>
  <c r="D15" i="21"/>
  <c r="D5" i="21"/>
  <c r="D6" i="20"/>
  <c r="D7" i="20"/>
  <c r="D8" i="20"/>
  <c r="D9" i="20"/>
  <c r="D10" i="20"/>
  <c r="D11" i="20"/>
  <c r="D12" i="20"/>
  <c r="D13" i="20"/>
  <c r="D14" i="20"/>
  <c r="D15" i="20"/>
  <c r="D5" i="20"/>
  <c r="D6" i="19"/>
  <c r="D7" i="19"/>
  <c r="D8" i="19"/>
  <c r="D9" i="19"/>
  <c r="D10" i="19"/>
  <c r="D11" i="19"/>
  <c r="D12" i="19"/>
  <c r="D13" i="19"/>
  <c r="D14" i="19"/>
  <c r="D15" i="19"/>
  <c r="D5" i="19"/>
  <c r="E6" i="18"/>
  <c r="D6" i="18"/>
  <c r="D7" i="18"/>
  <c r="D8" i="18"/>
  <c r="D9" i="18"/>
  <c r="D10" i="18"/>
  <c r="D11" i="18"/>
  <c r="D12" i="18"/>
  <c r="D13" i="18"/>
  <c r="D14" i="18"/>
  <c r="D15" i="18"/>
  <c r="D5" i="18"/>
  <c r="E5" i="17"/>
  <c r="D6" i="17"/>
  <c r="D7" i="17"/>
  <c r="D8" i="17"/>
  <c r="D9" i="17"/>
  <c r="D10" i="17"/>
  <c r="D11" i="17"/>
  <c r="D12" i="17"/>
  <c r="D13" i="17"/>
  <c r="D14" i="17"/>
  <c r="D15" i="17"/>
  <c r="D5" i="17"/>
  <c r="C5" i="17"/>
  <c r="D16" i="18" l="1"/>
  <c r="E5" i="9"/>
  <c r="E4" i="9"/>
  <c r="Q15" i="23"/>
  <c r="P15" i="23"/>
  <c r="E15" i="23"/>
  <c r="C15" i="23"/>
  <c r="Q14" i="23"/>
  <c r="P14" i="23"/>
  <c r="E14" i="23"/>
  <c r="C14" i="23"/>
  <c r="Q13" i="23"/>
  <c r="P13" i="23"/>
  <c r="E13" i="23"/>
  <c r="C13" i="23"/>
  <c r="Q12" i="23"/>
  <c r="P12" i="23"/>
  <c r="E12" i="23"/>
  <c r="C12" i="23"/>
  <c r="Q11" i="23"/>
  <c r="P11" i="23"/>
  <c r="E11" i="23"/>
  <c r="C11" i="23"/>
  <c r="Q10" i="23"/>
  <c r="P10" i="23"/>
  <c r="E10" i="23"/>
  <c r="C10" i="23"/>
  <c r="Q9" i="23"/>
  <c r="P9" i="23"/>
  <c r="E9" i="23"/>
  <c r="C9" i="23"/>
  <c r="Q8" i="23"/>
  <c r="P8" i="23"/>
  <c r="E8" i="23"/>
  <c r="C8" i="23"/>
  <c r="Q7" i="23"/>
  <c r="P7" i="23"/>
  <c r="E7" i="23"/>
  <c r="C7" i="23"/>
  <c r="Q6" i="23"/>
  <c r="P6" i="23"/>
  <c r="C6" i="23"/>
  <c r="Q5" i="23"/>
  <c r="P5" i="23"/>
  <c r="P17" i="23" s="1"/>
  <c r="E5" i="23"/>
  <c r="D16" i="23"/>
  <c r="C5" i="23"/>
  <c r="Q15" i="22"/>
  <c r="P15" i="22"/>
  <c r="E15" i="22"/>
  <c r="C15" i="22"/>
  <c r="Q14" i="22"/>
  <c r="P14" i="22"/>
  <c r="E14" i="22"/>
  <c r="C14" i="22"/>
  <c r="Q13" i="22"/>
  <c r="P13" i="22"/>
  <c r="E13" i="22"/>
  <c r="C13" i="22"/>
  <c r="Q12" i="22"/>
  <c r="P12" i="22"/>
  <c r="E12" i="22"/>
  <c r="C12" i="22"/>
  <c r="Q11" i="22"/>
  <c r="P11" i="22"/>
  <c r="E11" i="22"/>
  <c r="C11" i="22"/>
  <c r="Q10" i="22"/>
  <c r="P10" i="22"/>
  <c r="E10" i="22"/>
  <c r="C10" i="22"/>
  <c r="Q9" i="22"/>
  <c r="P9" i="22"/>
  <c r="E9" i="22"/>
  <c r="C9" i="22"/>
  <c r="Q8" i="22"/>
  <c r="P8" i="22"/>
  <c r="E8" i="22"/>
  <c r="C8" i="22"/>
  <c r="Q7" i="22"/>
  <c r="P7" i="22"/>
  <c r="E7" i="22"/>
  <c r="C7" i="22"/>
  <c r="Q6" i="22"/>
  <c r="P6" i="22"/>
  <c r="E6" i="22"/>
  <c r="C6" i="22"/>
  <c r="Q5" i="22"/>
  <c r="Q17" i="22" s="1"/>
  <c r="P5" i="22"/>
  <c r="P17" i="22" s="1"/>
  <c r="E5" i="22"/>
  <c r="D16" i="22"/>
  <c r="Q15" i="21"/>
  <c r="P15" i="21"/>
  <c r="E15" i="21"/>
  <c r="C15" i="21"/>
  <c r="Q14" i="21"/>
  <c r="P14" i="21"/>
  <c r="E14" i="21"/>
  <c r="C14" i="21"/>
  <c r="Q13" i="21"/>
  <c r="P13" i="21"/>
  <c r="E13" i="21"/>
  <c r="C13" i="21"/>
  <c r="Q12" i="21"/>
  <c r="P12" i="21"/>
  <c r="E12" i="21"/>
  <c r="C12" i="21"/>
  <c r="Q11" i="21"/>
  <c r="P11" i="21"/>
  <c r="E11" i="21"/>
  <c r="C11" i="21"/>
  <c r="Q10" i="21"/>
  <c r="P10" i="21"/>
  <c r="E10" i="21"/>
  <c r="C10" i="21"/>
  <c r="Q9" i="21"/>
  <c r="P9" i="21"/>
  <c r="E9" i="21"/>
  <c r="C9" i="21"/>
  <c r="Q8" i="21"/>
  <c r="P8" i="21"/>
  <c r="E8" i="21"/>
  <c r="C8" i="21"/>
  <c r="Q7" i="21"/>
  <c r="P7" i="21"/>
  <c r="E7" i="21"/>
  <c r="C7" i="21"/>
  <c r="Q6" i="21"/>
  <c r="P6" i="21"/>
  <c r="E6" i="21"/>
  <c r="C6" i="21"/>
  <c r="Q5" i="21"/>
  <c r="Q17" i="21" s="1"/>
  <c r="P5" i="21"/>
  <c r="P17" i="21" s="1"/>
  <c r="E5" i="21"/>
  <c r="E16" i="21" s="1"/>
  <c r="D16" i="21"/>
  <c r="J5" i="9" s="1"/>
  <c r="C5" i="21"/>
  <c r="Q15" i="20"/>
  <c r="P15" i="20"/>
  <c r="E15" i="20"/>
  <c r="C15" i="20"/>
  <c r="Q14" i="20"/>
  <c r="P14" i="20"/>
  <c r="E14" i="20"/>
  <c r="C14" i="20"/>
  <c r="Q13" i="20"/>
  <c r="P13" i="20"/>
  <c r="E13" i="20"/>
  <c r="C13" i="20"/>
  <c r="Q12" i="20"/>
  <c r="P12" i="20"/>
  <c r="E12" i="20"/>
  <c r="C12" i="20"/>
  <c r="Q11" i="20"/>
  <c r="P11" i="20"/>
  <c r="E11" i="20"/>
  <c r="C11" i="20"/>
  <c r="Q10" i="20"/>
  <c r="P10" i="20"/>
  <c r="E10" i="20"/>
  <c r="C10" i="20"/>
  <c r="Q9" i="20"/>
  <c r="P9" i="20"/>
  <c r="E9" i="20"/>
  <c r="C9" i="20"/>
  <c r="Q8" i="20"/>
  <c r="P8" i="20"/>
  <c r="E8" i="20"/>
  <c r="C8" i="20"/>
  <c r="Q7" i="20"/>
  <c r="P7" i="20"/>
  <c r="E7" i="20"/>
  <c r="C7" i="20"/>
  <c r="Q6" i="20"/>
  <c r="P6" i="20"/>
  <c r="E6" i="20"/>
  <c r="C6" i="20"/>
  <c r="Q5" i="20"/>
  <c r="Q17" i="20" s="1"/>
  <c r="P5" i="20"/>
  <c r="P17" i="20" s="1"/>
  <c r="E5" i="20"/>
  <c r="E16" i="20" s="1"/>
  <c r="D16" i="20"/>
  <c r="I5" i="9" s="1"/>
  <c r="C5" i="20"/>
  <c r="Q15" i="19"/>
  <c r="P15" i="19"/>
  <c r="E15" i="19"/>
  <c r="C15" i="19"/>
  <c r="Q14" i="19"/>
  <c r="P14" i="19"/>
  <c r="E14" i="19"/>
  <c r="C14" i="19"/>
  <c r="Q13" i="19"/>
  <c r="P13" i="19"/>
  <c r="E13" i="19"/>
  <c r="C13" i="19"/>
  <c r="Q12" i="19"/>
  <c r="P12" i="19"/>
  <c r="E12" i="19"/>
  <c r="C12" i="19"/>
  <c r="Q11" i="19"/>
  <c r="P11" i="19"/>
  <c r="E11" i="19"/>
  <c r="C11" i="19"/>
  <c r="Q10" i="19"/>
  <c r="P10" i="19"/>
  <c r="E10" i="19"/>
  <c r="C10" i="19"/>
  <c r="Q9" i="19"/>
  <c r="P9" i="19"/>
  <c r="E9" i="19"/>
  <c r="C9" i="19"/>
  <c r="Q8" i="19"/>
  <c r="P8" i="19"/>
  <c r="E8" i="19"/>
  <c r="C8" i="19"/>
  <c r="Q7" i="19"/>
  <c r="P7" i="19"/>
  <c r="E7" i="19"/>
  <c r="C7" i="19"/>
  <c r="Q6" i="19"/>
  <c r="P6" i="19"/>
  <c r="E6" i="19"/>
  <c r="C6" i="19"/>
  <c r="Q5" i="19"/>
  <c r="P5" i="19"/>
  <c r="P17" i="19" s="1"/>
  <c r="E5" i="19"/>
  <c r="D16" i="19"/>
  <c r="H5" i="9" s="1"/>
  <c r="C5" i="19"/>
  <c r="Q15" i="18"/>
  <c r="P15" i="18"/>
  <c r="E15" i="18"/>
  <c r="C15" i="18"/>
  <c r="Q14" i="18"/>
  <c r="P14" i="18"/>
  <c r="E14" i="18"/>
  <c r="C14" i="18"/>
  <c r="Q13" i="18"/>
  <c r="P13" i="18"/>
  <c r="E13" i="18"/>
  <c r="C13" i="18"/>
  <c r="Q12" i="18"/>
  <c r="P12" i="18"/>
  <c r="E12" i="18"/>
  <c r="C12" i="18"/>
  <c r="Q11" i="18"/>
  <c r="P11" i="18"/>
  <c r="E11" i="18"/>
  <c r="C11" i="18"/>
  <c r="Q10" i="18"/>
  <c r="P10" i="18"/>
  <c r="E10" i="18"/>
  <c r="C10" i="18"/>
  <c r="Q9" i="18"/>
  <c r="P9" i="18"/>
  <c r="E9" i="18"/>
  <c r="C9" i="18"/>
  <c r="Q8" i="18"/>
  <c r="P8" i="18"/>
  <c r="E8" i="18"/>
  <c r="C8" i="18"/>
  <c r="Q7" i="18"/>
  <c r="P7" i="18"/>
  <c r="E7" i="18"/>
  <c r="C7" i="18"/>
  <c r="Q6" i="18"/>
  <c r="P6" i="18"/>
  <c r="C6" i="18"/>
  <c r="Q5" i="18"/>
  <c r="P5" i="18"/>
  <c r="E5" i="18"/>
  <c r="G5" i="9"/>
  <c r="C5" i="18"/>
  <c r="E6" i="17"/>
  <c r="E7" i="17"/>
  <c r="E8" i="17"/>
  <c r="E9" i="17"/>
  <c r="E10" i="17"/>
  <c r="E11" i="17"/>
  <c r="E12" i="17"/>
  <c r="E13" i="17"/>
  <c r="E14" i="17"/>
  <c r="E15" i="17"/>
  <c r="Q15" i="17"/>
  <c r="P15" i="17"/>
  <c r="C15" i="17"/>
  <c r="Q14" i="17"/>
  <c r="P14" i="17"/>
  <c r="C14" i="17"/>
  <c r="Q13" i="17"/>
  <c r="P13" i="17"/>
  <c r="C13" i="17"/>
  <c r="Q12" i="17"/>
  <c r="P12" i="17"/>
  <c r="C12" i="17"/>
  <c r="Q11" i="17"/>
  <c r="P11" i="17"/>
  <c r="C11" i="17"/>
  <c r="Q10" i="17"/>
  <c r="P10" i="17"/>
  <c r="C10" i="17"/>
  <c r="Q9" i="17"/>
  <c r="P9" i="17"/>
  <c r="C9" i="17"/>
  <c r="Q8" i="17"/>
  <c r="P8" i="17"/>
  <c r="C8" i="17"/>
  <c r="Q7" i="17"/>
  <c r="P7" i="17"/>
  <c r="C7" i="17"/>
  <c r="Q6" i="17"/>
  <c r="P6" i="17"/>
  <c r="C6" i="17"/>
  <c r="C16" i="17" s="1"/>
  <c r="F4" i="9" s="1"/>
  <c r="Q5" i="17"/>
  <c r="Q17" i="17" s="1"/>
  <c r="P5" i="17"/>
  <c r="P15" i="16"/>
  <c r="O15" i="16"/>
  <c r="D15" i="16"/>
  <c r="C15" i="16"/>
  <c r="P14" i="16"/>
  <c r="O14" i="16"/>
  <c r="D14" i="16"/>
  <c r="C14" i="16"/>
  <c r="P13" i="16"/>
  <c r="O13" i="16"/>
  <c r="D13" i="16"/>
  <c r="C13" i="16"/>
  <c r="P12" i="16"/>
  <c r="O12" i="16"/>
  <c r="D12" i="16"/>
  <c r="C12" i="16"/>
  <c r="P11" i="16"/>
  <c r="O11" i="16"/>
  <c r="D11" i="16"/>
  <c r="C11" i="16"/>
  <c r="P10" i="16"/>
  <c r="O10" i="16"/>
  <c r="D10" i="16"/>
  <c r="C10" i="16"/>
  <c r="P9" i="16"/>
  <c r="O9" i="16"/>
  <c r="D9" i="16"/>
  <c r="C9" i="16"/>
  <c r="P8" i="16"/>
  <c r="O8" i="16"/>
  <c r="D8" i="16"/>
  <c r="C8" i="16"/>
  <c r="P7" i="16"/>
  <c r="O7" i="16"/>
  <c r="D7" i="16"/>
  <c r="C7" i="16"/>
  <c r="P6" i="16"/>
  <c r="O6" i="16"/>
  <c r="D6" i="16"/>
  <c r="C6" i="16"/>
  <c r="P5" i="16"/>
  <c r="P17" i="16" s="1"/>
  <c r="O5" i="16"/>
  <c r="O17" i="16" s="1"/>
  <c r="D5" i="16"/>
  <c r="D16" i="16" s="1"/>
  <c r="C5" i="16"/>
  <c r="C16" i="16" s="1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D5" i="7"/>
  <c r="C5" i="7"/>
  <c r="O5" i="7"/>
  <c r="K5" i="9" l="1"/>
  <c r="K5" i="24"/>
  <c r="L5" i="9"/>
  <c r="L5" i="24"/>
  <c r="Q17" i="23"/>
  <c r="E16" i="23"/>
  <c r="C16" i="23"/>
  <c r="C16" i="22"/>
  <c r="E16" i="22"/>
  <c r="P17" i="18"/>
  <c r="C16" i="21"/>
  <c r="J4" i="9" s="1"/>
  <c r="C16" i="20"/>
  <c r="I4" i="9" s="1"/>
  <c r="E16" i="19"/>
  <c r="Q17" i="19"/>
  <c r="C16" i="19"/>
  <c r="H4" i="9" s="1"/>
  <c r="E16" i="18"/>
  <c r="Q17" i="18"/>
  <c r="C16" i="18"/>
  <c r="G4" i="9" s="1"/>
  <c r="D16" i="7"/>
  <c r="C16" i="7"/>
  <c r="E16" i="17"/>
  <c r="F6" i="9" s="1"/>
  <c r="P17" i="17"/>
  <c r="D16" i="17"/>
  <c r="F5" i="9" s="1"/>
  <c r="P6" i="7"/>
  <c r="P7" i="7"/>
  <c r="P8" i="7"/>
  <c r="P9" i="7"/>
  <c r="P10" i="7"/>
  <c r="P11" i="7"/>
  <c r="P12" i="7"/>
  <c r="P13" i="7"/>
  <c r="P14" i="7"/>
  <c r="P15" i="7"/>
  <c r="P5" i="7"/>
  <c r="O6" i="7"/>
  <c r="O7" i="7"/>
  <c r="O8" i="7"/>
  <c r="O9" i="7"/>
  <c r="O10" i="7"/>
  <c r="O11" i="7"/>
  <c r="O12" i="7"/>
  <c r="O13" i="7"/>
  <c r="O14" i="7"/>
  <c r="O15" i="7"/>
  <c r="K4" i="9" l="1"/>
  <c r="K4" i="24"/>
  <c r="K7" i="24" s="1"/>
  <c r="L4" i="9"/>
  <c r="L4" i="24"/>
  <c r="L7" i="24" s="1"/>
  <c r="P17" i="7"/>
  <c r="D5" i="9" s="1"/>
  <c r="O17" i="7"/>
  <c r="D4" i="9" s="1"/>
</calcChain>
</file>

<file path=xl/sharedStrings.xml><?xml version="1.0" encoding="utf-8"?>
<sst xmlns="http://schemas.openxmlformats.org/spreadsheetml/2006/main" count="1337" uniqueCount="409">
  <si>
    <t>培训课程</t>
    <phoneticPr fontId="1" type="noConversion"/>
  </si>
  <si>
    <t>讲师</t>
    <phoneticPr fontId="1" type="noConversion"/>
  </si>
  <si>
    <t>自定义协议的通讯及解析</t>
    <phoneticPr fontId="1" type="noConversion"/>
  </si>
  <si>
    <t>QT的信号槽</t>
    <phoneticPr fontId="1" type="noConversion"/>
  </si>
  <si>
    <t>linux内核启动分析</t>
  </si>
  <si>
    <t>机顶盒简单硬件故障排除</t>
  </si>
  <si>
    <t>Android之Wi-Fi开发</t>
  </si>
  <si>
    <t>郭健</t>
    <phoneticPr fontId="1" type="noConversion"/>
  </si>
  <si>
    <t>吴治廉</t>
    <phoneticPr fontId="1" type="noConversion"/>
  </si>
  <si>
    <t>张志鹏</t>
    <phoneticPr fontId="1" type="noConversion"/>
  </si>
  <si>
    <t>骆冬冬</t>
    <phoneticPr fontId="1" type="noConversion"/>
  </si>
  <si>
    <t>李伟</t>
    <phoneticPr fontId="1" type="noConversion"/>
  </si>
  <si>
    <t>万中权</t>
    <phoneticPr fontId="1" type="noConversion"/>
  </si>
  <si>
    <t>柳仙明</t>
    <phoneticPr fontId="1" type="noConversion"/>
  </si>
  <si>
    <t>佘冰</t>
    <phoneticPr fontId="1" type="noConversion"/>
  </si>
  <si>
    <t>简析工厂模式测试APK的效率优化</t>
    <phoneticPr fontId="1" type="noConversion"/>
  </si>
  <si>
    <t>郭健</t>
    <phoneticPr fontId="1" type="noConversion"/>
  </si>
  <si>
    <t>吴治廉</t>
    <phoneticPr fontId="1" type="noConversion"/>
  </si>
  <si>
    <t>张志鹏</t>
    <phoneticPr fontId="1" type="noConversion"/>
  </si>
  <si>
    <t>骆冬冬</t>
    <phoneticPr fontId="1" type="noConversion"/>
  </si>
  <si>
    <t>李伟</t>
    <phoneticPr fontId="1" type="noConversion"/>
  </si>
  <si>
    <t>万中权</t>
    <phoneticPr fontId="1" type="noConversion"/>
  </si>
  <si>
    <t>柳仙明</t>
    <phoneticPr fontId="1" type="noConversion"/>
  </si>
  <si>
    <t>佘冰</t>
    <phoneticPr fontId="1" type="noConversion"/>
  </si>
  <si>
    <t>培训计划表-20160906</t>
    <phoneticPr fontId="1" type="noConversion"/>
  </si>
  <si>
    <t>2016-9-7，     周三19:00-</t>
    <phoneticPr fontId="1" type="noConversion"/>
  </si>
  <si>
    <t>2016-9-7，     周四19:00-</t>
  </si>
  <si>
    <t>2016-9-21，   周三19:00-</t>
  </si>
  <si>
    <t>2016-9-22，   周四19:00-</t>
  </si>
  <si>
    <t>2016-9-28，   周三19:00-</t>
  </si>
  <si>
    <t>2016-9-29，   周四19:00-</t>
  </si>
  <si>
    <t>2016-10-12， 周三19:00-</t>
  </si>
  <si>
    <t>2016-10-13， 周四19:00-</t>
  </si>
  <si>
    <t>评分统计</t>
    <phoneticPr fontId="1" type="noConversion"/>
  </si>
  <si>
    <t>备注</t>
    <phoneticPr fontId="1" type="noConversion"/>
  </si>
  <si>
    <t>收获</t>
    <phoneticPr fontId="1" type="noConversion"/>
  </si>
  <si>
    <t>培训需求</t>
    <phoneticPr fontId="1" type="noConversion"/>
  </si>
  <si>
    <t>意见建议</t>
    <phoneticPr fontId="1" type="noConversion"/>
  </si>
  <si>
    <t>授课讲师</t>
    <phoneticPr fontId="1" type="noConversion"/>
  </si>
  <si>
    <t>课程内容</t>
    <phoneticPr fontId="1" type="noConversion"/>
  </si>
  <si>
    <t>郭建</t>
    <phoneticPr fontId="1" type="noConversion"/>
  </si>
  <si>
    <t>柳仙明</t>
    <phoneticPr fontId="1" type="noConversion"/>
  </si>
  <si>
    <t>万中权</t>
    <phoneticPr fontId="1" type="noConversion"/>
  </si>
  <si>
    <t>吴治廉</t>
    <phoneticPr fontId="1" type="noConversion"/>
  </si>
  <si>
    <t>骆冬冬</t>
    <phoneticPr fontId="1" type="noConversion"/>
  </si>
  <si>
    <t>李伟</t>
    <phoneticPr fontId="1" type="noConversion"/>
  </si>
  <si>
    <t>张志鹏</t>
    <phoneticPr fontId="1" type="noConversion"/>
  </si>
  <si>
    <t>佘冰</t>
    <phoneticPr fontId="1" type="noConversion"/>
  </si>
  <si>
    <t>培训时间</t>
    <phoneticPr fontId="1" type="noConversion"/>
  </si>
  <si>
    <t xml:space="preserve">单元测试与测试驱动开发 </t>
    <phoneticPr fontId="1" type="noConversion"/>
  </si>
  <si>
    <t>讲师</t>
  </si>
  <si>
    <t>课题</t>
  </si>
  <si>
    <t>19:00开始-</t>
    <phoneticPr fontId="1" type="noConversion"/>
  </si>
  <si>
    <t>培训时间</t>
    <phoneticPr fontId="1" type="noConversion"/>
  </si>
  <si>
    <t>讲师的个人素养</t>
  </si>
  <si>
    <t>表达能力（语速/吐字清晰度等）</t>
  </si>
  <si>
    <t>能有耐心、循循善诱</t>
  </si>
  <si>
    <t>生动、幽默，有良好的授课技巧</t>
  </si>
  <si>
    <t>教材准备工作</t>
  </si>
  <si>
    <t>授课教材准备充分、合适</t>
  </si>
  <si>
    <t>课程结构安排的合理程度</t>
  </si>
  <si>
    <t>讲授过程</t>
  </si>
  <si>
    <t>课件内容正确性，培训主题联系是否紧密</t>
  </si>
  <si>
    <t>课程内容是否做到条理清晰，重点突出，描述准确</t>
  </si>
  <si>
    <t>在讲授过程中能引进更多的知识和信息</t>
  </si>
  <si>
    <t>有案例分析，能有效鼓励员工参与和互动</t>
  </si>
  <si>
    <t>对于学员提出问题积极回应，回答准确</t>
  </si>
  <si>
    <t>A</t>
    <phoneticPr fontId="1" type="noConversion"/>
  </si>
  <si>
    <t>B</t>
    <phoneticPr fontId="1" type="noConversion"/>
  </si>
  <si>
    <t>B</t>
    <phoneticPr fontId="1" type="noConversion"/>
  </si>
  <si>
    <t>关于授课讲师：</t>
  </si>
  <si>
    <t>关于课程内容：</t>
  </si>
  <si>
    <t>您对参加本课程最大收获是什么</t>
  </si>
  <si>
    <t>您以后还需要哪些方面的培训：</t>
  </si>
  <si>
    <t>补充意见：</t>
  </si>
  <si>
    <t>刘竹星</t>
    <phoneticPr fontId="1" type="noConversion"/>
  </si>
  <si>
    <t>课程内容与培训需求有无针对性，能结合实际工作</t>
    <phoneticPr fontId="1" type="noConversion"/>
  </si>
  <si>
    <t>汇总</t>
    <phoneticPr fontId="1" type="noConversion"/>
  </si>
  <si>
    <t>有关协议、网络通信的知识</t>
    <phoneticPr fontId="1" type="noConversion"/>
  </si>
  <si>
    <t>A</t>
    <phoneticPr fontId="1" type="noConversion"/>
  </si>
  <si>
    <t>明白了什么是协议。协议就是双方的约定好的一种交流手段</t>
    <phoneticPr fontId="1" type="noConversion"/>
  </si>
  <si>
    <t xml:space="preserve">讲解下实例，具体是怎么运用协议的，会有更棒的效果 </t>
    <phoneticPr fontId="1" type="noConversion"/>
  </si>
  <si>
    <t>不要太紧张会做的更好</t>
    <phoneticPr fontId="1" type="noConversion"/>
  </si>
  <si>
    <t>多结合实例分析</t>
    <phoneticPr fontId="1" type="noConversion"/>
  </si>
  <si>
    <t>学习自定义协议的相关知识</t>
    <phoneticPr fontId="1" type="noConversion"/>
  </si>
  <si>
    <t>A</t>
    <phoneticPr fontId="1" type="noConversion"/>
  </si>
  <si>
    <t>讲的很不错</t>
    <phoneticPr fontId="1" type="noConversion"/>
  </si>
  <si>
    <t>内容很丰富</t>
    <phoneticPr fontId="1" type="noConversion"/>
  </si>
  <si>
    <t>M8平台软件集成方案</t>
    <phoneticPr fontId="1" type="noConversion"/>
  </si>
  <si>
    <t>B</t>
    <phoneticPr fontId="1" type="noConversion"/>
  </si>
  <si>
    <t>B</t>
    <phoneticPr fontId="1" type="noConversion"/>
  </si>
  <si>
    <t>如果多讲讲里面的设计就更好了</t>
    <phoneticPr fontId="1" type="noConversion"/>
  </si>
  <si>
    <t>B</t>
    <phoneticPr fontId="1" type="noConversion"/>
  </si>
  <si>
    <t>希望能多展示下代码</t>
    <phoneticPr fontId="1" type="noConversion"/>
  </si>
  <si>
    <t>对协议有了一定的理解</t>
    <phoneticPr fontId="1" type="noConversion"/>
  </si>
  <si>
    <t>对coress有了一定的理解</t>
    <phoneticPr fontId="1" type="noConversion"/>
  </si>
  <si>
    <t>比较生动</t>
    <phoneticPr fontId="1" type="noConversion"/>
  </si>
  <si>
    <t>A</t>
    <phoneticPr fontId="1" type="noConversion"/>
  </si>
  <si>
    <t>A</t>
    <phoneticPr fontId="1" type="noConversion"/>
  </si>
  <si>
    <t>对Coress优势有了一定的理解</t>
    <phoneticPr fontId="1" type="noConversion"/>
  </si>
  <si>
    <t>讲课的时候适当放松，不要太紧张。</t>
    <phoneticPr fontId="1" type="noConversion"/>
  </si>
  <si>
    <t>讲的内容比较实用</t>
    <phoneticPr fontId="1" type="noConversion"/>
  </si>
  <si>
    <t>多讲解些关于协议的方面</t>
    <phoneticPr fontId="1" type="noConversion"/>
  </si>
  <si>
    <t>多联系实际工作中遇到的问题</t>
    <phoneticPr fontId="1" type="noConversion"/>
  </si>
  <si>
    <t>对协议的格式有了解</t>
    <phoneticPr fontId="1" type="noConversion"/>
  </si>
  <si>
    <t>了解到了协议的一些相关知识。知道了协议的基本组成。</t>
    <phoneticPr fontId="1" type="noConversion"/>
  </si>
  <si>
    <t>可以涉及面广些</t>
    <phoneticPr fontId="1" type="noConversion"/>
  </si>
  <si>
    <t>A</t>
    <phoneticPr fontId="1" type="noConversion"/>
  </si>
  <si>
    <t>B</t>
    <phoneticPr fontId="1" type="noConversion"/>
  </si>
  <si>
    <t>讲的内容比较实用</t>
    <phoneticPr fontId="1" type="noConversion"/>
  </si>
  <si>
    <t>多讲讲makefile的知识</t>
    <phoneticPr fontId="1" type="noConversion"/>
  </si>
  <si>
    <t>对打包流程有了一定的理解</t>
    <phoneticPr fontId="1" type="noConversion"/>
  </si>
  <si>
    <t>C</t>
    <phoneticPr fontId="1" type="noConversion"/>
  </si>
  <si>
    <t>D</t>
    <phoneticPr fontId="1" type="noConversion"/>
  </si>
  <si>
    <t>刘竹星</t>
    <phoneticPr fontId="1" type="noConversion"/>
  </si>
  <si>
    <t>未有参加</t>
    <phoneticPr fontId="1" type="noConversion"/>
  </si>
  <si>
    <t>多结合自己的实际工作来传授知识</t>
    <phoneticPr fontId="1" type="noConversion"/>
  </si>
  <si>
    <t>进一步分析CoreSS的接口封装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</si>
  <si>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</si>
  <si>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</si>
  <si>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</si>
  <si>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准备教材需更充分，最好拿出自己编写过的代码来讲解,且要加强自信</t>
    <phoneticPr fontId="1" type="noConversion"/>
  </si>
  <si>
    <t>进一步分析用sockey通信自定义协议,json协议</t>
    <phoneticPr fontId="1" type="noConversion"/>
  </si>
  <si>
    <t>自定义协议数据发送的接口的方法</t>
    <phoneticPr fontId="1" type="noConversion"/>
  </si>
  <si>
    <t>B</t>
    <phoneticPr fontId="1" type="noConversion"/>
  </si>
  <si>
    <t>A</t>
    <phoneticPr fontId="1" type="noConversion"/>
  </si>
  <si>
    <t>如果能提前做好准备，会更好</t>
    <phoneticPr fontId="1" type="noConversion"/>
  </si>
  <si>
    <t>内容比较结合实际工作</t>
    <phoneticPr fontId="1" type="noConversion"/>
  </si>
  <si>
    <t>打包的重要性及打包的基本操作及原理</t>
    <phoneticPr fontId="1" type="noConversion"/>
  </si>
  <si>
    <t>C</t>
    <phoneticPr fontId="1" type="noConversion"/>
  </si>
  <si>
    <t>C</t>
    <phoneticPr fontId="1" type="noConversion"/>
  </si>
  <si>
    <t>培训或者以后开会，要提前把PPT放映好</t>
    <phoneticPr fontId="1" type="noConversion"/>
  </si>
  <si>
    <t>与工作息息相关，内容很充实</t>
    <phoneticPr fontId="1" type="noConversion"/>
  </si>
  <si>
    <t>学习公司打包的相关知识</t>
    <phoneticPr fontId="1" type="noConversion"/>
  </si>
  <si>
    <t>表达达能好，但需沉着稳重</t>
    <phoneticPr fontId="1" type="noConversion"/>
  </si>
  <si>
    <t>多举例打包工程所遇到的常见案例</t>
    <phoneticPr fontId="1" type="noConversion"/>
  </si>
  <si>
    <t>以后可以针对不同平台使用打包工程</t>
    <phoneticPr fontId="1" type="noConversion"/>
  </si>
  <si>
    <t>可以打一个包做示例</t>
    <phoneticPr fontId="1" type="noConversion"/>
  </si>
  <si>
    <t>CoreSS培训</t>
    <phoneticPr fontId="1" type="noConversion"/>
  </si>
  <si>
    <t>自定义协议的通讯及解析</t>
    <phoneticPr fontId="1" type="noConversion"/>
  </si>
  <si>
    <t>M8平台软件集成方案</t>
    <phoneticPr fontId="1" type="noConversion"/>
  </si>
  <si>
    <t>Android之Wi-Fi开发</t>
    <phoneticPr fontId="1" type="noConversion"/>
  </si>
  <si>
    <t>QT的信号槽</t>
    <phoneticPr fontId="1" type="noConversion"/>
  </si>
  <si>
    <t>linux内核启动分析</t>
    <phoneticPr fontId="1" type="noConversion"/>
  </si>
  <si>
    <t>机顶盒简单硬件故障排除</t>
    <phoneticPr fontId="1" type="noConversion"/>
  </si>
  <si>
    <t xml:space="preserve">单元测试与测试驱动开发 </t>
    <phoneticPr fontId="1" type="noConversion"/>
  </si>
  <si>
    <t xml:space="preserve">单元测试与测试驱动开发 </t>
    <phoneticPr fontId="1" type="noConversion"/>
  </si>
  <si>
    <t>Android之Wi-Fi开发</t>
    <phoneticPr fontId="1" type="noConversion"/>
  </si>
  <si>
    <t>CoreSS培训</t>
    <phoneticPr fontId="1" type="noConversion"/>
  </si>
  <si>
    <t>自定义协议的通讯及解析</t>
    <phoneticPr fontId="1" type="noConversion"/>
  </si>
  <si>
    <t>M8平台软件集成方案</t>
    <phoneticPr fontId="1" type="noConversion"/>
  </si>
  <si>
    <t>郭健</t>
    <phoneticPr fontId="1" type="noConversion"/>
  </si>
  <si>
    <t>未有参加</t>
    <phoneticPr fontId="1" type="noConversion"/>
  </si>
  <si>
    <t>培训汇总表-20160906</t>
    <phoneticPr fontId="1" type="noConversion"/>
  </si>
  <si>
    <t>可以涉及面广些</t>
    <phoneticPr fontId="1" type="noConversion"/>
  </si>
  <si>
    <t>希望能改进授课技巧，更生动一些</t>
    <phoneticPr fontId="1" type="noConversion"/>
  </si>
  <si>
    <t>汇总</t>
    <phoneticPr fontId="1" type="noConversion"/>
  </si>
  <si>
    <t>备注：全部参加</t>
    <phoneticPr fontId="1" type="noConversion"/>
  </si>
  <si>
    <t>未有参加，去视客</t>
    <phoneticPr fontId="1" type="noConversion"/>
  </si>
  <si>
    <t>CoreSS可以适应多个平台，且封装了必要的接口，加强的保密性</t>
    <phoneticPr fontId="1" type="noConversion"/>
  </si>
  <si>
    <t xml:space="preserve">单元测试与测试驱动开发 </t>
    <phoneticPr fontId="1" type="noConversion"/>
  </si>
  <si>
    <t>QT的信号槽</t>
    <phoneticPr fontId="1" type="noConversion"/>
  </si>
  <si>
    <t>对协议有了一定的理解</t>
    <phoneticPr fontId="1" type="noConversion"/>
  </si>
  <si>
    <t>跟产品相关，例如如何做好一个产品，产品维护方面的内容</t>
    <phoneticPr fontId="1" type="noConversion"/>
  </si>
  <si>
    <t>设计模式</t>
    <phoneticPr fontId="1" type="noConversion"/>
  </si>
  <si>
    <t>协议的实现部分</t>
    <phoneticPr fontId="1" type="noConversion"/>
  </si>
  <si>
    <t>Linux内核启动分析</t>
    <phoneticPr fontId="1" type="noConversion"/>
  </si>
  <si>
    <t>可以涉及面广些</t>
    <phoneticPr fontId="1" type="noConversion"/>
  </si>
  <si>
    <t>对协议有了一定的理解</t>
    <phoneticPr fontId="1" type="noConversion"/>
  </si>
  <si>
    <t>参训人数
(总数：9人，含讲师)</t>
    <phoneticPr fontId="1" type="noConversion"/>
  </si>
  <si>
    <t>relax，不要紧张</t>
    <phoneticPr fontId="1" type="noConversion"/>
  </si>
  <si>
    <t>希望能多展示下代码</t>
    <phoneticPr fontId="1" type="noConversion"/>
  </si>
  <si>
    <t>了解打包的基本知识。讲的也涉及到底层驱动的一些知识。对于一些Linux底层的知识在讲课中间也有穿插</t>
    <phoneticPr fontId="1" type="noConversion"/>
  </si>
  <si>
    <t>关于软件集成打包的知识</t>
    <phoneticPr fontId="1" type="noConversion"/>
  </si>
  <si>
    <t>开讲前，要先做好准备，准备好设备，防止出现今天这种投影仪没弄好的状况。</t>
    <phoneticPr fontId="1" type="noConversion"/>
  </si>
  <si>
    <t>学习coress的原理和应用</t>
    <phoneticPr fontId="1" type="noConversion"/>
  </si>
  <si>
    <t>希望能多展示下代码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</si>
  <si>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</si>
  <si>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</si>
  <si>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</si>
  <si>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</si>
  <si>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</si>
  <si>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</si>
  <si>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</si>
  <si>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</si>
  <si>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备注：李伟、张志鹏未参加</t>
    <phoneticPr fontId="1" type="noConversion"/>
  </si>
  <si>
    <t>A</t>
    <phoneticPr fontId="1" type="noConversion"/>
  </si>
  <si>
    <t>B</t>
    <phoneticPr fontId="1" type="noConversion"/>
  </si>
  <si>
    <t>Coress的实现部分</t>
    <phoneticPr fontId="1" type="noConversion"/>
  </si>
  <si>
    <t>培训需求汇总</t>
    <phoneticPr fontId="1" type="noConversion"/>
  </si>
  <si>
    <t>李伟、张志鹏</t>
    <phoneticPr fontId="1" type="noConversion"/>
  </si>
  <si>
    <t>未参加名单</t>
    <phoneticPr fontId="1" type="noConversion"/>
  </si>
  <si>
    <t>备注： 佘冰请假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</si>
  <si>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</si>
  <si>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</si>
  <si>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</si>
  <si>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</si>
  <si>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</si>
  <si>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</si>
  <si>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</si>
  <si>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</si>
  <si>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有关Android开发相关知识</t>
    <phoneticPr fontId="1" type="noConversion"/>
  </si>
  <si>
    <t>关于授课讲师：</t>
    <phoneticPr fontId="1" type="noConversion"/>
  </si>
  <si>
    <t>让我对CoreSS有了一定的了解</t>
    <phoneticPr fontId="1" type="noConversion"/>
  </si>
  <si>
    <t>可以涉及一些实现API接口的部分</t>
    <phoneticPr fontId="1" type="noConversion"/>
  </si>
  <si>
    <t>对协议有了一定的理解</t>
    <phoneticPr fontId="1" type="noConversion"/>
  </si>
  <si>
    <t>CoreSS在流媒体播放器的应用</t>
    <phoneticPr fontId="1" type="noConversion"/>
  </si>
  <si>
    <t>您以后还需要哪些方面的培训：</t>
    <phoneticPr fontId="1" type="noConversion"/>
  </si>
  <si>
    <t>关于课程内容：</t>
    <phoneticPr fontId="1" type="noConversion"/>
  </si>
  <si>
    <t>您对参加本课程最大收获是什么</t>
    <phoneticPr fontId="1" type="noConversion"/>
  </si>
  <si>
    <t>怎样写协议</t>
    <phoneticPr fontId="1" type="noConversion"/>
  </si>
  <si>
    <t>可以涉及面广些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</si>
  <si>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</si>
  <si>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</si>
  <si>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</si>
  <si>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希望能多展示下代码</t>
    <phoneticPr fontId="1" type="noConversion"/>
  </si>
  <si>
    <t>可以涉及面广些</t>
    <phoneticPr fontId="1" type="noConversion"/>
  </si>
  <si>
    <t>备注： 佘冰请假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</si>
  <si>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</si>
  <si>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</si>
  <si>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</si>
  <si>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</si>
  <si>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对WIFI有了一定了解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</si>
  <si>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</si>
  <si>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</si>
  <si>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</si>
  <si>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</si>
  <si>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</si>
  <si>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表达达能好，需根据不同知识点的重要性来讲解</t>
    <phoneticPr fontId="1" type="noConversion"/>
  </si>
  <si>
    <t>应该分析一下现实中开发wifi需修改的地方</t>
    <phoneticPr fontId="1" type="noConversion"/>
  </si>
  <si>
    <t>对wifi的创建过程有了新了认识</t>
    <phoneticPr fontId="1" type="noConversion"/>
  </si>
  <si>
    <t>对QT的信号槽有了一些了解</t>
    <phoneticPr fontId="1" type="noConversion"/>
  </si>
  <si>
    <t xml:space="preserve">虽然没怎么听懂但是讲的还是非常好的
我弄懂了二维指针，指针，引用及回调
</t>
    <phoneticPr fontId="1" type="noConversion"/>
  </si>
  <si>
    <t>讲明白了，信息与槽，是一种通信手段</t>
    <phoneticPr fontId="1" type="noConversion"/>
  </si>
  <si>
    <t>学会了一些C++代码方面的知识，例如宏定义及信号与槽本质是一种通信。</t>
    <phoneticPr fontId="1" type="noConversion"/>
  </si>
  <si>
    <t>表达达能好，应多涉猎c++知识</t>
    <phoneticPr fontId="1" type="noConversion"/>
  </si>
  <si>
    <t>多举QT信号槽的实际应用</t>
    <phoneticPr fontId="1" type="noConversion"/>
  </si>
  <si>
    <t>了解到信号槽与回调函数的区别</t>
    <phoneticPr fontId="1" type="noConversion"/>
  </si>
  <si>
    <t>有关c++及Qt的相关概念</t>
    <phoneticPr fontId="1" type="noConversion"/>
  </si>
  <si>
    <t>讲的不错</t>
    <phoneticPr fontId="1" type="noConversion"/>
  </si>
  <si>
    <t>对协议有了一定的理解</t>
    <phoneticPr fontId="1" type="noConversion"/>
  </si>
  <si>
    <t>备注：郭健未参加，去视客学习</t>
    <phoneticPr fontId="1" type="noConversion"/>
  </si>
  <si>
    <t>郭健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</si>
  <si>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</si>
  <si>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</si>
  <si>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</si>
  <si>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有关linux及相关底层知识</t>
    <phoneticPr fontId="1" type="noConversion"/>
  </si>
  <si>
    <t>A</t>
    <phoneticPr fontId="1" type="noConversion"/>
  </si>
  <si>
    <t>讲的是QT的一些基础知识，比较实用</t>
    <phoneticPr fontId="1" type="noConversion"/>
  </si>
  <si>
    <t>了解到一些QT的基本机制</t>
    <phoneticPr fontId="1" type="noConversion"/>
  </si>
  <si>
    <t>很有耐心，讲课时间一共三是两个晚上，第二晚是对第一晚的问题的解决和补充的。</t>
    <phoneticPr fontId="1" type="noConversion"/>
  </si>
  <si>
    <t>比较详细的了解到wi-fi的一些知识</t>
    <phoneticPr fontId="1" type="noConversion"/>
  </si>
  <si>
    <t>讲的底层的东西比较多，是这么多天来培训中能理解的最多的一节课。详细讲述了系统的启动。从u-boot的汇编代码段到C语言段。然后u-boou引导内核的启动。分析的比较详细。能够举例别的ARM芯片的启动方式。并且关联到本公司产品的系统启动</t>
    <phoneticPr fontId="1" type="noConversion"/>
  </si>
  <si>
    <t>对u-boot引导内核的过程有了更近一步的了解</t>
    <phoneticPr fontId="1" type="noConversion"/>
  </si>
  <si>
    <t>佘冰</t>
    <phoneticPr fontId="1" type="noConversion"/>
  </si>
  <si>
    <t>佘冰</t>
    <phoneticPr fontId="1" type="noConversion"/>
  </si>
  <si>
    <t>汇编代码段分析的太少，希望能够说一下汇编代码段的运行过程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</si>
  <si>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</si>
  <si>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</si>
  <si>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</si>
  <si>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多联系实际工作中碰到的事</t>
    <phoneticPr fontId="1" type="noConversion"/>
  </si>
  <si>
    <t>对机顶盒的硬件有一定的了解</t>
    <phoneticPr fontId="1" type="noConversion"/>
  </si>
  <si>
    <t>机顶简单故障总结</t>
    <phoneticPr fontId="1" type="noConversion"/>
  </si>
  <si>
    <t>应该多了解听者的掌握程度</t>
    <phoneticPr fontId="1" type="noConversion"/>
  </si>
  <si>
    <t>分析不同串口板的工作原理事差异</t>
    <phoneticPr fontId="1" type="noConversion"/>
  </si>
  <si>
    <t>Sd卡模块的工作原理和电源保护电路的实现方法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</si>
  <si>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</si>
  <si>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</si>
  <si>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</si>
  <si>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</si>
  <si>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</si>
  <si>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</si>
  <si>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Linux内核启动更详细的步骤</t>
    <phoneticPr fontId="1" type="noConversion"/>
  </si>
  <si>
    <t>对Linux内核启动有一定的了解</t>
    <phoneticPr fontId="1" type="noConversion"/>
  </si>
  <si>
    <t>备注： 佘冰请假</t>
    <phoneticPr fontId="1" type="noConversion"/>
  </si>
  <si>
    <t>B</t>
    <phoneticPr fontId="1" type="noConversion"/>
  </si>
  <si>
    <t>QT通信与其他进程间通信的不同</t>
    <phoneticPr fontId="1" type="noConversion"/>
  </si>
  <si>
    <t>多联系QT通信的代码理解</t>
    <phoneticPr fontId="1" type="noConversion"/>
  </si>
  <si>
    <t>对QT这种通信方式有一定的了解</t>
    <phoneticPr fontId="1" type="noConversion"/>
  </si>
  <si>
    <t>有关硬件设备的基础知识</t>
    <phoneticPr fontId="1" type="noConversion"/>
  </si>
  <si>
    <t>多讲解些于wifi原理方面</t>
    <phoneticPr fontId="1" type="noConversion"/>
  </si>
  <si>
    <t>多联系实际工作中遇到的问题</t>
    <phoneticPr fontId="1" type="noConversion"/>
  </si>
  <si>
    <t>对Setting部分wifi工作流程有了了解</t>
    <phoneticPr fontId="1" type="noConversion"/>
  </si>
  <si>
    <t xml:space="preserve">        课程
 评分</t>
    <phoneticPr fontId="1" type="noConversion"/>
  </si>
  <si>
    <t>1、CoreSS在流媒体播放器的应用</t>
    <phoneticPr fontId="1" type="noConversion"/>
  </si>
  <si>
    <t>A</t>
    <phoneticPr fontId="1" type="noConversion"/>
  </si>
  <si>
    <t>B</t>
    <phoneticPr fontId="1" type="noConversion"/>
  </si>
  <si>
    <t>对Linux内核启动有了一定了解</t>
    <phoneticPr fontId="1" type="noConversion"/>
  </si>
  <si>
    <t>备注： 佘冰 郭健 万中权未参加</t>
    <phoneticPr fontId="1" type="noConversion"/>
  </si>
  <si>
    <t>郭健、万中权、佘冰</t>
    <phoneticPr fontId="1" type="noConversion"/>
  </si>
  <si>
    <t>机顶盒简单硬件故障排除（20:30-21:30）</t>
    <phoneticPr fontId="1" type="noConversion"/>
  </si>
  <si>
    <t>自定义协议的通讯及解析(19:00-20:30)</t>
    <phoneticPr fontId="1" type="noConversion"/>
  </si>
  <si>
    <t>M8平台软件集成方案(19:00-20:10)</t>
    <phoneticPr fontId="1" type="noConversion"/>
  </si>
  <si>
    <t>Android之Wi-Fi开发(19:00-20:10)</t>
    <phoneticPr fontId="1" type="noConversion"/>
  </si>
  <si>
    <t>QT的信号槽(19:00-20:00)</t>
    <phoneticPr fontId="1" type="noConversion"/>
  </si>
  <si>
    <t>linux内核启动分析(19:00-20:30)</t>
    <phoneticPr fontId="1" type="noConversion"/>
  </si>
  <si>
    <t>简析工厂模式测试APK的效率优化</t>
    <phoneticPr fontId="1" type="noConversion"/>
  </si>
  <si>
    <t>播放器的实现</t>
    <phoneticPr fontId="1" type="noConversion"/>
  </si>
  <si>
    <t>B</t>
    <phoneticPr fontId="1" type="noConversion"/>
  </si>
  <si>
    <t>A</t>
    <phoneticPr fontId="1" type="noConversion"/>
  </si>
  <si>
    <t>讲课突出重难点</t>
    <phoneticPr fontId="1" type="noConversion"/>
  </si>
  <si>
    <t>准备得很充分</t>
    <phoneticPr fontId="1" type="noConversion"/>
  </si>
  <si>
    <t>学习内核的相关知识，了解系统启动流程</t>
    <phoneticPr fontId="1" type="noConversion"/>
  </si>
  <si>
    <t>专业技能皆可</t>
    <phoneticPr fontId="1" type="noConversion"/>
  </si>
  <si>
    <t>万中权</t>
    <phoneticPr fontId="1" type="noConversion"/>
  </si>
  <si>
    <t>授课要循序渐进，思维不要跳动太快</t>
    <phoneticPr fontId="1" type="noConversion"/>
  </si>
  <si>
    <t>原理结合实例进行分析</t>
    <phoneticPr fontId="1" type="noConversion"/>
  </si>
  <si>
    <t>学习QT信号槽，回顾C++的内容</t>
    <phoneticPr fontId="1" type="noConversion"/>
  </si>
  <si>
    <t>专业技能皆可</t>
    <phoneticPr fontId="1" type="noConversion"/>
  </si>
  <si>
    <t>万中权</t>
    <phoneticPr fontId="1" type="noConversion"/>
  </si>
  <si>
    <t>A</t>
  </si>
  <si>
    <t>B</t>
  </si>
  <si>
    <t>专业技能皆可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</si>
  <si>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</si>
  <si>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</si>
  <si>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</si>
  <si>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应剖析实际案例来帮助教学</t>
    <phoneticPr fontId="1" type="noConversion"/>
  </si>
  <si>
    <t>逐渐养成了对自己写的代码进行单元测试的习惯</t>
    <phoneticPr fontId="1" type="noConversion"/>
  </si>
  <si>
    <t>A</t>
    <phoneticPr fontId="1" type="noConversion"/>
  </si>
  <si>
    <t>40页PPT准备非常充分</t>
    <phoneticPr fontId="1" type="noConversion"/>
  </si>
  <si>
    <t>DDRAM 然后启动流程 makefile 明白了很多东西</t>
    <phoneticPr fontId="1" type="noConversion"/>
  </si>
  <si>
    <t>了解了底层的知识结构</t>
    <phoneticPr fontId="1" type="noConversion"/>
  </si>
  <si>
    <t>刘竹星</t>
    <phoneticPr fontId="1" type="noConversion"/>
  </si>
  <si>
    <t>讲的东西很实用，以后我可以回去修理家用电器了</t>
    <phoneticPr fontId="1" type="noConversion"/>
  </si>
  <si>
    <t>对串口调试的原理印象比较深刻，其他不是很记得了。</t>
    <phoneticPr fontId="1" type="noConversion"/>
  </si>
  <si>
    <t>B</t>
    <phoneticPr fontId="1" type="noConversion"/>
  </si>
  <si>
    <t>A</t>
    <phoneticPr fontId="1" type="noConversion"/>
  </si>
  <si>
    <t>讲的不错，认真负责</t>
    <phoneticPr fontId="1" type="noConversion"/>
  </si>
  <si>
    <t>内容很丰满，有实例代码</t>
    <phoneticPr fontId="1" type="noConversion"/>
  </si>
  <si>
    <t>了解了Wi-Fi是个什么东西</t>
    <phoneticPr fontId="1" type="noConversion"/>
  </si>
  <si>
    <t>刘竹星</t>
    <phoneticPr fontId="1" type="noConversion"/>
  </si>
  <si>
    <t>B</t>
    <phoneticPr fontId="1" type="noConversion"/>
  </si>
  <si>
    <t>认真积极</t>
    <phoneticPr fontId="1" type="noConversion"/>
  </si>
  <si>
    <t>希望能多展示下代码</t>
    <phoneticPr fontId="1" type="noConversion"/>
  </si>
  <si>
    <t>讲的很不错</t>
    <phoneticPr fontId="1" type="noConversion"/>
  </si>
  <si>
    <t>专业技能皆可</t>
    <phoneticPr fontId="1" type="noConversion"/>
  </si>
  <si>
    <t>怎样写协议</t>
    <phoneticPr fontId="1" type="noConversion"/>
  </si>
  <si>
    <t>怎样去写协议</t>
    <phoneticPr fontId="1" type="noConversion"/>
  </si>
  <si>
    <t>与公司工作联系紧密的培训</t>
    <phoneticPr fontId="1" type="noConversion"/>
  </si>
  <si>
    <t>怎样写议</t>
    <phoneticPr fontId="1" type="noConversion"/>
  </si>
  <si>
    <t>wifi原理方面</t>
    <phoneticPr fontId="1" type="noConversion"/>
  </si>
  <si>
    <t>QT代码解析</t>
    <phoneticPr fontId="1" type="noConversion"/>
  </si>
  <si>
    <t>强烈希望能够讲述一下u-boot下  如何支持不同位宽的DDR和支持不同大小NAND，修改时候需要注意的问题</t>
    <phoneticPr fontId="1" type="noConversion"/>
  </si>
  <si>
    <t>Linux待机唤醒流程</t>
    <phoneticPr fontId="1" type="noConversion"/>
  </si>
  <si>
    <t xml:space="preserve">
有了一定的收获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</si>
  <si>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</si>
  <si>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</si>
  <si>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</si>
  <si>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</si>
  <si>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可以适当增加一些生动、幽默的语言</t>
    <phoneticPr fontId="1" type="noConversion"/>
  </si>
  <si>
    <t>可以现场演示一下Junit测试过程</t>
    <phoneticPr fontId="1" type="noConversion"/>
  </si>
  <si>
    <t>对测试类型、测试过程有了些简单了解</t>
    <phoneticPr fontId="1" type="noConversion"/>
  </si>
  <si>
    <t>Junit单元测试</t>
    <phoneticPr fontId="1" type="noConversion"/>
  </si>
  <si>
    <t>A</t>
    <phoneticPr fontId="1" type="noConversion"/>
  </si>
  <si>
    <t>B</t>
    <phoneticPr fontId="1" type="noConversion"/>
  </si>
  <si>
    <t>以更饱满的热情来提高课堂的积极性</t>
    <phoneticPr fontId="1" type="noConversion"/>
  </si>
  <si>
    <t>可以多准备些关于播放器的实现部分</t>
    <phoneticPr fontId="1" type="noConversion"/>
  </si>
  <si>
    <t>对播放器的控件有了大概的了解</t>
    <phoneticPr fontId="1" type="noConversion"/>
  </si>
  <si>
    <t>很有耐心，讲的东西很多，简析了播放器的一些功能和实现API。介绍了字幕和音轨这些基本的概念。</t>
    <phoneticPr fontId="1" type="noConversion"/>
  </si>
  <si>
    <t>吴治廉</t>
    <phoneticPr fontId="1" type="noConversion"/>
  </si>
  <si>
    <t>备注： 吴治廉未参加</t>
    <phoneticPr fontId="1" type="noConversion"/>
  </si>
  <si>
    <t>学习单元测试的重要性和基本方法</t>
    <phoneticPr fontId="1" type="noConversion"/>
  </si>
  <si>
    <t>准备很充分，学有所值</t>
    <phoneticPr fontId="1" type="noConversion"/>
  </si>
  <si>
    <t>与实际开发息息相关</t>
    <phoneticPr fontId="1" type="noConversion"/>
  </si>
  <si>
    <t>Junit 这个调试工具，是这次课我新接触的知识点，以前我一直认为Log就是调试，但是实际上是错误的。</t>
    <phoneticPr fontId="1" type="noConversion"/>
  </si>
  <si>
    <t>JUnit是一个Java语言的单元测试框架，而c语言中可以针对函数单元测试</t>
    <phoneticPr fontId="1" type="noConversion"/>
  </si>
  <si>
    <t>很有耐心，讲的东西很多，虽然听不懂。</t>
    <phoneticPr fontId="1" type="noConversion"/>
  </si>
  <si>
    <t>对单元测试有了一定的了解</t>
    <phoneticPr fontId="1" type="noConversion"/>
  </si>
  <si>
    <t>有了一些收获</t>
    <phoneticPr fontId="1" type="noConversion"/>
  </si>
  <si>
    <t>对调试程序和测试程序有了更加清晰的认识</t>
    <phoneticPr fontId="1" type="noConversion"/>
  </si>
  <si>
    <t xml:space="preserve">讲的非常的专业,有理有据，
擅长引导大家讨论问题，并且对问题有
自己独特的见解。是一个很棒的老师
</t>
    <phoneticPr fontId="1" type="noConversion"/>
  </si>
  <si>
    <t>播放器的实现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</si>
  <si>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</si>
  <si>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</si>
  <si>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</si>
  <si>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有关安卓应用的相关知识</t>
    <phoneticPr fontId="1" type="noConversion"/>
  </si>
  <si>
    <t>加强自信，遇到问题需进一步深度剖析</t>
    <phoneticPr fontId="1" type="noConversion"/>
  </si>
  <si>
    <t>个性化的SurfaceView的修改案例具体是怎样的</t>
    <phoneticPr fontId="1" type="noConversion"/>
  </si>
  <si>
    <t>SurfaceView拥有独立的绘图表面，并在独立的线程中进行绘制，可以实现复杂而高效的UI</t>
    <phoneticPr fontId="1" type="noConversion"/>
  </si>
  <si>
    <t>讲的不错</t>
    <phoneticPr fontId="1" type="noConversion"/>
  </si>
  <si>
    <t xml:space="preserve">对android播放器的实现做了相应的介绍 </t>
    <phoneticPr fontId="1" type="noConversion"/>
  </si>
  <si>
    <t>对播放器的实现有了一定的了解</t>
    <phoneticPr fontId="1" type="noConversion"/>
  </si>
  <si>
    <t>A</t>
    <phoneticPr fontId="1" type="noConversion"/>
  </si>
  <si>
    <t>A</t>
    <phoneticPr fontId="1" type="noConversion"/>
  </si>
  <si>
    <t>准备充分，值得学习</t>
    <phoneticPr fontId="1" type="noConversion"/>
  </si>
  <si>
    <t>基本了解安卓播放器的开发</t>
    <phoneticPr fontId="1" type="noConversion"/>
  </si>
  <si>
    <t xml:space="preserve"> 学习安卓播放器的开发基础</t>
    <phoneticPr fontId="1" type="noConversion"/>
  </si>
  <si>
    <t>多讲点故障排查，电路图难懂</t>
    <phoneticPr fontId="1" type="noConversion"/>
  </si>
  <si>
    <t xml:space="preserve">培训评分汇总 </t>
    <phoneticPr fontId="1" type="noConversion"/>
  </si>
  <si>
    <t>1、怎样写协议</t>
    <phoneticPr fontId="1" type="noConversion"/>
  </si>
  <si>
    <t>1、与公司工作联系紧密的培训
2、专业技能皆可</t>
    <phoneticPr fontId="1" type="noConversion"/>
  </si>
  <si>
    <t>1、Coress实现部分
2、协议的实现（自定义通讯）
3、QT代码解析
4、wifi原理方面
5、Linux待机唤醒流程
6、Junit单元测试</t>
    <phoneticPr fontId="1" type="noConversion"/>
  </si>
  <si>
    <t>1、跟产品相关的，例如：如何做好一个产品，产品维护方面的内容。</t>
    <phoneticPr fontId="1" type="noConversion"/>
  </si>
  <si>
    <t>1、强烈希望能够讲述一下u-boot下  如何支持不同位宽的DDR和支持不同大小NAND，修改时候需要注意的问题。</t>
    <phoneticPr fontId="1" type="noConversion"/>
  </si>
  <si>
    <t>骆冬冬/李伟-张志鹏-吴治廉</t>
    <phoneticPr fontId="1" type="noConversion"/>
  </si>
  <si>
    <t>怎样写协议</t>
    <phoneticPr fontId="1" type="noConversion"/>
  </si>
  <si>
    <t>1、设计模式
2、怎样写协议</t>
    <phoneticPr fontId="1" type="noConversion"/>
  </si>
  <si>
    <t>B</t>
    <phoneticPr fontId="1" type="noConversion"/>
  </si>
  <si>
    <t>讲的内容还行，但是不够深入</t>
    <phoneticPr fontId="1" type="noConversion"/>
  </si>
  <si>
    <t>作为产品为机顶盒的公司，播放器这一块是很重要的，这个培训让我对播放视频这一块有了一些基本的了解，例如，mediaplay的生命周期之类的。</t>
    <phoneticPr fontId="1" type="noConversion"/>
  </si>
  <si>
    <t>A</t>
    <phoneticPr fontId="1" type="noConversion"/>
  </si>
  <si>
    <t>B</t>
    <phoneticPr fontId="1" type="noConversion"/>
  </si>
  <si>
    <t>感受到单元测试的重要</t>
    <phoneticPr fontId="1" type="noConversion"/>
  </si>
  <si>
    <t>备注： 全部参加</t>
    <phoneticPr fontId="1" type="noConversion"/>
  </si>
  <si>
    <t>培训需求</t>
    <phoneticPr fontId="1" type="noConversion"/>
  </si>
  <si>
    <t>A的占比</t>
    <phoneticPr fontId="1" type="noConversion"/>
  </si>
  <si>
    <t>1、与工作/产品相关/专业技能培训。
2、设计模式及怎么写协议。
3、针对具体课程提出的需求：
   Coress的实现及流媒体播放器的应用；QT代码解析；wifi原理；linux待机唤醒流程；Junit单元测试；U-boot如何支持不同的DDR和NAND及修改注意的问题。</t>
    <phoneticPr fontId="1" type="noConversion"/>
  </si>
  <si>
    <r>
      <rPr>
        <sz val="10"/>
        <color rgb="FF0000FF"/>
        <rFont val="宋体"/>
        <family val="3"/>
        <charset val="134"/>
        <scheme val="minor"/>
      </rPr>
      <t>李伟→骆冬冬→张志鹏</t>
    </r>
    <r>
      <rPr>
        <sz val="10"/>
        <color theme="1"/>
        <rFont val="宋体"/>
        <family val="3"/>
        <charset val="134"/>
        <scheme val="minor"/>
      </rPr>
      <t>→吴治廉、佘冰→柳仙明→刘竹星、万中权→郭健</t>
    </r>
    <phoneticPr fontId="1" type="noConversion"/>
  </si>
  <si>
    <t>培训评分（高-低）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</si>
</sst>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6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rgb="FF0000FF"/>
      <name val="黑体"/>
      <family val="3"/>
      <charset val="134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</font>
    <font>
      <b/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8"/>
      <color theme="1"/>
      <name val="微软雅黑"/>
      <family val="2"/>
      <charset val="134"/>
    </font>
    <font>
      <sz val="8.5"/>
      <color theme="1"/>
      <name val="微软雅黑"/>
      <family val="2"/>
      <charset val="134"/>
    </font>
    <font>
      <sz val="10"/>
      <color rgb="FF0000FF"/>
      <name val="宋体"/>
      <family val="3"/>
      <charset val="134"/>
      <scheme val="minor"/>
    </font>
    <font>
      <sz val="11"/>
      <color rgb="FF0000FF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ajor"/>
    </font>
    <font>
      <sz val="9"/>
      <color theme="1" tint="0.249977111117893"/>
      <name val="宋体"/>
      <family val="2"/>
      <scheme val="minor"/>
    </font>
    <font>
      <sz val="9"/>
      <color theme="1" tint="0.249977111117893"/>
      <name val="宋体"/>
      <family val="3"/>
      <charset val="134"/>
      <scheme val="minor"/>
    </font>
    <font>
      <sz val="11"/>
      <color rgb="FFC0000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theme="1"/>
      <name val="黑体"/>
      <family val="3"/>
      <charset val="134"/>
    </font>
    <font>
      <sz val="10"/>
      <color theme="9" tint="-0.249977111117893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0"/>
      <color rgb="FF333399"/>
      <name val="宋体"/>
      <family val="3"/>
      <charset val="134"/>
    </font>
    <font>
      <sz val="10"/>
      <color rgb="FF333399"/>
      <name val="宋体"/>
      <family val="3"/>
      <charset val="134"/>
      <scheme val="minor"/>
    </font>
    <font>
      <sz val="10"/>
      <color rgb="FF333399"/>
      <name val="宋体"/>
      <family val="2"/>
      <scheme val="minor"/>
    </font>
    <font>
      <sz val="11"/>
      <color rgb="FF333399"/>
      <name val="宋体"/>
      <family val="2"/>
    </font>
    <font>
      <sz val="11"/>
      <color rgb="FF333399"/>
      <name val="宋体"/>
      <family val="3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2"/>
      <color theme="1"/>
      <name val="黑体"/>
      <family val="3"/>
      <charset val="134"/>
    </font>
    <font>
      <u/>
      <sz val="12"/>
      <color theme="10"/>
      <name val="宋体"/>
      <family val="2"/>
      <scheme val="minor"/>
    </font>
    <font>
      <sz val="10"/>
      <name val="宋体"/>
      <family val="2"/>
      <scheme val="minor"/>
    </font>
    <font>
      <u/>
      <sz val="12"/>
      <color theme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7" fillId="0" borderId="0" xfId="0" applyFont="1"/>
    <xf numFmtId="176" fontId="8" fillId="0" borderId="1" xfId="0" applyNumberFormat="1" applyFont="1" applyBorder="1" applyAlignment="1">
      <alignment horizontal="center"/>
    </xf>
    <xf numFmtId="14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20" fontId="8" fillId="0" borderId="1" xfId="0" applyNumberFormat="1" applyFont="1" applyBorder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11" fillId="0" borderId="0" xfId="0" applyNumberFormat="1" applyFont="1"/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6" xfId="0" applyBorder="1"/>
    <xf numFmtId="0" fontId="14" fillId="0" borderId="1" xfId="0" applyFont="1" applyBorder="1" applyAlignment="1">
      <alignment horizontal="center"/>
    </xf>
    <xf numFmtId="0" fontId="10" fillId="0" borderId="6" xfId="0" applyFont="1" applyFill="1" applyBorder="1" applyAlignment="1">
      <alignment horizontal="right" vertical="center" wrapText="1"/>
    </xf>
    <xf numFmtId="0" fontId="15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1" fillId="0" borderId="0" xfId="0" applyFont="1" applyBorder="1"/>
    <xf numFmtId="0" fontId="0" fillId="0" borderId="14" xfId="0" applyBorder="1"/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21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22" fillId="0" borderId="0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left"/>
    </xf>
    <xf numFmtId="0" fontId="24" fillId="0" borderId="0" xfId="0" applyFont="1"/>
    <xf numFmtId="0" fontId="8" fillId="0" borderId="8" xfId="0" applyFont="1" applyBorder="1"/>
    <xf numFmtId="0" fontId="23" fillId="0" borderId="2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19" fillId="0" borderId="11" xfId="0" applyFont="1" applyBorder="1" applyAlignment="1">
      <alignment horizontal="center"/>
    </xf>
    <xf numFmtId="0" fontId="19" fillId="0" borderId="11" xfId="0" applyFont="1" applyFill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wrapText="1"/>
    </xf>
    <xf numFmtId="0" fontId="13" fillId="0" borderId="0" xfId="1"/>
    <xf numFmtId="0" fontId="25" fillId="0" borderId="3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0" xfId="0" applyFont="1" applyBorder="1"/>
    <xf numFmtId="0" fontId="3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right" vertical="center" wrapText="1"/>
    </xf>
    <xf numFmtId="0" fontId="27" fillId="0" borderId="4" xfId="0" applyFont="1" applyBorder="1" applyAlignment="1">
      <alignment horizontal="right" vertical="center" wrapText="1"/>
    </xf>
    <xf numFmtId="0" fontId="28" fillId="0" borderId="0" xfId="0" applyFont="1" applyBorder="1" applyAlignment="1">
      <alignment horizontal="right" vertical="center" wrapText="1"/>
    </xf>
    <xf numFmtId="0" fontId="29" fillId="0" borderId="6" xfId="0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right" vertical="center" wrapText="1"/>
    </xf>
    <xf numFmtId="0" fontId="34" fillId="0" borderId="0" xfId="0" applyFont="1" applyAlignment="1">
      <alignment horizontal="center"/>
    </xf>
    <xf numFmtId="176" fontId="8" fillId="3" borderId="1" xfId="0" applyNumberFormat="1" applyFont="1" applyFill="1" applyBorder="1" applyAlignment="1">
      <alignment horizontal="center"/>
    </xf>
    <xf numFmtId="20" fontId="8" fillId="3" borderId="1" xfId="0" applyNumberFormat="1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176" fontId="8" fillId="0" borderId="7" xfId="0" applyNumberFormat="1" applyFont="1" applyBorder="1" applyAlignment="1">
      <alignment horizontal="center"/>
    </xf>
    <xf numFmtId="20" fontId="8" fillId="0" borderId="7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29" fillId="0" borderId="0" xfId="0" applyFont="1" applyFill="1" applyBorder="1" applyAlignment="1">
      <alignment horizontal="left" wrapText="1"/>
    </xf>
    <xf numFmtId="176" fontId="8" fillId="0" borderId="8" xfId="0" applyNumberFormat="1" applyFont="1" applyBorder="1" applyAlignment="1">
      <alignment horizontal="center"/>
    </xf>
    <xf numFmtId="20" fontId="8" fillId="0" borderId="8" xfId="0" applyNumberFormat="1" applyFont="1" applyBorder="1"/>
    <xf numFmtId="0" fontId="35" fillId="0" borderId="9" xfId="0" applyFont="1" applyBorder="1" applyAlignment="1">
      <alignment vertical="top" wrapText="1"/>
    </xf>
    <xf numFmtId="0" fontId="36" fillId="0" borderId="11" xfId="0" applyFont="1" applyBorder="1" applyAlignment="1">
      <alignment vertical="top" wrapText="1"/>
    </xf>
    <xf numFmtId="0" fontId="36" fillId="0" borderId="12" xfId="0" applyFont="1" applyBorder="1" applyAlignment="1">
      <alignment vertical="top" wrapText="1"/>
    </xf>
    <xf numFmtId="0" fontId="36" fillId="0" borderId="15" xfId="0" applyFont="1" applyBorder="1" applyAlignment="1">
      <alignment horizontal="left" vertical="top"/>
    </xf>
    <xf numFmtId="0" fontId="36" fillId="0" borderId="8" xfId="0" applyFont="1" applyBorder="1" applyAlignment="1">
      <alignment horizontal="left" vertical="top"/>
    </xf>
    <xf numFmtId="0" fontId="36" fillId="0" borderId="10" xfId="0" applyFont="1" applyBorder="1" applyAlignment="1">
      <alignment horizontal="left" vertical="top"/>
    </xf>
    <xf numFmtId="0" fontId="37" fillId="0" borderId="7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8" fillId="0" borderId="1" xfId="0" applyFont="1" applyBorder="1"/>
    <xf numFmtId="0" fontId="3" fillId="0" borderId="7" xfId="0" applyFont="1" applyFill="1" applyBorder="1" applyAlignment="1">
      <alignment horizontal="center" vertical="center"/>
    </xf>
    <xf numFmtId="0" fontId="21" fillId="0" borderId="0" xfId="0" applyFont="1" applyAlignment="1"/>
    <xf numFmtId="0" fontId="8" fillId="0" borderId="0" xfId="0" applyFont="1" applyAlignment="1"/>
    <xf numFmtId="0" fontId="19" fillId="0" borderId="29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1" xfId="0" applyFont="1" applyFill="1" applyBorder="1" applyAlignment="1">
      <alignment horizontal="center" wrapText="1"/>
    </xf>
    <xf numFmtId="0" fontId="12" fillId="0" borderId="31" xfId="0" applyFont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wrapText="1"/>
    </xf>
    <xf numFmtId="0" fontId="19" fillId="0" borderId="34" xfId="0" applyFont="1" applyFill="1" applyBorder="1" applyAlignment="1">
      <alignment horizontal="center" wrapText="1"/>
    </xf>
    <xf numFmtId="0" fontId="23" fillId="0" borderId="28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19" fillId="0" borderId="33" xfId="0" applyFont="1" applyFill="1" applyBorder="1" applyAlignment="1">
      <alignment horizont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wrapText="1"/>
    </xf>
    <xf numFmtId="0" fontId="13" fillId="4" borderId="16" xfId="1" applyFill="1" applyBorder="1" applyAlignment="1">
      <alignment horizontal="center"/>
    </xf>
    <xf numFmtId="0" fontId="13" fillId="4" borderId="17" xfId="1" applyFill="1" applyBorder="1" applyAlignment="1">
      <alignment horizontal="center"/>
    </xf>
    <xf numFmtId="0" fontId="13" fillId="4" borderId="18" xfId="1" applyFill="1" applyBorder="1" applyAlignment="1">
      <alignment horizontal="center"/>
    </xf>
    <xf numFmtId="0" fontId="30" fillId="4" borderId="19" xfId="0" applyFont="1" applyFill="1" applyBorder="1" applyAlignment="1">
      <alignment horizontal="center" wrapText="1"/>
    </xf>
    <xf numFmtId="0" fontId="30" fillId="4" borderId="20" xfId="0" applyFont="1" applyFill="1" applyBorder="1" applyAlignment="1">
      <alignment horizontal="center" wrapText="1"/>
    </xf>
    <xf numFmtId="0" fontId="30" fillId="4" borderId="21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8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9" fillId="0" borderId="13" xfId="0" applyFont="1" applyFill="1" applyBorder="1" applyAlignment="1">
      <alignment horizontal="left" wrapText="1"/>
    </xf>
    <xf numFmtId="0" fontId="19" fillId="0" borderId="34" xfId="0" applyFont="1" applyFill="1" applyBorder="1" applyAlignment="1">
      <alignment wrapText="1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40" fillId="0" borderId="0" xfId="0" applyFont="1"/>
    <xf numFmtId="0" fontId="41" fillId="0" borderId="0" xfId="0" applyFont="1"/>
    <xf numFmtId="0" fontId="40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40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9" fillId="0" borderId="29" xfId="0" applyFont="1" applyBorder="1" applyAlignment="1">
      <alignment horizontal="center" wrapText="1"/>
    </xf>
    <xf numFmtId="0" fontId="19" fillId="0" borderId="31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33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15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left" wrapText="1"/>
    </xf>
    <xf numFmtId="0" fontId="8" fillId="0" borderId="27" xfId="0" applyFont="1" applyBorder="1" applyAlignment="1">
      <alignment wrapText="1"/>
    </xf>
    <xf numFmtId="0" fontId="8" fillId="0" borderId="26" xfId="0" applyFont="1" applyBorder="1" applyAlignment="1">
      <alignment wrapText="1"/>
    </xf>
    <xf numFmtId="0" fontId="23" fillId="0" borderId="28" xfId="0" applyFont="1" applyBorder="1" applyAlignment="1">
      <alignment wrapText="1"/>
    </xf>
    <xf numFmtId="0" fontId="23" fillId="0" borderId="25" xfId="0" applyFont="1" applyBorder="1" applyAlignment="1">
      <alignment wrapText="1"/>
    </xf>
    <xf numFmtId="0" fontId="40" fillId="0" borderId="0" xfId="0" applyFont="1" applyAlignment="1"/>
    <xf numFmtId="0" fontId="41" fillId="0" borderId="0" xfId="0" applyFont="1" applyAlignment="1"/>
    <xf numFmtId="0" fontId="8" fillId="0" borderId="10" xfId="0" applyFont="1" applyBorder="1" applyAlignment="1">
      <alignment wrapText="1"/>
    </xf>
    <xf numFmtId="0" fontId="43" fillId="0" borderId="26" xfId="0" applyFont="1" applyBorder="1" applyAlignment="1">
      <alignment horizontal="left" wrapText="1"/>
    </xf>
    <xf numFmtId="0" fontId="43" fillId="0" borderId="31" xfId="0" applyFont="1" applyFill="1" applyBorder="1" applyAlignment="1">
      <alignment horizontal="center" wrapText="1"/>
    </xf>
    <xf numFmtId="0" fontId="44" fillId="0" borderId="33" xfId="0" applyFont="1" applyBorder="1" applyAlignment="1">
      <alignment horizontal="center"/>
    </xf>
    <xf numFmtId="0" fontId="42" fillId="0" borderId="31" xfId="0" applyFont="1" applyBorder="1" applyAlignment="1">
      <alignment horizontal="center" vertical="center" wrapText="1"/>
    </xf>
    <xf numFmtId="0" fontId="44" fillId="0" borderId="31" xfId="0" applyFont="1" applyFill="1" applyBorder="1" applyAlignment="1">
      <alignment horizontal="center" wrapText="1"/>
    </xf>
    <xf numFmtId="0" fontId="43" fillId="0" borderId="31" xfId="0" applyFont="1" applyBorder="1" applyAlignment="1">
      <alignment horizontal="center" wrapText="1"/>
    </xf>
    <xf numFmtId="0" fontId="43" fillId="0" borderId="26" xfId="0" applyFont="1" applyBorder="1" applyAlignment="1">
      <alignment wrapText="1"/>
    </xf>
    <xf numFmtId="0" fontId="43" fillId="0" borderId="31" xfId="0" applyFont="1" applyBorder="1" applyAlignment="1">
      <alignment horizontal="center"/>
    </xf>
    <xf numFmtId="0" fontId="43" fillId="0" borderId="33" xfId="0" applyFont="1" applyFill="1" applyBorder="1" applyAlignment="1">
      <alignment horizontal="center" wrapText="1"/>
    </xf>
    <xf numFmtId="0" fontId="43" fillId="0" borderId="0" xfId="0" applyFont="1" applyAlignment="1">
      <alignment wrapText="1"/>
    </xf>
    <xf numFmtId="0" fontId="42" fillId="0" borderId="26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45" fillId="0" borderId="26" xfId="0" applyFont="1" applyBorder="1" applyAlignment="1">
      <alignment horizontal="left" wrapText="1"/>
    </xf>
    <xf numFmtId="0" fontId="8" fillId="0" borderId="26" xfId="0" applyFont="1" applyBorder="1" applyAlignment="1">
      <alignment vertical="top" wrapText="1"/>
    </xf>
    <xf numFmtId="0" fontId="44" fillId="0" borderId="35" xfId="0" applyFont="1" applyFill="1" applyBorder="1" applyAlignment="1">
      <alignment horizontal="left" vertical="top" wrapText="1"/>
    </xf>
    <xf numFmtId="0" fontId="8" fillId="0" borderId="27" xfId="0" applyFont="1" applyBorder="1" applyAlignment="1">
      <alignment vertical="top" wrapText="1"/>
    </xf>
    <xf numFmtId="0" fontId="43" fillId="0" borderId="26" xfId="0" applyFont="1" applyBorder="1" applyAlignment="1">
      <alignment vertical="top" wrapText="1"/>
    </xf>
    <xf numFmtId="0" fontId="45" fillId="0" borderId="30" xfId="0" applyFont="1" applyBorder="1" applyAlignment="1">
      <alignment horizontal="left" vertical="top" wrapText="1"/>
    </xf>
    <xf numFmtId="0" fontId="8" fillId="0" borderId="30" xfId="0" applyFont="1" applyBorder="1" applyAlignment="1">
      <alignment vertical="top" wrapText="1"/>
    </xf>
    <xf numFmtId="0" fontId="43" fillId="0" borderId="30" xfId="0" applyFont="1" applyBorder="1" applyAlignment="1">
      <alignment horizontal="left" vertical="top" wrapText="1"/>
    </xf>
    <xf numFmtId="0" fontId="45" fillId="0" borderId="26" xfId="0" applyFont="1" applyBorder="1" applyAlignment="1">
      <alignment horizontal="left" vertical="top" wrapText="1"/>
    </xf>
    <xf numFmtId="0" fontId="43" fillId="0" borderId="26" xfId="0" applyFont="1" applyBorder="1" applyAlignment="1">
      <alignment horizontal="left" vertical="top" wrapText="1"/>
    </xf>
    <xf numFmtId="0" fontId="19" fillId="0" borderId="35" xfId="0" applyFont="1" applyFill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0" fontId="42" fillId="0" borderId="26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19" fillId="0" borderId="34" xfId="0" applyFont="1" applyFill="1" applyBorder="1" applyAlignment="1">
      <alignment horizontal="left" vertical="top" wrapText="1"/>
    </xf>
    <xf numFmtId="0" fontId="43" fillId="0" borderId="35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23" fillId="0" borderId="28" xfId="0" applyFont="1" applyBorder="1" applyAlignment="1">
      <alignment horizontal="left" vertical="top" wrapText="1"/>
    </xf>
    <xf numFmtId="0" fontId="23" fillId="0" borderId="25" xfId="0" applyFont="1" applyBorder="1" applyAlignment="1">
      <alignment horizontal="left" vertical="top" wrapText="1"/>
    </xf>
    <xf numFmtId="0" fontId="46" fillId="0" borderId="26" xfId="0" applyFont="1" applyBorder="1" applyAlignment="1">
      <alignment horizontal="left" vertical="top" wrapText="1"/>
    </xf>
    <xf numFmtId="0" fontId="19" fillId="0" borderId="34" xfId="0" applyFont="1" applyFill="1" applyBorder="1" applyAlignment="1">
      <alignment vertical="top" wrapText="1"/>
    </xf>
    <xf numFmtId="0" fontId="44" fillId="0" borderId="35" xfId="0" applyFont="1" applyFill="1" applyBorder="1" applyAlignment="1">
      <alignment vertical="top" wrapText="1"/>
    </xf>
    <xf numFmtId="0" fontId="19" fillId="0" borderId="35" xfId="0" applyFont="1" applyFill="1" applyBorder="1" applyAlignment="1">
      <alignment vertical="top" wrapText="1"/>
    </xf>
    <xf numFmtId="0" fontId="43" fillId="0" borderId="35" xfId="0" applyFont="1" applyFill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23" fillId="0" borderId="28" xfId="0" applyFont="1" applyBorder="1" applyAlignment="1">
      <alignment vertical="top" wrapText="1"/>
    </xf>
    <xf numFmtId="0" fontId="46" fillId="0" borderId="30" xfId="0" applyFont="1" applyBorder="1" applyAlignment="1">
      <alignment vertical="top" wrapText="1"/>
    </xf>
    <xf numFmtId="0" fontId="43" fillId="0" borderId="30" xfId="0" applyFont="1" applyBorder="1" applyAlignment="1">
      <alignment vertical="top" wrapText="1"/>
    </xf>
    <xf numFmtId="0" fontId="23" fillId="0" borderId="25" xfId="0" applyFont="1" applyBorder="1" applyAlignment="1">
      <alignment vertical="top" wrapText="1"/>
    </xf>
    <xf numFmtId="0" fontId="46" fillId="0" borderId="26" xfId="0" applyFont="1" applyBorder="1" applyAlignment="1">
      <alignment vertical="top" wrapText="1"/>
    </xf>
    <xf numFmtId="0" fontId="19" fillId="0" borderId="0" xfId="0" applyFont="1" applyFill="1" applyBorder="1" applyAlignment="1">
      <alignment horizontal="left" vertical="top" wrapText="1"/>
    </xf>
    <xf numFmtId="0" fontId="43" fillId="0" borderId="36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43" fillId="0" borderId="32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43" fillId="0" borderId="27" xfId="0" applyFont="1" applyBorder="1" applyAlignment="1">
      <alignment horizontal="left" vertical="top" wrapText="1"/>
    </xf>
    <xf numFmtId="0" fontId="12" fillId="0" borderId="26" xfId="0" applyFont="1" applyBorder="1" applyAlignment="1">
      <alignment vertical="top" wrapText="1"/>
    </xf>
    <xf numFmtId="0" fontId="12" fillId="0" borderId="26" xfId="0" applyFont="1" applyBorder="1" applyAlignment="1">
      <alignment horizontal="left" vertical="top" wrapText="1"/>
    </xf>
    <xf numFmtId="0" fontId="22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0" fontId="12" fillId="0" borderId="25" xfId="0" applyFont="1" applyBorder="1" applyAlignment="1">
      <alignment horizontal="left" vertical="top" wrapText="1"/>
    </xf>
    <xf numFmtId="0" fontId="12" fillId="0" borderId="28" xfId="0" applyFont="1" applyBorder="1" applyAlignment="1">
      <alignment vertical="top" wrapText="1"/>
    </xf>
    <xf numFmtId="0" fontId="19" fillId="0" borderId="26" xfId="0" applyFont="1" applyBorder="1" applyAlignment="1">
      <alignment vertical="top" wrapText="1"/>
    </xf>
    <xf numFmtId="0" fontId="12" fillId="0" borderId="25" xfId="0" applyFont="1" applyBorder="1" applyAlignment="1">
      <alignment vertical="top" wrapText="1"/>
    </xf>
    <xf numFmtId="0" fontId="8" fillId="0" borderId="35" xfId="0" applyFont="1" applyFill="1" applyBorder="1" applyAlignment="1">
      <alignment horizontal="left" vertical="top" wrapText="1"/>
    </xf>
    <xf numFmtId="0" fontId="42" fillId="0" borderId="30" xfId="0" applyFont="1" applyBorder="1" applyAlignment="1">
      <alignment horizontal="left" vertical="top" wrapText="1"/>
    </xf>
    <xf numFmtId="0" fontId="44" fillId="0" borderId="27" xfId="0" applyFont="1" applyBorder="1" applyAlignment="1">
      <alignment horizontal="left" vertical="top" wrapText="1"/>
    </xf>
    <xf numFmtId="0" fontId="32" fillId="0" borderId="8" xfId="0" applyFont="1" applyBorder="1" applyAlignment="1">
      <alignment horizontal="left" vertical="top" wrapText="1"/>
    </xf>
    <xf numFmtId="0" fontId="33" fillId="0" borderId="8" xfId="0" applyFont="1" applyBorder="1" applyAlignment="1">
      <alignment horizontal="left" vertical="top" wrapText="1"/>
    </xf>
    <xf numFmtId="0" fontId="33" fillId="0" borderId="27" xfId="0" applyFont="1" applyBorder="1" applyAlignment="1">
      <alignment horizontal="left" vertical="top" wrapText="1"/>
    </xf>
    <xf numFmtId="0" fontId="33" fillId="0" borderId="2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40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40" fillId="0" borderId="0" xfId="0" applyFont="1" applyAlignment="1">
      <alignment horizontal="left" vertical="top" wrapText="1"/>
    </xf>
    <xf numFmtId="0" fontId="12" fillId="0" borderId="25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22" fillId="0" borderId="8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 wrapText="1"/>
    </xf>
    <xf numFmtId="0" fontId="31" fillId="0" borderId="8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left" vertical="top" wrapText="1"/>
    </xf>
    <xf numFmtId="0" fontId="19" fillId="0" borderId="0" xfId="0" applyFont="1"/>
    <xf numFmtId="0" fontId="6" fillId="0" borderId="3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top" wrapText="1"/>
    </xf>
    <xf numFmtId="0" fontId="18" fillId="0" borderId="0" xfId="0" applyFont="1"/>
    <xf numFmtId="9" fontId="26" fillId="0" borderId="1" xfId="0" applyNumberFormat="1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50" fillId="4" borderId="16" xfId="1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/>
    <xf numFmtId="0" fontId="52" fillId="4" borderId="17" xfId="1" applyFont="1" applyFill="1" applyBorder="1" applyAlignment="1">
      <alignment horizontal="center"/>
    </xf>
    <xf numFmtId="0" fontId="52" fillId="4" borderId="18" xfId="1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5" fillId="4" borderId="2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9" fillId="0" borderId="22" xfId="0" applyFont="1" applyFill="1" applyBorder="1" applyAlignment="1">
      <alignment horizontal="left" vertical="top" wrapText="1"/>
    </xf>
    <xf numFmtId="0" fontId="39" fillId="0" borderId="23" xfId="0" applyFont="1" applyFill="1" applyBorder="1" applyAlignment="1">
      <alignment horizontal="left" vertical="top"/>
    </xf>
    <xf numFmtId="0" fontId="39" fillId="0" borderId="24" xfId="0" applyFont="1" applyFill="1" applyBorder="1" applyAlignment="1">
      <alignment horizontal="left" vertical="top"/>
    </xf>
    <xf numFmtId="0" fontId="16" fillId="0" borderId="5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49" fillId="0" borderId="22" xfId="0" applyFont="1" applyFill="1" applyBorder="1" applyAlignment="1">
      <alignment horizontal="left" vertical="top" wrapText="1"/>
    </xf>
    <xf numFmtId="0" fontId="49" fillId="0" borderId="23" xfId="0" applyFont="1" applyFill="1" applyBorder="1" applyAlignment="1">
      <alignment horizontal="left" vertical="top"/>
    </xf>
    <xf numFmtId="0" fontId="49" fillId="0" borderId="24" xfId="0" applyFont="1" applyFill="1" applyBorder="1" applyAlignment="1">
      <alignment horizontal="left" vertical="top"/>
    </xf>
    <xf numFmtId="0" fontId="51" fillId="0" borderId="2" xfId="0" applyFont="1" applyBorder="1" applyAlignment="1">
      <alignment horizontal="left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0000FF"/>
      <color rgb="FF333399"/>
      <color rgb="FF0099FF"/>
      <color rgb="FFFFFFCC"/>
      <color rgb="FFCCFFFF"/>
      <color rgb="FFCCECFF"/>
      <color rgb="FFCCCCFF"/>
      <color rgb="FF99FFCC"/>
      <color rgb="FFCC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65678468531249E-2"/>
          <c:y val="5.6179743943530994E-2"/>
          <c:w val="0.84117083407008308"/>
          <c:h val="0.81303407352748402"/>
        </c:manualLayout>
      </c:layout>
      <c:barChart>
        <c:barDir val="col"/>
        <c:grouping val="clustered"/>
        <c:varyColors val="0"/>
        <c:ser>
          <c:idx val="0"/>
          <c:order val="0"/>
          <c:tx>
            <c:v>A</c:v>
          </c:tx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0000FF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评分汇总!$D$2:$L$2</c:f>
              <c:strCache>
                <c:ptCount val="9"/>
                <c:pt idx="0">
                  <c:v>刘竹星</c:v>
                </c:pt>
                <c:pt idx="1">
                  <c:v>郭建</c:v>
                </c:pt>
                <c:pt idx="2">
                  <c:v>柳仙明</c:v>
                </c:pt>
                <c:pt idx="3">
                  <c:v>万中权</c:v>
                </c:pt>
                <c:pt idx="4">
                  <c:v>吴治廉</c:v>
                </c:pt>
                <c:pt idx="5">
                  <c:v>骆冬冬</c:v>
                </c:pt>
                <c:pt idx="6">
                  <c:v>李伟</c:v>
                </c:pt>
                <c:pt idx="7">
                  <c:v>张志鹏</c:v>
                </c:pt>
                <c:pt idx="8">
                  <c:v>佘冰</c:v>
                </c:pt>
              </c:strCache>
            </c:strRef>
          </c:cat>
          <c:val>
            <c:numRef>
              <c:f>评分汇总!$D$4:$L$4</c:f>
              <c:numCache>
                <c:formatCode>General</c:formatCode>
                <c:ptCount val="9"/>
                <c:pt idx="0">
                  <c:v>46</c:v>
                </c:pt>
                <c:pt idx="1">
                  <c:v>55</c:v>
                </c:pt>
                <c:pt idx="2">
                  <c:v>55</c:v>
                </c:pt>
                <c:pt idx="3">
                  <c:v>54</c:v>
                </c:pt>
                <c:pt idx="4">
                  <c:v>58</c:v>
                </c:pt>
                <c:pt idx="5">
                  <c:v>64</c:v>
                </c:pt>
                <c:pt idx="6">
                  <c:v>46</c:v>
                </c:pt>
                <c:pt idx="7">
                  <c:v>69</c:v>
                </c:pt>
                <c:pt idx="8">
                  <c:v>58</c:v>
                </c:pt>
              </c:numCache>
            </c:numRef>
          </c:val>
        </c:ser>
        <c:ser>
          <c:idx val="1"/>
          <c:order val="1"/>
          <c:tx>
            <c:v>b</c:v>
          </c:tx>
          <c:invertIfNegative val="0"/>
          <c:dLbls>
            <c:dLbl>
              <c:idx val="0"/>
              <c:layout>
                <c:manualLayout>
                  <c:x val="1.20300732887220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0300732887220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015036644361037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002506107393506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40350855035090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20300732887220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015036644361037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1.2030073288722075E-2"/>
                  <c:y val="1.0120179119201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2030073288722075E-2"/>
                  <c:y val="5.06008955960088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评分汇总!$D$2:$L$2</c:f>
              <c:strCache>
                <c:ptCount val="9"/>
                <c:pt idx="0">
                  <c:v>刘竹星</c:v>
                </c:pt>
                <c:pt idx="1">
                  <c:v>郭建</c:v>
                </c:pt>
                <c:pt idx="2">
                  <c:v>柳仙明</c:v>
                </c:pt>
                <c:pt idx="3">
                  <c:v>万中权</c:v>
                </c:pt>
                <c:pt idx="4">
                  <c:v>吴治廉</c:v>
                </c:pt>
                <c:pt idx="5">
                  <c:v>骆冬冬</c:v>
                </c:pt>
                <c:pt idx="6">
                  <c:v>李伟</c:v>
                </c:pt>
                <c:pt idx="7">
                  <c:v>张志鹏</c:v>
                </c:pt>
                <c:pt idx="8">
                  <c:v>佘冰</c:v>
                </c:pt>
              </c:strCache>
            </c:strRef>
          </c:cat>
          <c:val>
            <c:numRef>
              <c:f>评分汇总!$D$5:$L$5</c:f>
              <c:numCache>
                <c:formatCode>General</c:formatCode>
                <c:ptCount val="9"/>
                <c:pt idx="0">
                  <c:v>20</c:v>
                </c:pt>
                <c:pt idx="1">
                  <c:v>33</c:v>
                </c:pt>
                <c:pt idx="2">
                  <c:v>21</c:v>
                </c:pt>
                <c:pt idx="3">
                  <c:v>23</c:v>
                </c:pt>
                <c:pt idx="4">
                  <c:v>19</c:v>
                </c:pt>
                <c:pt idx="5">
                  <c:v>13</c:v>
                </c:pt>
                <c:pt idx="6">
                  <c:v>9</c:v>
                </c:pt>
                <c:pt idx="7">
                  <c:v>19</c:v>
                </c:pt>
                <c:pt idx="8">
                  <c:v>19</c:v>
                </c:pt>
              </c:numCache>
            </c:numRef>
          </c:val>
        </c:ser>
        <c:ser>
          <c:idx val="2"/>
          <c:order val="2"/>
          <c:tx>
            <c:v>C</c:v>
          </c:tx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评分汇总!$D$2:$L$2</c:f>
              <c:strCache>
                <c:ptCount val="9"/>
                <c:pt idx="0">
                  <c:v>刘竹星</c:v>
                </c:pt>
                <c:pt idx="1">
                  <c:v>郭建</c:v>
                </c:pt>
                <c:pt idx="2">
                  <c:v>柳仙明</c:v>
                </c:pt>
                <c:pt idx="3">
                  <c:v>万中权</c:v>
                </c:pt>
                <c:pt idx="4">
                  <c:v>吴治廉</c:v>
                </c:pt>
                <c:pt idx="5">
                  <c:v>骆冬冬</c:v>
                </c:pt>
                <c:pt idx="6">
                  <c:v>李伟</c:v>
                </c:pt>
                <c:pt idx="7">
                  <c:v>张志鹏</c:v>
                </c:pt>
                <c:pt idx="8">
                  <c:v>佘冰</c:v>
                </c:pt>
              </c:strCache>
            </c:strRef>
          </c:cat>
          <c:val>
            <c:numRef>
              <c:f>评分汇总!$D$6:$L$6</c:f>
              <c:numCache>
                <c:formatCode>General</c:formatCode>
                <c:ptCount val="9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00064"/>
        <c:axId val="259402368"/>
      </c:barChart>
      <c:catAx>
        <c:axId val="25940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02368"/>
        <c:crosses val="autoZero"/>
        <c:auto val="1"/>
        <c:lblAlgn val="ctr"/>
        <c:lblOffset val="100"/>
        <c:noMultiLvlLbl val="0"/>
      </c:catAx>
      <c:valAx>
        <c:axId val="2594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00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07864587125431"/>
          <c:y val="0.36274825815381634"/>
          <c:w val="7.1730313514269034E-2"/>
          <c:h val="0.27450348369236727"/>
        </c:manualLayout>
      </c:layout>
      <c:overlay val="0"/>
      <c:spPr>
        <a:effectLst>
          <a:outerShdw blurRad="50800" dist="38100" dir="5400000" sx="104000" sy="104000" algn="ctr" rotWithShape="0">
            <a:schemeClr val="bg1">
              <a:lumMod val="75000"/>
              <a:alpha val="99000"/>
            </a:schemeClr>
          </a:outerShdw>
        </a:effectLst>
      </c:spPr>
      <c:txPr>
        <a:bodyPr/>
        <a:lstStyle/>
        <a:p>
          <a:pPr>
            <a:defRPr sz="105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微软雅黑" pitchFamily="34" charset="-122"/>
                <a:ea typeface="微软雅黑" pitchFamily="34" charset="-122"/>
              </a:rPr>
              <a:t>培训评分</a:t>
            </a:r>
            <a:endParaRPr lang="en-US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2589910218442"/>
          <c:y val="0.13434592238929252"/>
          <c:w val="0.73991531807187216"/>
          <c:h val="0.76200852335428759"/>
        </c:manualLayout>
      </c:layout>
      <c:barChart>
        <c:barDir val="col"/>
        <c:grouping val="clustered"/>
        <c:varyColors val="0"/>
        <c:ser>
          <c:idx val="0"/>
          <c:order val="0"/>
          <c:tx>
            <c:v>占比（A）</c:v>
          </c:tx>
          <c:spPr>
            <a:solidFill>
              <a:schemeClr val="accent2"/>
            </a:solidFill>
          </c:spPr>
          <c:invertIfNegative val="0"/>
          <c:dLbls>
            <c:txPr>
              <a:bodyPr/>
              <a:lstStyle/>
              <a:p>
                <a:pPr>
                  <a:defRPr sz="1050" b="1">
                    <a:solidFill>
                      <a:srgbClr val="C00000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'评分汇总 '!$D$2:$L$2</c:f>
              <c:strCache>
                <c:ptCount val="9"/>
                <c:pt idx="0">
                  <c:v>刘竹星</c:v>
                </c:pt>
                <c:pt idx="1">
                  <c:v>郭建</c:v>
                </c:pt>
                <c:pt idx="2">
                  <c:v>柳仙明</c:v>
                </c:pt>
                <c:pt idx="3">
                  <c:v>万中权</c:v>
                </c:pt>
                <c:pt idx="4">
                  <c:v>吴治廉</c:v>
                </c:pt>
                <c:pt idx="5">
                  <c:v>骆冬冬</c:v>
                </c:pt>
                <c:pt idx="6">
                  <c:v>李伟</c:v>
                </c:pt>
                <c:pt idx="7">
                  <c:v>张志鹏</c:v>
                </c:pt>
                <c:pt idx="8">
                  <c:v>佘冰</c:v>
                </c:pt>
              </c:strCache>
            </c:strRef>
          </c:cat>
          <c:val>
            <c:numRef>
              <c:f>'评分汇总 '!$D$7:$L$7</c:f>
              <c:numCache>
                <c:formatCode>0%</c:formatCode>
                <c:ptCount val="9"/>
                <c:pt idx="0">
                  <c:v>0.69696969696969702</c:v>
                </c:pt>
                <c:pt idx="1">
                  <c:v>0.625</c:v>
                </c:pt>
                <c:pt idx="2">
                  <c:v>0.71052631578947367</c:v>
                </c:pt>
                <c:pt idx="3">
                  <c:v>0.70129870129870131</c:v>
                </c:pt>
                <c:pt idx="4">
                  <c:v>0.75324675324675328</c:v>
                </c:pt>
                <c:pt idx="5">
                  <c:v>0.83116883116883122</c:v>
                </c:pt>
                <c:pt idx="6">
                  <c:v>0.83636363636363631</c:v>
                </c:pt>
                <c:pt idx="7">
                  <c:v>0.78409090909090906</c:v>
                </c:pt>
                <c:pt idx="8">
                  <c:v>0.75324675324675328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49696"/>
        <c:axId val="267887744"/>
      </c:barChart>
      <c:catAx>
        <c:axId val="267549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7887744"/>
        <c:crosses val="autoZero"/>
        <c:auto val="1"/>
        <c:lblAlgn val="ctr"/>
        <c:lblOffset val="100"/>
        <c:noMultiLvlLbl val="0"/>
      </c:catAx>
      <c:valAx>
        <c:axId val="267887744"/>
        <c:scaling>
          <c:orientation val="minMax"/>
          <c:max val="0.9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754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99527465483926"/>
          <c:y val="0.52133306852216332"/>
          <c:w val="0.13616404901258999"/>
          <c:h val="0.17234518988409966"/>
        </c:manualLayout>
      </c:layout>
      <c:overlay val="0"/>
      <c:txPr>
        <a:bodyPr/>
        <a:lstStyle/>
        <a:p>
          <a:pPr>
            <a:defRPr sz="900">
              <a:latin typeface="微软雅黑" pitchFamily="34" charset="-122"/>
              <a:ea typeface="微软雅黑" pitchFamily="34" charset="-122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14</xdr:row>
      <xdr:rowOff>85724</xdr:rowOff>
    </xdr:from>
    <xdr:to>
      <xdr:col>8</xdr:col>
      <xdr:colOff>361951</xdr:colOff>
      <xdr:row>29</xdr:row>
      <xdr:rowOff>23811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455069</xdr:colOff>
      <xdr:row>0</xdr:row>
      <xdr:rowOff>52915</xdr:rowOff>
    </xdr:from>
    <xdr:to>
      <xdr:col>1</xdr:col>
      <xdr:colOff>137568</xdr:colOff>
      <xdr:row>0</xdr:row>
      <xdr:rowOff>285750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55069" y="52915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444486</xdr:colOff>
      <xdr:row>0</xdr:row>
      <xdr:rowOff>74081</xdr:rowOff>
    </xdr:from>
    <xdr:to>
      <xdr:col>1</xdr:col>
      <xdr:colOff>126985</xdr:colOff>
      <xdr:row>0</xdr:row>
      <xdr:rowOff>306916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44486" y="74081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13</xdr:row>
      <xdr:rowOff>52387</xdr:rowOff>
    </xdr:from>
    <xdr:to>
      <xdr:col>7</xdr:col>
      <xdr:colOff>409574</xdr:colOff>
      <xdr:row>29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306918</xdr:colOff>
      <xdr:row>0</xdr:row>
      <xdr:rowOff>74084</xdr:rowOff>
    </xdr:from>
    <xdr:to>
      <xdr:col>1</xdr:col>
      <xdr:colOff>84667</xdr:colOff>
      <xdr:row>0</xdr:row>
      <xdr:rowOff>306918</xdr:rowOff>
    </xdr:to>
    <xdr:sp macro="" textlink="">
      <xdr:nvSpPr>
        <xdr:cNvPr id="6" name="矩形 5">
          <a:hlinkClick xmlns:r="http://schemas.openxmlformats.org/officeDocument/2006/relationships" r:id="rId1"/>
        </xdr:cNvPr>
        <xdr:cNvSpPr/>
      </xdr:nvSpPr>
      <xdr:spPr>
        <a:xfrm>
          <a:off x="306918" y="74084"/>
          <a:ext cx="793749" cy="232834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370416</xdr:colOff>
      <xdr:row>0</xdr:row>
      <xdr:rowOff>42333</xdr:rowOff>
    </xdr:from>
    <xdr:to>
      <xdr:col>1</xdr:col>
      <xdr:colOff>74083</xdr:colOff>
      <xdr:row>0</xdr:row>
      <xdr:rowOff>285750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370416" y="42333"/>
          <a:ext cx="783167" cy="243417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402154</xdr:colOff>
      <xdr:row>0</xdr:row>
      <xdr:rowOff>63498</xdr:rowOff>
    </xdr:from>
    <xdr:to>
      <xdr:col>1</xdr:col>
      <xdr:colOff>95249</xdr:colOff>
      <xdr:row>0</xdr:row>
      <xdr:rowOff>306917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02154" y="63498"/>
          <a:ext cx="793762" cy="2434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529150</xdr:colOff>
      <xdr:row>0</xdr:row>
      <xdr:rowOff>31749</xdr:rowOff>
    </xdr:from>
    <xdr:to>
      <xdr:col>1</xdr:col>
      <xdr:colOff>211649</xdr:colOff>
      <xdr:row>0</xdr:row>
      <xdr:rowOff>264584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529150" y="31749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455069</xdr:colOff>
      <xdr:row>0</xdr:row>
      <xdr:rowOff>63498</xdr:rowOff>
    </xdr:from>
    <xdr:to>
      <xdr:col>1</xdr:col>
      <xdr:colOff>137568</xdr:colOff>
      <xdr:row>0</xdr:row>
      <xdr:rowOff>296333</xdr:rowOff>
    </xdr:to>
    <xdr:sp macro="" textlink="">
      <xdr:nvSpPr>
        <xdr:cNvPr id="3" name="矩形 2">
          <a:hlinkClick xmlns:r="http://schemas.openxmlformats.org/officeDocument/2006/relationships" r:id="rId1"/>
        </xdr:cNvPr>
        <xdr:cNvSpPr/>
      </xdr:nvSpPr>
      <xdr:spPr>
        <a:xfrm>
          <a:off x="455069" y="63498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455069</xdr:colOff>
      <xdr:row>0</xdr:row>
      <xdr:rowOff>42332</xdr:rowOff>
    </xdr:from>
    <xdr:to>
      <xdr:col>1</xdr:col>
      <xdr:colOff>137568</xdr:colOff>
      <xdr:row>0</xdr:row>
      <xdr:rowOff>275167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55069" y="42332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433903</xdr:colOff>
      <xdr:row>0</xdr:row>
      <xdr:rowOff>52915</xdr:rowOff>
    </xdr:from>
    <xdr:to>
      <xdr:col>1</xdr:col>
      <xdr:colOff>116402</xdr:colOff>
      <xdr:row>0</xdr:row>
      <xdr:rowOff>285750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33903" y="52915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1" sqref="C21"/>
    </sheetView>
  </sheetViews>
  <sheetFormatPr defaultRowHeight="13.5" x14ac:dyDescent="0.15"/>
  <cols>
    <col min="1" max="1" width="22.125" customWidth="1"/>
    <col min="2" max="2" width="26.125" customWidth="1"/>
    <col min="3" max="3" width="10" customWidth="1"/>
    <col min="11" max="11" width="9.25" customWidth="1"/>
  </cols>
  <sheetData>
    <row r="1" spans="1:16" s="1" customFormat="1" ht="21" x14ac:dyDescent="0.3">
      <c r="A1" s="264" t="s">
        <v>24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6"/>
    </row>
    <row r="2" spans="1:16" s="1" customFormat="1" ht="20.25" customHeight="1" x14ac:dyDescent="0.35">
      <c r="A2" s="271" t="s">
        <v>48</v>
      </c>
      <c r="B2" s="271" t="s">
        <v>0</v>
      </c>
      <c r="C2" s="271" t="s">
        <v>1</v>
      </c>
      <c r="D2" s="267" t="s">
        <v>33</v>
      </c>
      <c r="E2" s="268"/>
      <c r="F2" s="268"/>
      <c r="G2" s="268"/>
      <c r="H2" s="268"/>
      <c r="I2" s="268"/>
      <c r="J2" s="268"/>
      <c r="K2" s="269"/>
      <c r="L2" s="270" t="s">
        <v>34</v>
      </c>
      <c r="M2" s="270"/>
      <c r="N2" s="270"/>
      <c r="O2" s="270"/>
      <c r="P2" s="270"/>
    </row>
    <row r="3" spans="1:16" s="1" customFormat="1" ht="18" hidden="1" customHeight="1" x14ac:dyDescent="0.35">
      <c r="A3" s="272"/>
      <c r="B3" s="272"/>
      <c r="C3" s="272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5"/>
      <c r="M3" s="5"/>
      <c r="N3" s="5"/>
      <c r="O3" s="5"/>
      <c r="P3" s="5"/>
    </row>
    <row r="4" spans="1:16" s="1" customFormat="1" ht="15.75" customHeight="1" x14ac:dyDescent="0.3">
      <c r="A4" s="273"/>
      <c r="B4" s="273"/>
      <c r="C4" s="273"/>
      <c r="D4" s="14" t="s">
        <v>40</v>
      </c>
      <c r="E4" s="14" t="s">
        <v>41</v>
      </c>
      <c r="F4" s="14" t="s">
        <v>42</v>
      </c>
      <c r="G4" s="14" t="s">
        <v>43</v>
      </c>
      <c r="H4" s="14" t="s">
        <v>44</v>
      </c>
      <c r="I4" s="14" t="s">
        <v>45</v>
      </c>
      <c r="J4" s="14" t="s">
        <v>46</v>
      </c>
      <c r="K4" s="14" t="s">
        <v>47</v>
      </c>
      <c r="L4" s="14" t="s">
        <v>38</v>
      </c>
      <c r="M4" s="14" t="s">
        <v>39</v>
      </c>
      <c r="N4" s="14" t="s">
        <v>35</v>
      </c>
      <c r="O4" s="14" t="s">
        <v>36</v>
      </c>
      <c r="P4" s="14" t="s">
        <v>37</v>
      </c>
    </row>
    <row r="5" spans="1:16" s="1" customFormat="1" ht="24.95" customHeight="1" x14ac:dyDescent="0.35">
      <c r="A5" s="9" t="s">
        <v>25</v>
      </c>
      <c r="B5" s="11" t="s">
        <v>2</v>
      </c>
      <c r="C5" s="10" t="s">
        <v>7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s="1" customFormat="1" ht="24.95" customHeight="1" x14ac:dyDescent="0.35">
      <c r="A6" s="9" t="s">
        <v>26</v>
      </c>
      <c r="B6" s="11" t="s">
        <v>88</v>
      </c>
      <c r="C6" s="10" t="s">
        <v>13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s="1" customFormat="1" ht="24.95" customHeight="1" x14ac:dyDescent="0.35">
      <c r="A7" s="9" t="s">
        <v>27</v>
      </c>
      <c r="B7" s="11" t="s">
        <v>6</v>
      </c>
      <c r="C7" s="10" t="s">
        <v>12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s="1" customFormat="1" ht="24.95" customHeight="1" x14ac:dyDescent="0.35">
      <c r="A8" s="9" t="s">
        <v>28</v>
      </c>
      <c r="B8" s="11" t="s">
        <v>3</v>
      </c>
      <c r="C8" s="10" t="s">
        <v>8</v>
      </c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s="1" customFormat="1" ht="24.95" customHeight="1" x14ac:dyDescent="0.35">
      <c r="A9" s="9" t="s">
        <v>29</v>
      </c>
      <c r="B9" s="11" t="s">
        <v>4</v>
      </c>
      <c r="C9" s="10" t="s">
        <v>10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s="1" customFormat="1" ht="24.95" customHeight="1" x14ac:dyDescent="0.35">
      <c r="A10" s="9" t="s">
        <v>30</v>
      </c>
      <c r="B10" s="11" t="s">
        <v>5</v>
      </c>
      <c r="C10" s="10" t="s">
        <v>11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s="1" customFormat="1" ht="24.95" customHeight="1" x14ac:dyDescent="0.35">
      <c r="A11" s="9" t="s">
        <v>31</v>
      </c>
      <c r="B11" s="11" t="s">
        <v>49</v>
      </c>
      <c r="C11" s="10" t="s">
        <v>9</v>
      </c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s="1" customFormat="1" ht="24.95" customHeight="1" x14ac:dyDescent="0.35">
      <c r="A12" s="9" t="s">
        <v>32</v>
      </c>
      <c r="B12" s="11" t="s">
        <v>15</v>
      </c>
      <c r="C12" s="10" t="s">
        <v>14</v>
      </c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s="1" customFormat="1" ht="17.25" x14ac:dyDescent="0.35">
      <c r="A13" s="2"/>
      <c r="B13" s="2"/>
      <c r="C13" s="2"/>
      <c r="D13" s="2"/>
    </row>
    <row r="14" spans="1:16" s="1" customFormat="1" ht="16.5" x14ac:dyDescent="0.3"/>
    <row r="15" spans="1:16" s="1" customFormat="1" ht="16.5" x14ac:dyDescent="0.3"/>
  </sheetData>
  <mergeCells count="6">
    <mergeCell ref="A1:P1"/>
    <mergeCell ref="D2:K2"/>
    <mergeCell ref="L2:P2"/>
    <mergeCell ref="A2:A4"/>
    <mergeCell ref="B2:B4"/>
    <mergeCell ref="C2:C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7" sqref="I17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10" width="10.625" customWidth="1"/>
    <col min="11" max="11" width="10.625" hidden="1" customWidth="1"/>
    <col min="12" max="12" width="10.625" style="15" customWidth="1"/>
    <col min="13" max="14" width="10.625" customWidth="1"/>
    <col min="15" max="16" width="10.625" hidden="1" customWidth="1"/>
    <col min="17" max="17" width="2.25" hidden="1" customWidth="1"/>
  </cols>
  <sheetData>
    <row r="1" spans="1:17" ht="23.25" customHeight="1" x14ac:dyDescent="0.15">
      <c r="F1" s="27"/>
    </row>
    <row r="2" spans="1:17" x14ac:dyDescent="0.15">
      <c r="A2" s="19">
        <v>42641</v>
      </c>
      <c r="B2" s="20" t="s">
        <v>295</v>
      </c>
      <c r="C2" s="20"/>
      <c r="D2" s="20"/>
      <c r="E2" s="20"/>
      <c r="F2" s="29"/>
    </row>
    <row r="3" spans="1:17" ht="16.5" x14ac:dyDescent="0.3">
      <c r="C3" s="292"/>
      <c r="D3" s="292"/>
      <c r="E3" s="292"/>
      <c r="F3" s="28"/>
      <c r="P3" s="290" t="s">
        <v>77</v>
      </c>
      <c r="Q3" s="291"/>
    </row>
    <row r="4" spans="1:17" ht="24.95" customHeight="1" x14ac:dyDescent="0.15">
      <c r="A4" s="31"/>
      <c r="B4" s="32"/>
      <c r="C4" s="79" t="s">
        <v>118</v>
      </c>
      <c r="D4" s="80" t="s">
        <v>119</v>
      </c>
      <c r="E4" s="80" t="s">
        <v>130</v>
      </c>
      <c r="F4" s="33"/>
      <c r="G4" s="34" t="s">
        <v>8</v>
      </c>
      <c r="H4" s="34" t="s">
        <v>151</v>
      </c>
      <c r="I4" s="49" t="s">
        <v>11</v>
      </c>
      <c r="J4" s="49" t="s">
        <v>13</v>
      </c>
      <c r="K4" s="35" t="s">
        <v>10</v>
      </c>
      <c r="L4" s="34" t="s">
        <v>322</v>
      </c>
      <c r="M4" s="34" t="s">
        <v>304</v>
      </c>
      <c r="N4" s="34" t="s">
        <v>9</v>
      </c>
      <c r="O4" s="35" t="s">
        <v>14</v>
      </c>
      <c r="P4" s="25" t="s">
        <v>98</v>
      </c>
      <c r="Q4" s="25" t="s">
        <v>92</v>
      </c>
    </row>
    <row r="5" spans="1:17" ht="21.95" customHeight="1" x14ac:dyDescent="0.15">
      <c r="A5" s="289" t="s">
        <v>54</v>
      </c>
      <c r="B5" s="36" t="s">
        <v>55</v>
      </c>
      <c r="C5" s="86">
        <f>COUNTIF(G5:O5,"A")</f>
        <v>7</v>
      </c>
      <c r="D5" s="86">
        <f>COUNTIF(G5:O5,"B")</f>
        <v>0</v>
      </c>
      <c r="E5" s="86">
        <f>COUNTIF(G5:O5,"C")</f>
        <v>0</v>
      </c>
      <c r="F5" s="37"/>
      <c r="G5" s="21" t="s">
        <v>259</v>
      </c>
      <c r="H5" s="38" t="s">
        <v>285</v>
      </c>
      <c r="I5" s="17" t="s">
        <v>243</v>
      </c>
      <c r="J5" s="10" t="s">
        <v>259</v>
      </c>
      <c r="K5" s="17"/>
      <c r="L5" s="18" t="s">
        <v>318</v>
      </c>
      <c r="M5" s="17" t="s">
        <v>299</v>
      </c>
      <c r="N5" s="17" t="s">
        <v>243</v>
      </c>
      <c r="O5" s="17"/>
      <c r="P5" s="23">
        <f>COUNTIF(G5:O5,"A")</f>
        <v>7</v>
      </c>
      <c r="Q5" s="23">
        <f>COUNTIF(G5:O5,"B")</f>
        <v>0</v>
      </c>
    </row>
    <row r="6" spans="1:17" ht="21.95" customHeight="1" x14ac:dyDescent="0.15">
      <c r="A6" s="289"/>
      <c r="B6" s="36" t="s">
        <v>56</v>
      </c>
      <c r="C6" s="86">
        <f t="shared" ref="C6:C15" si="0">COUNTIF(G6:O6,"A")</f>
        <v>6</v>
      </c>
      <c r="D6" s="86">
        <f t="shared" ref="D6:D15" si="1">COUNTIF(G6:O6,"B")</f>
        <v>1</v>
      </c>
      <c r="E6" s="86">
        <f t="shared" ref="E6:E15" si="2">COUNTIF(G6:O6,"C")</f>
        <v>0</v>
      </c>
      <c r="F6" s="37"/>
      <c r="G6" s="21" t="s">
        <v>257</v>
      </c>
      <c r="H6" s="38" t="s">
        <v>285</v>
      </c>
      <c r="I6" s="17" t="s">
        <v>243</v>
      </c>
      <c r="J6" s="10" t="s">
        <v>258</v>
      </c>
      <c r="K6" s="17"/>
      <c r="L6" s="18" t="s">
        <v>318</v>
      </c>
      <c r="M6" s="17" t="s">
        <v>299</v>
      </c>
      <c r="N6" s="17" t="s">
        <v>244</v>
      </c>
      <c r="O6" s="17"/>
      <c r="P6" s="23">
        <f t="shared" ref="P6:P15" si="3">COUNTIF(G6:O6,"A")</f>
        <v>6</v>
      </c>
      <c r="Q6" s="23">
        <f t="shared" ref="Q6:Q15" si="4">COUNTIF(G6:O6,"B")</f>
        <v>1</v>
      </c>
    </row>
    <row r="7" spans="1:17" ht="21.95" customHeight="1" x14ac:dyDescent="0.15">
      <c r="A7" s="289"/>
      <c r="B7" s="36" t="s">
        <v>57</v>
      </c>
      <c r="C7" s="86">
        <f t="shared" si="0"/>
        <v>4</v>
      </c>
      <c r="D7" s="86">
        <f t="shared" si="1"/>
        <v>3</v>
      </c>
      <c r="E7" s="86">
        <f t="shared" si="2"/>
        <v>0</v>
      </c>
      <c r="F7" s="37"/>
      <c r="G7" s="21" t="s">
        <v>258</v>
      </c>
      <c r="H7" s="38" t="s">
        <v>286</v>
      </c>
      <c r="I7" s="17" t="s">
        <v>243</v>
      </c>
      <c r="J7" s="10" t="s">
        <v>258</v>
      </c>
      <c r="K7" s="17"/>
      <c r="L7" s="18" t="s">
        <v>318</v>
      </c>
      <c r="M7" s="17" t="s">
        <v>299</v>
      </c>
      <c r="N7" s="17" t="s">
        <v>244</v>
      </c>
      <c r="O7" s="17"/>
      <c r="P7" s="23">
        <f t="shared" si="3"/>
        <v>4</v>
      </c>
      <c r="Q7" s="23">
        <f t="shared" si="4"/>
        <v>3</v>
      </c>
    </row>
    <row r="8" spans="1:17" ht="21.95" customHeight="1" x14ac:dyDescent="0.15">
      <c r="A8" s="289" t="s">
        <v>58</v>
      </c>
      <c r="B8" s="36" t="s">
        <v>59</v>
      </c>
      <c r="C8" s="86">
        <f t="shared" si="0"/>
        <v>5</v>
      </c>
      <c r="D8" s="86">
        <f t="shared" si="1"/>
        <v>2</v>
      </c>
      <c r="E8" s="86">
        <f t="shared" si="2"/>
        <v>0</v>
      </c>
      <c r="F8" s="37"/>
      <c r="G8" s="21" t="s">
        <v>257</v>
      </c>
      <c r="H8" s="21" t="s">
        <v>285</v>
      </c>
      <c r="I8" s="17" t="s">
        <v>243</v>
      </c>
      <c r="J8" s="10" t="s">
        <v>258</v>
      </c>
      <c r="K8" s="17"/>
      <c r="L8" s="18" t="s">
        <v>318</v>
      </c>
      <c r="M8" s="17" t="s">
        <v>299</v>
      </c>
      <c r="N8" s="17" t="s">
        <v>245</v>
      </c>
      <c r="O8" s="17"/>
      <c r="P8" s="23">
        <f t="shared" si="3"/>
        <v>5</v>
      </c>
      <c r="Q8" s="23">
        <f t="shared" si="4"/>
        <v>2</v>
      </c>
    </row>
    <row r="9" spans="1:17" ht="21.95" customHeight="1" x14ac:dyDescent="0.15">
      <c r="A9" s="289"/>
      <c r="B9" s="36" t="s">
        <v>60</v>
      </c>
      <c r="C9" s="86">
        <f t="shared" si="0"/>
        <v>5</v>
      </c>
      <c r="D9" s="86">
        <f t="shared" si="1"/>
        <v>2</v>
      </c>
      <c r="E9" s="86">
        <f t="shared" si="2"/>
        <v>0</v>
      </c>
      <c r="F9" s="37"/>
      <c r="G9" s="21" t="s">
        <v>257</v>
      </c>
      <c r="H9" s="38" t="s">
        <v>286</v>
      </c>
      <c r="I9" s="17" t="s">
        <v>243</v>
      </c>
      <c r="J9" s="10" t="s">
        <v>257</v>
      </c>
      <c r="K9" s="17"/>
      <c r="L9" s="18" t="s">
        <v>318</v>
      </c>
      <c r="M9" s="17" t="s">
        <v>298</v>
      </c>
      <c r="N9" s="17" t="s">
        <v>244</v>
      </c>
      <c r="O9" s="17"/>
      <c r="P9" s="23">
        <f t="shared" si="3"/>
        <v>5</v>
      </c>
      <c r="Q9" s="23">
        <f t="shared" si="4"/>
        <v>2</v>
      </c>
    </row>
    <row r="10" spans="1:17" ht="21.95" customHeight="1" x14ac:dyDescent="0.15">
      <c r="A10" s="289" t="s">
        <v>61</v>
      </c>
      <c r="B10" s="36" t="s">
        <v>62</v>
      </c>
      <c r="C10" s="86">
        <f t="shared" si="0"/>
        <v>7</v>
      </c>
      <c r="D10" s="86">
        <f t="shared" si="1"/>
        <v>0</v>
      </c>
      <c r="E10" s="86">
        <f t="shared" si="2"/>
        <v>0</v>
      </c>
      <c r="F10" s="37"/>
      <c r="G10" s="21" t="s">
        <v>257</v>
      </c>
      <c r="H10" s="38" t="s">
        <v>285</v>
      </c>
      <c r="I10" s="17" t="s">
        <v>243</v>
      </c>
      <c r="J10" s="10" t="s">
        <v>257</v>
      </c>
      <c r="K10" s="17"/>
      <c r="L10" s="18" t="s">
        <v>318</v>
      </c>
      <c r="M10" s="17" t="s">
        <v>299</v>
      </c>
      <c r="N10" s="17" t="s">
        <v>244</v>
      </c>
      <c r="O10" s="17"/>
      <c r="P10" s="23">
        <f t="shared" si="3"/>
        <v>7</v>
      </c>
      <c r="Q10" s="23">
        <f t="shared" si="4"/>
        <v>0</v>
      </c>
    </row>
    <row r="11" spans="1:17" ht="21.95" customHeight="1" x14ac:dyDescent="0.15">
      <c r="A11" s="289"/>
      <c r="B11" s="36" t="s">
        <v>76</v>
      </c>
      <c r="C11" s="86">
        <f t="shared" si="0"/>
        <v>6</v>
      </c>
      <c r="D11" s="86">
        <f t="shared" si="1"/>
        <v>1</v>
      </c>
      <c r="E11" s="86">
        <f t="shared" si="2"/>
        <v>0</v>
      </c>
      <c r="F11" s="37"/>
      <c r="G11" s="21" t="s">
        <v>257</v>
      </c>
      <c r="H11" s="38" t="s">
        <v>285</v>
      </c>
      <c r="I11" s="17" t="s">
        <v>243</v>
      </c>
      <c r="J11" s="10" t="s">
        <v>257</v>
      </c>
      <c r="K11" s="17"/>
      <c r="L11" s="18" t="s">
        <v>318</v>
      </c>
      <c r="M11" s="17" t="s">
        <v>299</v>
      </c>
      <c r="N11" s="17" t="s">
        <v>245</v>
      </c>
      <c r="O11" s="17"/>
      <c r="P11" s="23">
        <f t="shared" si="3"/>
        <v>6</v>
      </c>
      <c r="Q11" s="23">
        <f t="shared" si="4"/>
        <v>1</v>
      </c>
    </row>
    <row r="12" spans="1:17" ht="21.95" customHeight="1" x14ac:dyDescent="0.15">
      <c r="A12" s="289"/>
      <c r="B12" s="36" t="s">
        <v>63</v>
      </c>
      <c r="C12" s="86">
        <f t="shared" si="0"/>
        <v>6</v>
      </c>
      <c r="D12" s="86">
        <f t="shared" si="1"/>
        <v>1</v>
      </c>
      <c r="E12" s="86">
        <f t="shared" si="2"/>
        <v>0</v>
      </c>
      <c r="F12" s="37"/>
      <c r="G12" s="21" t="s">
        <v>257</v>
      </c>
      <c r="H12" s="38" t="s">
        <v>286</v>
      </c>
      <c r="I12" s="17" t="s">
        <v>243</v>
      </c>
      <c r="J12" s="10" t="s">
        <v>257</v>
      </c>
      <c r="K12" s="17"/>
      <c r="L12" s="18" t="s">
        <v>318</v>
      </c>
      <c r="M12" s="17" t="s">
        <v>299</v>
      </c>
      <c r="N12" s="17" t="s">
        <v>244</v>
      </c>
      <c r="O12" s="17"/>
      <c r="P12" s="23">
        <f t="shared" si="3"/>
        <v>6</v>
      </c>
      <c r="Q12" s="23">
        <f t="shared" si="4"/>
        <v>1</v>
      </c>
    </row>
    <row r="13" spans="1:17" ht="21.95" customHeight="1" x14ac:dyDescent="0.15">
      <c r="A13" s="289"/>
      <c r="B13" s="36" t="s">
        <v>64</v>
      </c>
      <c r="C13" s="86">
        <f t="shared" si="0"/>
        <v>6</v>
      </c>
      <c r="D13" s="86">
        <f t="shared" si="1"/>
        <v>1</v>
      </c>
      <c r="E13" s="86">
        <f t="shared" si="2"/>
        <v>0</v>
      </c>
      <c r="F13" s="37"/>
      <c r="G13" s="21" t="s">
        <v>257</v>
      </c>
      <c r="H13" s="21" t="s">
        <v>286</v>
      </c>
      <c r="I13" s="17" t="s">
        <v>243</v>
      </c>
      <c r="J13" s="10" t="s">
        <v>257</v>
      </c>
      <c r="K13" s="17"/>
      <c r="L13" s="18" t="s">
        <v>318</v>
      </c>
      <c r="M13" s="17" t="s">
        <v>299</v>
      </c>
      <c r="N13" s="17" t="s">
        <v>244</v>
      </c>
      <c r="O13" s="17"/>
      <c r="P13" s="23">
        <f t="shared" si="3"/>
        <v>6</v>
      </c>
      <c r="Q13" s="23">
        <f t="shared" si="4"/>
        <v>1</v>
      </c>
    </row>
    <row r="14" spans="1:17" ht="21.95" customHeight="1" x14ac:dyDescent="0.15">
      <c r="A14" s="289"/>
      <c r="B14" s="36" t="s">
        <v>65</v>
      </c>
      <c r="C14" s="86">
        <f t="shared" si="0"/>
        <v>5</v>
      </c>
      <c r="D14" s="86">
        <f t="shared" si="1"/>
        <v>2</v>
      </c>
      <c r="E14" s="86">
        <f t="shared" si="2"/>
        <v>0</v>
      </c>
      <c r="F14" s="37"/>
      <c r="G14" s="21" t="s">
        <v>258</v>
      </c>
      <c r="H14" s="21" t="s">
        <v>286</v>
      </c>
      <c r="I14" s="17" t="s">
        <v>243</v>
      </c>
      <c r="J14" s="10" t="s">
        <v>257</v>
      </c>
      <c r="K14" s="17"/>
      <c r="L14" s="18" t="s">
        <v>318</v>
      </c>
      <c r="M14" s="17" t="s">
        <v>299</v>
      </c>
      <c r="N14" s="17" t="s">
        <v>244</v>
      </c>
      <c r="O14" s="17"/>
      <c r="P14" s="23">
        <f t="shared" si="3"/>
        <v>5</v>
      </c>
      <c r="Q14" s="23">
        <f t="shared" si="4"/>
        <v>2</v>
      </c>
    </row>
    <row r="15" spans="1:17" ht="21.95" customHeight="1" x14ac:dyDescent="0.15">
      <c r="A15" s="289"/>
      <c r="B15" s="36" t="s">
        <v>66</v>
      </c>
      <c r="C15" s="86">
        <f t="shared" si="0"/>
        <v>7</v>
      </c>
      <c r="D15" s="86">
        <f t="shared" si="1"/>
        <v>0</v>
      </c>
      <c r="E15" s="86">
        <f t="shared" si="2"/>
        <v>0</v>
      </c>
      <c r="F15" s="37"/>
      <c r="G15" s="21" t="s">
        <v>257</v>
      </c>
      <c r="H15" s="38" t="s">
        <v>285</v>
      </c>
      <c r="I15" s="17" t="s">
        <v>243</v>
      </c>
      <c r="J15" s="10" t="s">
        <v>257</v>
      </c>
      <c r="K15" s="17"/>
      <c r="L15" s="18" t="s">
        <v>318</v>
      </c>
      <c r="M15" s="17" t="s">
        <v>299</v>
      </c>
      <c r="N15" s="17" t="s">
        <v>244</v>
      </c>
      <c r="O15" s="17"/>
      <c r="P15" s="30">
        <f t="shared" si="3"/>
        <v>7</v>
      </c>
      <c r="Q15" s="23">
        <f t="shared" si="4"/>
        <v>0</v>
      </c>
    </row>
    <row r="16" spans="1:17" ht="21.95" customHeight="1" x14ac:dyDescent="0.15">
      <c r="A16" s="40"/>
      <c r="B16" s="70" t="s">
        <v>156</v>
      </c>
      <c r="C16" s="71">
        <f>SUM(C5:C15)</f>
        <v>64</v>
      </c>
      <c r="D16" s="71">
        <f t="shared" ref="D16:E16" si="5">SUM(D5:D15)</f>
        <v>13</v>
      </c>
      <c r="E16" s="71">
        <f t="shared" si="5"/>
        <v>0</v>
      </c>
      <c r="F16" s="41"/>
      <c r="G16" s="118"/>
      <c r="H16" s="172"/>
      <c r="I16" s="115"/>
      <c r="J16" s="169"/>
      <c r="K16" s="65"/>
      <c r="L16" s="122"/>
      <c r="M16" s="175"/>
      <c r="N16" s="124"/>
      <c r="O16" s="72"/>
      <c r="P16" s="27"/>
      <c r="Q16" s="27"/>
    </row>
    <row r="17" spans="1:18" ht="24.95" customHeight="1" x14ac:dyDescent="0.15">
      <c r="A17" s="55" t="s">
        <v>70</v>
      </c>
      <c r="B17" s="42"/>
      <c r="C17" s="42"/>
      <c r="D17" s="42"/>
      <c r="E17" s="42"/>
      <c r="F17" s="134"/>
      <c r="G17" s="137"/>
      <c r="H17" s="182"/>
      <c r="I17" s="190" t="s">
        <v>252</v>
      </c>
      <c r="J17" s="196" t="s">
        <v>272</v>
      </c>
      <c r="K17" s="213"/>
      <c r="L17" s="191" t="s">
        <v>319</v>
      </c>
      <c r="M17" s="189" t="s">
        <v>300</v>
      </c>
      <c r="N17" s="221"/>
      <c r="O17" s="74"/>
      <c r="P17" s="59">
        <f>SUM(P5:P15)</f>
        <v>64</v>
      </c>
      <c r="Q17" s="59">
        <f>SUM(Q5:Q15)</f>
        <v>13</v>
      </c>
      <c r="R17" s="7"/>
    </row>
    <row r="18" spans="1:18" ht="24.95" customHeight="1" x14ac:dyDescent="0.15">
      <c r="A18" s="56" t="s">
        <v>71</v>
      </c>
      <c r="B18" s="44"/>
      <c r="C18" s="42"/>
      <c r="D18" s="42"/>
      <c r="E18" s="42"/>
      <c r="F18" s="134"/>
      <c r="G18" s="163"/>
      <c r="H18" s="185"/>
      <c r="I18" s="194"/>
      <c r="J18" s="187" t="s">
        <v>260</v>
      </c>
      <c r="K18" s="213"/>
      <c r="L18" s="191" t="s">
        <v>320</v>
      </c>
      <c r="M18" s="189" t="s">
        <v>301</v>
      </c>
      <c r="N18" s="221"/>
      <c r="O18" s="74"/>
      <c r="P18" s="7"/>
      <c r="Q18" s="7"/>
      <c r="R18" s="7"/>
    </row>
    <row r="19" spans="1:18" ht="24.95" customHeight="1" x14ac:dyDescent="0.15">
      <c r="A19" s="56" t="s">
        <v>72</v>
      </c>
      <c r="B19" s="44"/>
      <c r="C19" s="42"/>
      <c r="D19" s="42"/>
      <c r="E19" s="42"/>
      <c r="F19" s="135"/>
      <c r="G19" s="164"/>
      <c r="H19" s="188" t="s">
        <v>287</v>
      </c>
      <c r="I19" s="192" t="s">
        <v>253</v>
      </c>
      <c r="J19" s="189" t="s">
        <v>273</v>
      </c>
      <c r="K19" s="213"/>
      <c r="L19" s="191" t="s">
        <v>321</v>
      </c>
      <c r="M19" s="189" t="s">
        <v>302</v>
      </c>
      <c r="N19" s="221" t="s">
        <v>246</v>
      </c>
      <c r="O19" s="74"/>
      <c r="P19" s="7"/>
      <c r="Q19" s="7"/>
      <c r="R19" s="7"/>
    </row>
    <row r="20" spans="1:18" ht="24.95" customHeight="1" x14ac:dyDescent="0.15">
      <c r="A20" s="56" t="s">
        <v>73</v>
      </c>
      <c r="B20" s="44"/>
      <c r="C20" s="42"/>
      <c r="D20" s="42"/>
      <c r="E20" s="42"/>
      <c r="F20" s="135"/>
      <c r="G20" s="164"/>
      <c r="H20" s="200"/>
      <c r="I20" s="192" t="s">
        <v>342</v>
      </c>
      <c r="J20" s="189" t="s">
        <v>343</v>
      </c>
      <c r="K20" s="213"/>
      <c r="L20" s="191"/>
      <c r="M20" s="189" t="s">
        <v>303</v>
      </c>
      <c r="N20" s="222"/>
      <c r="O20" s="74"/>
      <c r="P20" s="7"/>
      <c r="Q20" s="7"/>
      <c r="R20" s="7"/>
    </row>
    <row r="21" spans="1:18" ht="24.95" customHeight="1" x14ac:dyDescent="0.15">
      <c r="A21" s="56" t="s">
        <v>74</v>
      </c>
      <c r="B21" s="44"/>
      <c r="C21" s="42"/>
      <c r="D21" s="42"/>
      <c r="E21" s="42"/>
      <c r="F21" s="135"/>
      <c r="G21" s="164"/>
      <c r="H21" s="200"/>
      <c r="I21" s="192" t="s">
        <v>256</v>
      </c>
      <c r="J21" s="189"/>
      <c r="K21" s="213"/>
      <c r="L21" s="191"/>
      <c r="M21" s="189"/>
      <c r="N21" s="221"/>
      <c r="O21" s="74"/>
      <c r="P21" s="7"/>
      <c r="Q21" s="7"/>
      <c r="R21" s="7"/>
    </row>
    <row r="22" spans="1:18" ht="24.95" customHeight="1" x14ac:dyDescent="0.15">
      <c r="A22" s="57" t="s">
        <v>274</v>
      </c>
      <c r="F22" s="27"/>
      <c r="G22" s="16"/>
      <c r="H22" s="165"/>
      <c r="I22" s="45"/>
      <c r="J22" s="111"/>
      <c r="K22" s="111"/>
      <c r="L22" s="47"/>
      <c r="M22" s="165"/>
      <c r="N22" s="110"/>
      <c r="O22" s="16"/>
    </row>
    <row r="23" spans="1:18" x14ac:dyDescent="0.15">
      <c r="F23" s="27"/>
      <c r="H23" s="166"/>
      <c r="I23" s="85"/>
      <c r="J23" s="85"/>
      <c r="K23" s="85"/>
      <c r="M23" s="85"/>
      <c r="N23" s="85"/>
    </row>
    <row r="24" spans="1:18" x14ac:dyDescent="0.15">
      <c r="F24" s="27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1" sqref="G11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7" width="10.625" customWidth="1"/>
    <col min="8" max="9" width="10.625" hidden="1" customWidth="1"/>
    <col min="10" max="11" width="10.625" customWidth="1"/>
    <col min="12" max="12" width="10.625" style="15" customWidth="1"/>
    <col min="13" max="13" width="10.625" hidden="1" customWidth="1"/>
    <col min="14" max="14" width="10.625" customWidth="1"/>
    <col min="15" max="16" width="10.625" hidden="1" customWidth="1"/>
    <col min="17" max="17" width="2.25" hidden="1" customWidth="1"/>
  </cols>
  <sheetData>
    <row r="1" spans="1:17" ht="27.75" customHeight="1" x14ac:dyDescent="0.15">
      <c r="F1" s="27"/>
    </row>
    <row r="2" spans="1:17" x14ac:dyDescent="0.15">
      <c r="A2" s="19">
        <v>42642</v>
      </c>
      <c r="B2" s="20" t="s">
        <v>290</v>
      </c>
      <c r="C2" s="20"/>
      <c r="D2" s="20"/>
      <c r="E2" s="20"/>
      <c r="F2" s="29"/>
    </row>
    <row r="3" spans="1:17" ht="16.5" x14ac:dyDescent="0.3">
      <c r="C3" s="292"/>
      <c r="D3" s="292"/>
      <c r="E3" s="292"/>
      <c r="F3" s="28"/>
      <c r="P3" s="290" t="s">
        <v>77</v>
      </c>
      <c r="Q3" s="291"/>
    </row>
    <row r="4" spans="1:17" ht="24.95" customHeight="1" x14ac:dyDescent="0.15">
      <c r="A4" s="31"/>
      <c r="B4" s="32"/>
      <c r="C4" s="79" t="s">
        <v>118</v>
      </c>
      <c r="D4" s="80" t="s">
        <v>119</v>
      </c>
      <c r="E4" s="80" t="s">
        <v>130</v>
      </c>
      <c r="F4" s="33"/>
      <c r="G4" s="34" t="s">
        <v>8</v>
      </c>
      <c r="H4" s="34" t="s">
        <v>151</v>
      </c>
      <c r="I4" s="49" t="s">
        <v>11</v>
      </c>
      <c r="J4" s="49" t="s">
        <v>13</v>
      </c>
      <c r="K4" s="35" t="s">
        <v>10</v>
      </c>
      <c r="L4" s="35" t="s">
        <v>75</v>
      </c>
      <c r="M4" s="35" t="s">
        <v>12</v>
      </c>
      <c r="N4" s="34" t="s">
        <v>9</v>
      </c>
      <c r="O4" s="35" t="s">
        <v>14</v>
      </c>
      <c r="P4" s="25" t="s">
        <v>98</v>
      </c>
      <c r="Q4" s="25" t="s">
        <v>92</v>
      </c>
    </row>
    <row r="5" spans="1:17" ht="21.95" customHeight="1" x14ac:dyDescent="0.15">
      <c r="A5" s="289" t="s">
        <v>54</v>
      </c>
      <c r="B5" s="36" t="s">
        <v>55</v>
      </c>
      <c r="C5" s="86">
        <f>COUNTIF(G5:O5,"A")</f>
        <v>5</v>
      </c>
      <c r="D5" s="86">
        <f>COUNTIF(G5:O5,"B")</f>
        <v>0</v>
      </c>
      <c r="E5" s="86">
        <f>COUNTIF(G5:O5,"C")</f>
        <v>0</v>
      </c>
      <c r="F5" s="37"/>
      <c r="G5" s="21" t="s">
        <v>266</v>
      </c>
      <c r="H5" s="38"/>
      <c r="I5" s="17"/>
      <c r="J5" s="10" t="s">
        <v>257</v>
      </c>
      <c r="K5" s="17" t="s">
        <v>259</v>
      </c>
      <c r="L5" s="18" t="s">
        <v>318</v>
      </c>
      <c r="M5" s="17"/>
      <c r="N5" s="17" t="s">
        <v>259</v>
      </c>
      <c r="O5" s="17"/>
      <c r="P5" s="23">
        <f>COUNTIF(G5:O5,"A")</f>
        <v>5</v>
      </c>
      <c r="Q5" s="23">
        <f>COUNTIF(G5:O5,"B")</f>
        <v>0</v>
      </c>
    </row>
    <row r="6" spans="1:17" ht="21.95" customHeight="1" x14ac:dyDescent="0.15">
      <c r="A6" s="289"/>
      <c r="B6" s="36" t="s">
        <v>56</v>
      </c>
      <c r="C6" s="86">
        <f t="shared" ref="C6:C15" si="0">COUNTIF(G6:O6,"A")</f>
        <v>4</v>
      </c>
      <c r="D6" s="86">
        <f t="shared" ref="D6:D15" si="1">COUNTIF(G6:O6,"B")</f>
        <v>1</v>
      </c>
      <c r="E6" s="86">
        <f t="shared" ref="E6:E15" si="2">COUNTIF(G6:O6,"C")</f>
        <v>0</v>
      </c>
      <c r="F6" s="37"/>
      <c r="G6" s="21" t="s">
        <v>267</v>
      </c>
      <c r="H6" s="38"/>
      <c r="I6" s="17"/>
      <c r="J6" s="10" t="s">
        <v>258</v>
      </c>
      <c r="K6" s="17" t="s">
        <v>257</v>
      </c>
      <c r="L6" s="18" t="s">
        <v>318</v>
      </c>
      <c r="M6" s="17"/>
      <c r="N6" s="17" t="s">
        <v>257</v>
      </c>
      <c r="O6" s="17"/>
      <c r="P6" s="23">
        <f t="shared" ref="P6:P15" si="3">COUNTIF(G6:O6,"A")</f>
        <v>4</v>
      </c>
      <c r="Q6" s="23">
        <f t="shared" ref="Q6:Q15" si="4">COUNTIF(G6:O6,"B")</f>
        <v>1</v>
      </c>
    </row>
    <row r="7" spans="1:17" ht="21.95" customHeight="1" x14ac:dyDescent="0.15">
      <c r="A7" s="289"/>
      <c r="B7" s="36" t="s">
        <v>57</v>
      </c>
      <c r="C7" s="86">
        <f t="shared" si="0"/>
        <v>2</v>
      </c>
      <c r="D7" s="86">
        <f t="shared" si="1"/>
        <v>3</v>
      </c>
      <c r="E7" s="86">
        <f t="shared" si="2"/>
        <v>0</v>
      </c>
      <c r="F7" s="37"/>
      <c r="G7" s="21" t="s">
        <v>268</v>
      </c>
      <c r="H7" s="38"/>
      <c r="I7" s="17"/>
      <c r="J7" s="10" t="s">
        <v>258</v>
      </c>
      <c r="K7" s="17" t="s">
        <v>258</v>
      </c>
      <c r="L7" s="18" t="s">
        <v>318</v>
      </c>
      <c r="M7" s="17"/>
      <c r="N7" s="17" t="s">
        <v>257</v>
      </c>
      <c r="O7" s="17"/>
      <c r="P7" s="23">
        <f t="shared" si="3"/>
        <v>2</v>
      </c>
      <c r="Q7" s="23">
        <f t="shared" si="4"/>
        <v>3</v>
      </c>
    </row>
    <row r="8" spans="1:17" ht="21.95" customHeight="1" x14ac:dyDescent="0.15">
      <c r="A8" s="289" t="s">
        <v>58</v>
      </c>
      <c r="B8" s="36" t="s">
        <v>59</v>
      </c>
      <c r="C8" s="86">
        <f t="shared" si="0"/>
        <v>4</v>
      </c>
      <c r="D8" s="86">
        <f t="shared" si="1"/>
        <v>1</v>
      </c>
      <c r="E8" s="86">
        <f t="shared" si="2"/>
        <v>0</v>
      </c>
      <c r="F8" s="37"/>
      <c r="G8" s="21" t="s">
        <v>269</v>
      </c>
      <c r="H8" s="21"/>
      <c r="I8" s="17"/>
      <c r="J8" s="10" t="s">
        <v>258</v>
      </c>
      <c r="K8" s="17" t="s">
        <v>257</v>
      </c>
      <c r="L8" s="18" t="s">
        <v>318</v>
      </c>
      <c r="M8" s="17"/>
      <c r="N8" s="17" t="s">
        <v>257</v>
      </c>
      <c r="O8" s="17"/>
      <c r="P8" s="23">
        <f t="shared" si="3"/>
        <v>4</v>
      </c>
      <c r="Q8" s="23">
        <f t="shared" si="4"/>
        <v>1</v>
      </c>
    </row>
    <row r="9" spans="1:17" ht="21.95" customHeight="1" x14ac:dyDescent="0.15">
      <c r="A9" s="289"/>
      <c r="B9" s="36" t="s">
        <v>60</v>
      </c>
      <c r="C9" s="86">
        <f t="shared" si="0"/>
        <v>4</v>
      </c>
      <c r="D9" s="86">
        <f t="shared" si="1"/>
        <v>1</v>
      </c>
      <c r="E9" s="86">
        <f t="shared" si="2"/>
        <v>0</v>
      </c>
      <c r="F9" s="37"/>
      <c r="G9" s="21" t="s">
        <v>269</v>
      </c>
      <c r="H9" s="38"/>
      <c r="I9" s="17"/>
      <c r="J9" s="10" t="s">
        <v>257</v>
      </c>
      <c r="K9" s="17" t="s">
        <v>257</v>
      </c>
      <c r="L9" s="18" t="s">
        <v>318</v>
      </c>
      <c r="M9" s="17"/>
      <c r="N9" s="17" t="s">
        <v>258</v>
      </c>
      <c r="O9" s="17"/>
      <c r="P9" s="23">
        <f t="shared" si="3"/>
        <v>4</v>
      </c>
      <c r="Q9" s="23">
        <f t="shared" si="4"/>
        <v>1</v>
      </c>
    </row>
    <row r="10" spans="1:17" ht="21.95" customHeight="1" x14ac:dyDescent="0.15">
      <c r="A10" s="289" t="s">
        <v>61</v>
      </c>
      <c r="B10" s="36" t="s">
        <v>62</v>
      </c>
      <c r="C10" s="86">
        <f t="shared" si="0"/>
        <v>5</v>
      </c>
      <c r="D10" s="86">
        <f t="shared" si="1"/>
        <v>0</v>
      </c>
      <c r="E10" s="86">
        <f t="shared" si="2"/>
        <v>0</v>
      </c>
      <c r="F10" s="37"/>
      <c r="G10" s="21" t="s">
        <v>270</v>
      </c>
      <c r="H10" s="38"/>
      <c r="I10" s="17"/>
      <c r="J10" s="10" t="s">
        <v>257</v>
      </c>
      <c r="K10" s="17" t="s">
        <v>257</v>
      </c>
      <c r="L10" s="18" t="s">
        <v>318</v>
      </c>
      <c r="M10" s="17"/>
      <c r="N10" s="17" t="s">
        <v>257</v>
      </c>
      <c r="O10" s="17"/>
      <c r="P10" s="23">
        <f t="shared" si="3"/>
        <v>5</v>
      </c>
      <c r="Q10" s="23">
        <f t="shared" si="4"/>
        <v>0</v>
      </c>
    </row>
    <row r="11" spans="1:17" ht="21.95" customHeight="1" x14ac:dyDescent="0.15">
      <c r="A11" s="289"/>
      <c r="B11" s="36" t="s">
        <v>76</v>
      </c>
      <c r="C11" s="86">
        <f t="shared" si="0"/>
        <v>4</v>
      </c>
      <c r="D11" s="86">
        <f t="shared" si="1"/>
        <v>1</v>
      </c>
      <c r="E11" s="86">
        <f t="shared" si="2"/>
        <v>0</v>
      </c>
      <c r="F11" s="37"/>
      <c r="G11" s="21" t="s">
        <v>270</v>
      </c>
      <c r="H11" s="38"/>
      <c r="I11" s="17"/>
      <c r="J11" s="10" t="s">
        <v>257</v>
      </c>
      <c r="K11" s="17" t="s">
        <v>257</v>
      </c>
      <c r="L11" s="18" t="s">
        <v>318</v>
      </c>
      <c r="M11" s="17"/>
      <c r="N11" s="17" t="s">
        <v>258</v>
      </c>
      <c r="O11" s="17"/>
      <c r="P11" s="23">
        <f t="shared" si="3"/>
        <v>4</v>
      </c>
      <c r="Q11" s="23">
        <f t="shared" si="4"/>
        <v>1</v>
      </c>
    </row>
    <row r="12" spans="1:17" ht="21.95" customHeight="1" x14ac:dyDescent="0.15">
      <c r="A12" s="289"/>
      <c r="B12" s="36" t="s">
        <v>63</v>
      </c>
      <c r="C12" s="86">
        <f t="shared" si="0"/>
        <v>5</v>
      </c>
      <c r="D12" s="86">
        <f t="shared" si="1"/>
        <v>0</v>
      </c>
      <c r="E12" s="86">
        <f t="shared" si="2"/>
        <v>0</v>
      </c>
      <c r="F12" s="37"/>
      <c r="G12" s="21" t="s">
        <v>270</v>
      </c>
      <c r="H12" s="38"/>
      <c r="I12" s="17"/>
      <c r="J12" s="10" t="s">
        <v>257</v>
      </c>
      <c r="K12" s="17" t="s">
        <v>257</v>
      </c>
      <c r="L12" s="18" t="s">
        <v>318</v>
      </c>
      <c r="M12" s="17"/>
      <c r="N12" s="17" t="s">
        <v>257</v>
      </c>
      <c r="O12" s="17"/>
      <c r="P12" s="23">
        <f t="shared" si="3"/>
        <v>5</v>
      </c>
      <c r="Q12" s="23">
        <f t="shared" si="4"/>
        <v>0</v>
      </c>
    </row>
    <row r="13" spans="1:17" ht="21.95" customHeight="1" x14ac:dyDescent="0.15">
      <c r="A13" s="289"/>
      <c r="B13" s="36" t="s">
        <v>64</v>
      </c>
      <c r="C13" s="86">
        <f t="shared" si="0"/>
        <v>4</v>
      </c>
      <c r="D13" s="86">
        <f t="shared" si="1"/>
        <v>1</v>
      </c>
      <c r="E13" s="86">
        <f t="shared" si="2"/>
        <v>0</v>
      </c>
      <c r="F13" s="37"/>
      <c r="G13" s="21" t="s">
        <v>270</v>
      </c>
      <c r="H13" s="21"/>
      <c r="I13" s="17"/>
      <c r="J13" s="10" t="s">
        <v>257</v>
      </c>
      <c r="K13" s="17" t="s">
        <v>258</v>
      </c>
      <c r="L13" s="18" t="s">
        <v>318</v>
      </c>
      <c r="M13" s="17"/>
      <c r="N13" s="17" t="s">
        <v>257</v>
      </c>
      <c r="O13" s="17"/>
      <c r="P13" s="23">
        <f t="shared" si="3"/>
        <v>4</v>
      </c>
      <c r="Q13" s="23">
        <f t="shared" si="4"/>
        <v>1</v>
      </c>
    </row>
    <row r="14" spans="1:17" ht="21.95" customHeight="1" x14ac:dyDescent="0.15">
      <c r="A14" s="289"/>
      <c r="B14" s="36" t="s">
        <v>65</v>
      </c>
      <c r="C14" s="86">
        <f t="shared" si="0"/>
        <v>4</v>
      </c>
      <c r="D14" s="86">
        <f t="shared" si="1"/>
        <v>1</v>
      </c>
      <c r="E14" s="86">
        <f t="shared" si="2"/>
        <v>0</v>
      </c>
      <c r="F14" s="37"/>
      <c r="G14" s="21" t="s">
        <v>271</v>
      </c>
      <c r="H14" s="21"/>
      <c r="I14" s="17"/>
      <c r="J14" s="10" t="s">
        <v>257</v>
      </c>
      <c r="K14" s="17" t="s">
        <v>257</v>
      </c>
      <c r="L14" s="18" t="s">
        <v>318</v>
      </c>
      <c r="M14" s="17"/>
      <c r="N14" s="17" t="s">
        <v>259</v>
      </c>
      <c r="O14" s="17"/>
      <c r="P14" s="23">
        <f t="shared" si="3"/>
        <v>4</v>
      </c>
      <c r="Q14" s="23">
        <f t="shared" si="4"/>
        <v>1</v>
      </c>
    </row>
    <row r="15" spans="1:17" ht="21.95" customHeight="1" x14ac:dyDescent="0.15">
      <c r="A15" s="289"/>
      <c r="B15" s="36" t="s">
        <v>66</v>
      </c>
      <c r="C15" s="86">
        <f t="shared" si="0"/>
        <v>5</v>
      </c>
      <c r="D15" s="86">
        <f t="shared" si="1"/>
        <v>0</v>
      </c>
      <c r="E15" s="86">
        <f t="shared" si="2"/>
        <v>0</v>
      </c>
      <c r="F15" s="37"/>
      <c r="G15" s="21" t="s">
        <v>270</v>
      </c>
      <c r="H15" s="38"/>
      <c r="I15" s="17"/>
      <c r="J15" s="10" t="s">
        <v>259</v>
      </c>
      <c r="K15" s="17" t="s">
        <v>259</v>
      </c>
      <c r="L15" s="18" t="s">
        <v>318</v>
      </c>
      <c r="M15" s="17"/>
      <c r="N15" s="17" t="s">
        <v>259</v>
      </c>
      <c r="O15" s="17"/>
      <c r="P15" s="30">
        <f t="shared" si="3"/>
        <v>5</v>
      </c>
      <c r="Q15" s="23">
        <f t="shared" si="4"/>
        <v>0</v>
      </c>
    </row>
    <row r="16" spans="1:17" ht="21.95" customHeight="1" x14ac:dyDescent="0.15">
      <c r="A16" s="40"/>
      <c r="B16" s="70" t="s">
        <v>156</v>
      </c>
      <c r="C16" s="71">
        <f>SUM(C5:C15)</f>
        <v>46</v>
      </c>
      <c r="D16" s="71">
        <f t="shared" ref="D16:E16" si="5">SUM(D5:D15)</f>
        <v>9</v>
      </c>
      <c r="E16" s="71">
        <f t="shared" si="5"/>
        <v>0</v>
      </c>
      <c r="F16" s="41"/>
      <c r="G16" s="118"/>
      <c r="H16" s="66"/>
      <c r="I16" s="66"/>
      <c r="J16" s="176"/>
      <c r="K16" s="113"/>
      <c r="L16" s="169"/>
      <c r="M16" s="65"/>
      <c r="N16" s="123"/>
      <c r="O16" s="72"/>
      <c r="P16" s="27"/>
      <c r="Q16" s="27"/>
    </row>
    <row r="17" spans="1:19" ht="24.95" customHeight="1" x14ac:dyDescent="0.15">
      <c r="A17" s="55" t="s">
        <v>70</v>
      </c>
      <c r="B17" s="42"/>
      <c r="C17" s="42"/>
      <c r="D17" s="42"/>
      <c r="E17" s="42"/>
      <c r="F17" s="132"/>
      <c r="G17" s="195"/>
      <c r="H17" s="211"/>
      <c r="I17" s="211"/>
      <c r="J17" s="212" t="s">
        <v>387</v>
      </c>
      <c r="K17" s="192" t="s">
        <v>263</v>
      </c>
      <c r="L17" s="189" t="s">
        <v>323</v>
      </c>
      <c r="M17" s="213"/>
      <c r="N17" s="214"/>
      <c r="O17" s="167"/>
      <c r="P17" s="147">
        <f>SUM(P5:P15)</f>
        <v>46</v>
      </c>
      <c r="Q17" s="147">
        <f>SUM(Q5:Q15)</f>
        <v>9</v>
      </c>
      <c r="R17" s="148"/>
      <c r="S17" s="15"/>
    </row>
    <row r="18" spans="1:19" ht="24.95" customHeight="1" x14ac:dyDescent="0.15">
      <c r="A18" s="56" t="s">
        <v>71</v>
      </c>
      <c r="B18" s="44"/>
      <c r="C18" s="42"/>
      <c r="D18" s="42"/>
      <c r="E18" s="42"/>
      <c r="F18" s="132"/>
      <c r="G18" s="198"/>
      <c r="H18" s="215"/>
      <c r="I18" s="216"/>
      <c r="J18" s="217" t="s">
        <v>260</v>
      </c>
      <c r="K18" s="192" t="s">
        <v>264</v>
      </c>
      <c r="L18" s="189" t="s">
        <v>324</v>
      </c>
      <c r="M18" s="213"/>
      <c r="N18" s="214"/>
      <c r="O18" s="167"/>
      <c r="P18" s="148"/>
      <c r="Q18" s="148"/>
      <c r="R18" s="148"/>
      <c r="S18" s="15"/>
    </row>
    <row r="19" spans="1:19" ht="24.95" customHeight="1" x14ac:dyDescent="0.15">
      <c r="A19" s="56" t="s">
        <v>72</v>
      </c>
      <c r="B19" s="44"/>
      <c r="C19" s="42"/>
      <c r="D19" s="42"/>
      <c r="E19" s="42"/>
      <c r="F19" s="133"/>
      <c r="G19" s="199"/>
      <c r="H19" s="218"/>
      <c r="I19" s="213"/>
      <c r="J19" s="219" t="s">
        <v>261</v>
      </c>
      <c r="K19" s="192" t="s">
        <v>265</v>
      </c>
      <c r="L19" s="189"/>
      <c r="M19" s="213"/>
      <c r="N19" s="214" t="s">
        <v>279</v>
      </c>
      <c r="O19" s="167"/>
      <c r="P19" s="148"/>
      <c r="Q19" s="148"/>
      <c r="R19" s="148"/>
      <c r="S19" s="15"/>
    </row>
    <row r="20" spans="1:19" ht="24.95" customHeight="1" x14ac:dyDescent="0.15">
      <c r="A20" s="56" t="s">
        <v>73</v>
      </c>
      <c r="B20" s="44"/>
      <c r="C20" s="42"/>
      <c r="D20" s="42"/>
      <c r="E20" s="42"/>
      <c r="F20" s="133"/>
      <c r="G20" s="199"/>
      <c r="H20" s="218"/>
      <c r="I20" s="213"/>
      <c r="J20" s="219" t="s">
        <v>262</v>
      </c>
      <c r="K20" s="192"/>
      <c r="L20" s="189"/>
      <c r="M20" s="213"/>
      <c r="N20" s="214"/>
      <c r="O20" s="167"/>
      <c r="P20" s="148"/>
      <c r="Q20" s="148"/>
      <c r="R20" s="148"/>
      <c r="S20" s="15"/>
    </row>
    <row r="21" spans="1:19" ht="24.95" customHeight="1" x14ac:dyDescent="0.15">
      <c r="A21" s="56" t="s">
        <v>74</v>
      </c>
      <c r="B21" s="44"/>
      <c r="C21" s="42"/>
      <c r="D21" s="42"/>
      <c r="E21" s="42"/>
      <c r="F21" s="133"/>
      <c r="G21" s="199"/>
      <c r="H21" s="218"/>
      <c r="I21" s="213"/>
      <c r="J21" s="219"/>
      <c r="K21" s="192"/>
      <c r="L21" s="189"/>
      <c r="M21" s="213"/>
      <c r="N21" s="214"/>
      <c r="O21" s="167"/>
      <c r="P21" s="148"/>
      <c r="Q21" s="148"/>
      <c r="R21" s="148"/>
      <c r="S21" s="15"/>
    </row>
    <row r="22" spans="1:19" ht="24.95" customHeight="1" x14ac:dyDescent="0.15">
      <c r="A22" s="57" t="s">
        <v>288</v>
      </c>
      <c r="F22" s="27"/>
      <c r="G22" s="155"/>
      <c r="H22" s="157"/>
      <c r="I22" s="156"/>
      <c r="J22" s="144"/>
      <c r="K22" s="47"/>
      <c r="L22" s="177"/>
      <c r="M22" s="47"/>
      <c r="N22" s="157"/>
      <c r="O22" s="155"/>
      <c r="P22" s="15"/>
      <c r="Q22" s="15"/>
      <c r="R22" s="15"/>
      <c r="S22" s="15"/>
    </row>
    <row r="23" spans="1:19" x14ac:dyDescent="0.15">
      <c r="F23" s="27"/>
    </row>
    <row r="24" spans="1:19" x14ac:dyDescent="0.15">
      <c r="F24" s="27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9" sqref="B19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11" width="10.625" customWidth="1"/>
    <col min="12" max="12" width="10.625" style="15" customWidth="1"/>
    <col min="13" max="13" width="10.625" customWidth="1"/>
    <col min="14" max="14" width="10.625" hidden="1" customWidth="1"/>
    <col min="15" max="15" width="10.625" customWidth="1"/>
    <col min="16" max="16" width="10.625" hidden="1" customWidth="1"/>
    <col min="17" max="17" width="2.25" hidden="1" customWidth="1"/>
  </cols>
  <sheetData>
    <row r="1" spans="1:17" ht="24.75" customHeight="1" x14ac:dyDescent="0.15">
      <c r="F1" s="27"/>
    </row>
    <row r="2" spans="1:17" x14ac:dyDescent="0.15">
      <c r="A2" s="19">
        <v>42655</v>
      </c>
      <c r="B2" s="20" t="s">
        <v>146</v>
      </c>
      <c r="C2" s="20"/>
      <c r="D2" s="20"/>
      <c r="E2" s="20"/>
      <c r="F2" s="29"/>
    </row>
    <row r="3" spans="1:17" ht="16.5" x14ac:dyDescent="0.3">
      <c r="C3" s="292"/>
      <c r="D3" s="292"/>
      <c r="E3" s="292"/>
      <c r="F3" s="28"/>
      <c r="P3" s="290" t="s">
        <v>77</v>
      </c>
      <c r="Q3" s="291"/>
    </row>
    <row r="4" spans="1:17" ht="24.95" customHeight="1" x14ac:dyDescent="0.15">
      <c r="A4" s="31"/>
      <c r="B4" s="32"/>
      <c r="C4" s="79" t="s">
        <v>118</v>
      </c>
      <c r="D4" s="80" t="s">
        <v>119</v>
      </c>
      <c r="E4" s="80" t="s">
        <v>130</v>
      </c>
      <c r="F4" s="33"/>
      <c r="G4" s="34" t="s">
        <v>8</v>
      </c>
      <c r="H4" s="34" t="s">
        <v>151</v>
      </c>
      <c r="I4" s="49" t="s">
        <v>11</v>
      </c>
      <c r="J4" s="49" t="s">
        <v>13</v>
      </c>
      <c r="K4" s="35" t="s">
        <v>10</v>
      </c>
      <c r="L4" s="35" t="s">
        <v>75</v>
      </c>
      <c r="M4" s="35" t="s">
        <v>12</v>
      </c>
      <c r="N4" s="34" t="s">
        <v>9</v>
      </c>
      <c r="O4" s="35" t="s">
        <v>14</v>
      </c>
      <c r="P4" s="25" t="s">
        <v>98</v>
      </c>
      <c r="Q4" s="25" t="s">
        <v>92</v>
      </c>
    </row>
    <row r="5" spans="1:17" ht="21.95" customHeight="1" x14ac:dyDescent="0.15">
      <c r="A5" s="289" t="s">
        <v>54</v>
      </c>
      <c r="B5" s="36" t="s">
        <v>55</v>
      </c>
      <c r="C5" s="86">
        <f>COUNTIF(G5:O5,"A")</f>
        <v>7</v>
      </c>
      <c r="D5" s="86">
        <f>COUNTIF(G5:O5,"B")</f>
        <v>1</v>
      </c>
      <c r="E5" s="86">
        <f>COUNTIF(G5:O5,"C")</f>
        <v>0</v>
      </c>
      <c r="F5" s="37"/>
      <c r="G5" s="21" t="s">
        <v>400</v>
      </c>
      <c r="H5" s="38" t="s">
        <v>331</v>
      </c>
      <c r="I5" s="17" t="s">
        <v>313</v>
      </c>
      <c r="J5" s="10" t="s">
        <v>346</v>
      </c>
      <c r="K5" s="17" t="s">
        <v>313</v>
      </c>
      <c r="L5" s="18" t="s">
        <v>318</v>
      </c>
      <c r="M5" s="17" t="s">
        <v>313</v>
      </c>
      <c r="N5" s="17"/>
      <c r="O5" s="17" t="s">
        <v>310</v>
      </c>
      <c r="P5" s="23">
        <f>COUNTIF(G5:O5,"A")</f>
        <v>7</v>
      </c>
      <c r="Q5" s="23">
        <f>COUNTIF(G5:O5,"B")</f>
        <v>1</v>
      </c>
    </row>
    <row r="6" spans="1:17" ht="21.95" customHeight="1" x14ac:dyDescent="0.15">
      <c r="A6" s="289"/>
      <c r="B6" s="36" t="s">
        <v>56</v>
      </c>
      <c r="C6" s="86">
        <f t="shared" ref="C6:C15" si="0">COUNTIF(G6:O6,"A")</f>
        <v>6</v>
      </c>
      <c r="D6" s="86">
        <f t="shared" ref="D6:D15" si="1">COUNTIF(G6:O6,"B")</f>
        <v>2</v>
      </c>
      <c r="E6" s="86">
        <f t="shared" ref="E6:E15" si="2">COUNTIF(G6:O6,"C")</f>
        <v>0</v>
      </c>
      <c r="F6" s="37"/>
      <c r="G6" s="21" t="s">
        <v>401</v>
      </c>
      <c r="H6" s="38" t="s">
        <v>318</v>
      </c>
      <c r="I6" s="17" t="s">
        <v>313</v>
      </c>
      <c r="J6" s="10" t="s">
        <v>347</v>
      </c>
      <c r="K6" s="17" t="s">
        <v>314</v>
      </c>
      <c r="L6" s="18" t="s">
        <v>318</v>
      </c>
      <c r="M6" s="17" t="s">
        <v>313</v>
      </c>
      <c r="N6" s="17"/>
      <c r="O6" s="17" t="s">
        <v>311</v>
      </c>
      <c r="P6" s="23">
        <f t="shared" ref="P6:P15" si="3">COUNTIF(G6:O6,"A")</f>
        <v>6</v>
      </c>
      <c r="Q6" s="23">
        <f t="shared" ref="Q6:Q15" si="4">COUNTIF(G6:O6,"B")</f>
        <v>2</v>
      </c>
    </row>
    <row r="7" spans="1:17" ht="21.95" customHeight="1" x14ac:dyDescent="0.15">
      <c r="A7" s="289"/>
      <c r="B7" s="36" t="s">
        <v>57</v>
      </c>
      <c r="C7" s="86">
        <f t="shared" si="0"/>
        <v>5</v>
      </c>
      <c r="D7" s="86">
        <f t="shared" si="1"/>
        <v>3</v>
      </c>
      <c r="E7" s="86">
        <f t="shared" si="2"/>
        <v>0</v>
      </c>
      <c r="F7" s="37"/>
      <c r="G7" s="21" t="s">
        <v>400</v>
      </c>
      <c r="H7" s="38" t="s">
        <v>325</v>
      </c>
      <c r="I7" s="17" t="s">
        <v>313</v>
      </c>
      <c r="J7" s="10" t="s">
        <v>348</v>
      </c>
      <c r="K7" s="17" t="s">
        <v>315</v>
      </c>
      <c r="L7" s="18" t="s">
        <v>318</v>
      </c>
      <c r="M7" s="17" t="s">
        <v>313</v>
      </c>
      <c r="N7" s="17"/>
      <c r="O7" s="17" t="s">
        <v>310</v>
      </c>
      <c r="P7" s="23">
        <f t="shared" si="3"/>
        <v>5</v>
      </c>
      <c r="Q7" s="23">
        <f t="shared" si="4"/>
        <v>3</v>
      </c>
    </row>
    <row r="8" spans="1:17" ht="21.95" customHeight="1" x14ac:dyDescent="0.15">
      <c r="A8" s="289" t="s">
        <v>58</v>
      </c>
      <c r="B8" s="36" t="s">
        <v>59</v>
      </c>
      <c r="C8" s="86">
        <f t="shared" si="0"/>
        <v>8</v>
      </c>
      <c r="D8" s="86">
        <f t="shared" si="1"/>
        <v>0</v>
      </c>
      <c r="E8" s="86">
        <f t="shared" si="2"/>
        <v>0</v>
      </c>
      <c r="F8" s="37"/>
      <c r="G8" s="21" t="s">
        <v>400</v>
      </c>
      <c r="H8" s="21" t="s">
        <v>318</v>
      </c>
      <c r="I8" s="17" t="s">
        <v>313</v>
      </c>
      <c r="J8" s="10" t="s">
        <v>347</v>
      </c>
      <c r="K8" s="17" t="s">
        <v>314</v>
      </c>
      <c r="L8" s="18" t="s">
        <v>318</v>
      </c>
      <c r="M8" s="17" t="s">
        <v>313</v>
      </c>
      <c r="N8" s="17"/>
      <c r="O8" s="17" t="s">
        <v>310</v>
      </c>
      <c r="P8" s="23">
        <f t="shared" si="3"/>
        <v>8</v>
      </c>
      <c r="Q8" s="23">
        <f t="shared" si="4"/>
        <v>0</v>
      </c>
    </row>
    <row r="9" spans="1:17" ht="21.95" customHeight="1" x14ac:dyDescent="0.15">
      <c r="A9" s="289"/>
      <c r="B9" s="36" t="s">
        <v>60</v>
      </c>
      <c r="C9" s="86">
        <f t="shared" si="0"/>
        <v>6</v>
      </c>
      <c r="D9" s="86">
        <f t="shared" si="1"/>
        <v>2</v>
      </c>
      <c r="E9" s="86">
        <f t="shared" si="2"/>
        <v>0</v>
      </c>
      <c r="F9" s="37"/>
      <c r="G9" s="21" t="s">
        <v>401</v>
      </c>
      <c r="H9" s="38" t="s">
        <v>325</v>
      </c>
      <c r="I9" s="17" t="s">
        <v>313</v>
      </c>
      <c r="J9" s="10" t="s">
        <v>347</v>
      </c>
      <c r="K9" s="17" t="s">
        <v>314</v>
      </c>
      <c r="L9" s="18" t="s">
        <v>318</v>
      </c>
      <c r="M9" s="17" t="s">
        <v>313</v>
      </c>
      <c r="N9" s="17"/>
      <c r="O9" s="17" t="s">
        <v>310</v>
      </c>
      <c r="P9" s="23">
        <f t="shared" si="3"/>
        <v>6</v>
      </c>
      <c r="Q9" s="23">
        <f t="shared" si="4"/>
        <v>2</v>
      </c>
    </row>
    <row r="10" spans="1:17" ht="21.95" customHeight="1" x14ac:dyDescent="0.15">
      <c r="A10" s="289" t="s">
        <v>61</v>
      </c>
      <c r="B10" s="36" t="s">
        <v>62</v>
      </c>
      <c r="C10" s="86">
        <f t="shared" si="0"/>
        <v>7</v>
      </c>
      <c r="D10" s="86">
        <f t="shared" si="1"/>
        <v>1</v>
      </c>
      <c r="E10" s="86">
        <f t="shared" si="2"/>
        <v>0</v>
      </c>
      <c r="F10" s="37"/>
      <c r="G10" s="21" t="s">
        <v>400</v>
      </c>
      <c r="H10" s="38" t="s">
        <v>325</v>
      </c>
      <c r="I10" s="17" t="s">
        <v>313</v>
      </c>
      <c r="J10" s="10" t="s">
        <v>347</v>
      </c>
      <c r="K10" s="17" t="s">
        <v>314</v>
      </c>
      <c r="L10" s="18" t="s">
        <v>318</v>
      </c>
      <c r="M10" s="17" t="s">
        <v>313</v>
      </c>
      <c r="N10" s="17"/>
      <c r="O10" s="17" t="s">
        <v>310</v>
      </c>
      <c r="P10" s="23">
        <f t="shared" si="3"/>
        <v>7</v>
      </c>
      <c r="Q10" s="23">
        <f t="shared" si="4"/>
        <v>1</v>
      </c>
    </row>
    <row r="11" spans="1:17" ht="21.95" customHeight="1" x14ac:dyDescent="0.15">
      <c r="A11" s="289"/>
      <c r="B11" s="36" t="s">
        <v>76</v>
      </c>
      <c r="C11" s="86">
        <f t="shared" si="0"/>
        <v>8</v>
      </c>
      <c r="D11" s="86">
        <f t="shared" si="1"/>
        <v>0</v>
      </c>
      <c r="E11" s="86">
        <f t="shared" si="2"/>
        <v>0</v>
      </c>
      <c r="F11" s="37"/>
      <c r="G11" s="21" t="s">
        <v>400</v>
      </c>
      <c r="H11" s="38" t="s">
        <v>318</v>
      </c>
      <c r="I11" s="17" t="s">
        <v>313</v>
      </c>
      <c r="J11" s="10" t="s">
        <v>347</v>
      </c>
      <c r="K11" s="17" t="s">
        <v>314</v>
      </c>
      <c r="L11" s="18" t="s">
        <v>318</v>
      </c>
      <c r="M11" s="17" t="s">
        <v>313</v>
      </c>
      <c r="N11" s="17"/>
      <c r="O11" s="17" t="s">
        <v>310</v>
      </c>
      <c r="P11" s="23">
        <f t="shared" si="3"/>
        <v>8</v>
      </c>
      <c r="Q11" s="23">
        <f t="shared" si="4"/>
        <v>0</v>
      </c>
    </row>
    <row r="12" spans="1:17" ht="21.95" customHeight="1" x14ac:dyDescent="0.15">
      <c r="A12" s="289"/>
      <c r="B12" s="36" t="s">
        <v>63</v>
      </c>
      <c r="C12" s="86">
        <f t="shared" si="0"/>
        <v>4</v>
      </c>
      <c r="D12" s="86">
        <f t="shared" si="1"/>
        <v>4</v>
      </c>
      <c r="E12" s="86">
        <f t="shared" si="2"/>
        <v>0</v>
      </c>
      <c r="F12" s="37"/>
      <c r="G12" s="21" t="s">
        <v>401</v>
      </c>
      <c r="H12" s="38" t="s">
        <v>325</v>
      </c>
      <c r="I12" s="17" t="s">
        <v>313</v>
      </c>
      <c r="J12" s="10" t="s">
        <v>348</v>
      </c>
      <c r="K12" s="17" t="s">
        <v>314</v>
      </c>
      <c r="L12" s="18" t="s">
        <v>318</v>
      </c>
      <c r="M12" s="17" t="s">
        <v>313</v>
      </c>
      <c r="N12" s="17"/>
      <c r="O12" s="17" t="s">
        <v>311</v>
      </c>
      <c r="P12" s="23">
        <f t="shared" si="3"/>
        <v>4</v>
      </c>
      <c r="Q12" s="23">
        <f t="shared" si="4"/>
        <v>4</v>
      </c>
    </row>
    <row r="13" spans="1:17" ht="21.95" customHeight="1" x14ac:dyDescent="0.15">
      <c r="A13" s="289"/>
      <c r="B13" s="36" t="s">
        <v>64</v>
      </c>
      <c r="C13" s="86">
        <f t="shared" si="0"/>
        <v>4</v>
      </c>
      <c r="D13" s="86">
        <f t="shared" si="1"/>
        <v>4</v>
      </c>
      <c r="E13" s="86">
        <f t="shared" si="2"/>
        <v>0</v>
      </c>
      <c r="F13" s="37"/>
      <c r="G13" s="21" t="s">
        <v>401</v>
      </c>
      <c r="H13" s="21" t="s">
        <v>325</v>
      </c>
      <c r="I13" s="17" t="s">
        <v>313</v>
      </c>
      <c r="J13" s="10" t="s">
        <v>347</v>
      </c>
      <c r="K13" s="17" t="s">
        <v>315</v>
      </c>
      <c r="L13" s="18" t="s">
        <v>318</v>
      </c>
      <c r="M13" s="17" t="s">
        <v>313</v>
      </c>
      <c r="N13" s="17"/>
      <c r="O13" s="17" t="s">
        <v>311</v>
      </c>
      <c r="P13" s="23">
        <f t="shared" si="3"/>
        <v>4</v>
      </c>
      <c r="Q13" s="23">
        <f t="shared" si="4"/>
        <v>4</v>
      </c>
    </row>
    <row r="14" spans="1:17" ht="21.95" customHeight="1" x14ac:dyDescent="0.15">
      <c r="A14" s="289"/>
      <c r="B14" s="36" t="s">
        <v>65</v>
      </c>
      <c r="C14" s="86">
        <f t="shared" si="0"/>
        <v>6</v>
      </c>
      <c r="D14" s="86">
        <f t="shared" si="1"/>
        <v>2</v>
      </c>
      <c r="E14" s="86">
        <f t="shared" si="2"/>
        <v>0</v>
      </c>
      <c r="F14" s="37"/>
      <c r="G14" s="21" t="s">
        <v>400</v>
      </c>
      <c r="H14" s="21" t="s">
        <v>325</v>
      </c>
      <c r="I14" s="17" t="s">
        <v>313</v>
      </c>
      <c r="J14" s="10" t="s">
        <v>347</v>
      </c>
      <c r="K14" s="17" t="s">
        <v>315</v>
      </c>
      <c r="L14" s="18" t="s">
        <v>318</v>
      </c>
      <c r="M14" s="17" t="s">
        <v>313</v>
      </c>
      <c r="N14" s="17"/>
      <c r="O14" s="17" t="s">
        <v>310</v>
      </c>
      <c r="P14" s="23">
        <f t="shared" si="3"/>
        <v>6</v>
      </c>
      <c r="Q14" s="23">
        <f t="shared" si="4"/>
        <v>2</v>
      </c>
    </row>
    <row r="15" spans="1:17" ht="21.95" customHeight="1" x14ac:dyDescent="0.15">
      <c r="A15" s="289"/>
      <c r="B15" s="36" t="s">
        <v>66</v>
      </c>
      <c r="C15" s="86">
        <f t="shared" si="0"/>
        <v>8</v>
      </c>
      <c r="D15" s="86">
        <f t="shared" si="1"/>
        <v>0</v>
      </c>
      <c r="E15" s="86">
        <f t="shared" si="2"/>
        <v>0</v>
      </c>
      <c r="F15" s="37"/>
      <c r="G15" s="21" t="s">
        <v>400</v>
      </c>
      <c r="H15" s="38" t="s">
        <v>318</v>
      </c>
      <c r="I15" s="17" t="s">
        <v>313</v>
      </c>
      <c r="J15" s="10" t="s">
        <v>347</v>
      </c>
      <c r="K15" s="17" t="s">
        <v>314</v>
      </c>
      <c r="L15" s="18" t="s">
        <v>318</v>
      </c>
      <c r="M15" s="17" t="s">
        <v>313</v>
      </c>
      <c r="N15" s="17"/>
      <c r="O15" s="17" t="s">
        <v>310</v>
      </c>
      <c r="P15" s="30">
        <f t="shared" si="3"/>
        <v>8</v>
      </c>
      <c r="Q15" s="23">
        <f t="shared" si="4"/>
        <v>0</v>
      </c>
    </row>
    <row r="16" spans="1:17" ht="21.95" customHeight="1" x14ac:dyDescent="0.15">
      <c r="A16" s="40"/>
      <c r="B16" s="70" t="s">
        <v>156</v>
      </c>
      <c r="C16" s="71">
        <f>SUM(C5:C15)</f>
        <v>69</v>
      </c>
      <c r="D16" s="71">
        <f t="shared" ref="D16:E16" si="5">SUM(D5:D15)</f>
        <v>19</v>
      </c>
      <c r="E16" s="71">
        <f t="shared" si="5"/>
        <v>0</v>
      </c>
      <c r="F16" s="41"/>
      <c r="G16" s="118"/>
      <c r="H16" s="172"/>
      <c r="I16" s="115"/>
      <c r="J16" s="169"/>
      <c r="K16" s="113"/>
      <c r="L16" s="169"/>
      <c r="M16" s="113"/>
      <c r="N16" s="67"/>
      <c r="O16" s="114"/>
      <c r="P16" s="27"/>
      <c r="Q16" s="27"/>
    </row>
    <row r="17" spans="1:18" ht="24.95" customHeight="1" x14ac:dyDescent="0.15">
      <c r="A17" s="55" t="s">
        <v>70</v>
      </c>
      <c r="B17" s="42"/>
      <c r="C17" s="42"/>
      <c r="D17" s="42"/>
      <c r="E17" s="42"/>
      <c r="F17" s="44"/>
      <c r="G17" s="201"/>
      <c r="H17" s="202" t="s">
        <v>332</v>
      </c>
      <c r="I17" s="203" t="s">
        <v>366</v>
      </c>
      <c r="J17" s="204" t="s">
        <v>349</v>
      </c>
      <c r="K17" s="181" t="s">
        <v>316</v>
      </c>
      <c r="L17" s="184" t="s">
        <v>370</v>
      </c>
      <c r="M17" s="181" t="s">
        <v>362</v>
      </c>
      <c r="N17" s="205"/>
      <c r="O17" s="183"/>
      <c r="P17" s="59">
        <f>SUM(P5:P15)</f>
        <v>69</v>
      </c>
      <c r="Q17" s="59">
        <f>SUM(Q5:Q15)</f>
        <v>19</v>
      </c>
      <c r="R17" s="7"/>
    </row>
    <row r="18" spans="1:18" ht="24.95" customHeight="1" x14ac:dyDescent="0.15">
      <c r="A18" s="56" t="s">
        <v>71</v>
      </c>
      <c r="B18" s="44"/>
      <c r="C18" s="42"/>
      <c r="D18" s="42"/>
      <c r="E18" s="42"/>
      <c r="F18" s="44"/>
      <c r="G18" s="206"/>
      <c r="H18" s="207" t="s">
        <v>368</v>
      </c>
      <c r="I18" s="186"/>
      <c r="J18" s="208" t="s">
        <v>350</v>
      </c>
      <c r="K18" s="181" t="s">
        <v>365</v>
      </c>
      <c r="L18" s="184" t="s">
        <v>364</v>
      </c>
      <c r="M18" s="181" t="s">
        <v>363</v>
      </c>
      <c r="N18" s="205"/>
      <c r="O18" s="183"/>
      <c r="P18" s="7"/>
      <c r="Q18" s="7"/>
      <c r="R18" s="7"/>
    </row>
    <row r="19" spans="1:18" ht="24.95" customHeight="1" x14ac:dyDescent="0.15">
      <c r="A19" s="56" t="s">
        <v>72</v>
      </c>
      <c r="B19" s="44"/>
      <c r="C19" s="42"/>
      <c r="D19" s="42"/>
      <c r="E19" s="42"/>
      <c r="F19" s="43"/>
      <c r="G19" s="209" t="s">
        <v>402</v>
      </c>
      <c r="H19" s="210" t="s">
        <v>367</v>
      </c>
      <c r="I19" s="181"/>
      <c r="J19" s="184" t="s">
        <v>351</v>
      </c>
      <c r="K19" s="181" t="s">
        <v>317</v>
      </c>
      <c r="L19" s="184" t="s">
        <v>369</v>
      </c>
      <c r="M19" s="181" t="s">
        <v>361</v>
      </c>
      <c r="N19" s="205"/>
      <c r="O19" s="183"/>
      <c r="P19" s="7"/>
      <c r="Q19" s="7"/>
      <c r="R19" s="7"/>
    </row>
    <row r="20" spans="1:18" ht="24.95" customHeight="1" x14ac:dyDescent="0.15">
      <c r="A20" s="56" t="s">
        <v>73</v>
      </c>
      <c r="B20" s="44"/>
      <c r="C20" s="42"/>
      <c r="D20" s="42"/>
      <c r="E20" s="42"/>
      <c r="F20" s="43"/>
      <c r="G20" s="209"/>
      <c r="H20" s="210"/>
      <c r="I20" s="181"/>
      <c r="J20" s="184" t="s">
        <v>352</v>
      </c>
      <c r="K20" s="181"/>
      <c r="L20" s="184"/>
      <c r="M20" s="181" t="s">
        <v>312</v>
      </c>
      <c r="N20" s="205"/>
      <c r="O20" s="183"/>
      <c r="P20" s="7"/>
      <c r="Q20" s="7"/>
      <c r="R20" s="7"/>
    </row>
    <row r="21" spans="1:18" ht="24.95" customHeight="1" x14ac:dyDescent="0.15">
      <c r="A21" s="56" t="s">
        <v>74</v>
      </c>
      <c r="B21" s="44"/>
      <c r="C21" s="42"/>
      <c r="D21" s="42"/>
      <c r="E21" s="42"/>
      <c r="F21" s="43"/>
      <c r="G21" s="209"/>
      <c r="H21" s="210"/>
      <c r="I21" s="181"/>
      <c r="J21" s="184"/>
      <c r="K21" s="181"/>
      <c r="L21" s="184"/>
      <c r="M21" s="181"/>
      <c r="N21" s="205"/>
      <c r="O21" s="183"/>
      <c r="P21" s="7"/>
      <c r="Q21" s="7"/>
      <c r="R21" s="7"/>
    </row>
    <row r="22" spans="1:18" ht="24.95" customHeight="1" x14ac:dyDescent="0.15">
      <c r="A22" s="57" t="s">
        <v>403</v>
      </c>
      <c r="F22" s="27"/>
      <c r="G22" s="138"/>
      <c r="H22" s="139"/>
      <c r="I22" s="139"/>
      <c r="J22" s="140"/>
      <c r="K22" s="140"/>
      <c r="L22" s="141"/>
      <c r="M22" s="140"/>
      <c r="N22" s="139"/>
      <c r="O22" s="138"/>
    </row>
    <row r="23" spans="1:18" x14ac:dyDescent="0.15">
      <c r="F23" s="27"/>
    </row>
    <row r="24" spans="1:18" x14ac:dyDescent="0.15">
      <c r="F24" s="27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9" sqref="D19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7" width="10.625" hidden="1" customWidth="1"/>
    <col min="8" max="11" width="10.625" customWidth="1"/>
    <col min="12" max="12" width="10.625" style="15" customWidth="1"/>
    <col min="13" max="14" width="10.625" customWidth="1"/>
    <col min="15" max="16" width="10.625" hidden="1" customWidth="1"/>
    <col min="17" max="17" width="2.25" hidden="1" customWidth="1"/>
  </cols>
  <sheetData>
    <row r="1" spans="1:17" ht="25.5" customHeight="1" x14ac:dyDescent="0.15">
      <c r="F1" s="27"/>
    </row>
    <row r="2" spans="1:17" x14ac:dyDescent="0.15">
      <c r="A2" s="19">
        <v>42656</v>
      </c>
      <c r="B2" s="20" t="s">
        <v>371</v>
      </c>
      <c r="C2" s="20"/>
      <c r="D2" s="20"/>
      <c r="E2" s="20"/>
      <c r="F2" s="29"/>
    </row>
    <row r="3" spans="1:17" ht="16.5" x14ac:dyDescent="0.3">
      <c r="C3" s="292"/>
      <c r="D3" s="292"/>
      <c r="E3" s="292"/>
      <c r="F3" s="28"/>
      <c r="P3" s="290" t="s">
        <v>77</v>
      </c>
      <c r="Q3" s="291"/>
    </row>
    <row r="4" spans="1:17" ht="24.95" customHeight="1" x14ac:dyDescent="0.15">
      <c r="A4" s="31"/>
      <c r="B4" s="32"/>
      <c r="C4" s="79" t="s">
        <v>118</v>
      </c>
      <c r="D4" s="80" t="s">
        <v>119</v>
      </c>
      <c r="E4" s="80" t="s">
        <v>130</v>
      </c>
      <c r="F4" s="33"/>
      <c r="G4" s="34" t="s">
        <v>8</v>
      </c>
      <c r="H4" s="34" t="s">
        <v>151</v>
      </c>
      <c r="I4" s="49" t="s">
        <v>11</v>
      </c>
      <c r="J4" s="49" t="s">
        <v>13</v>
      </c>
      <c r="K4" s="35" t="s">
        <v>10</v>
      </c>
      <c r="L4" s="35" t="s">
        <v>75</v>
      </c>
      <c r="M4" s="35" t="s">
        <v>12</v>
      </c>
      <c r="N4" s="34" t="s">
        <v>9</v>
      </c>
      <c r="O4" s="35" t="s">
        <v>14</v>
      </c>
      <c r="P4" s="25" t="s">
        <v>98</v>
      </c>
      <c r="Q4" s="25" t="s">
        <v>92</v>
      </c>
    </row>
    <row r="5" spans="1:17" ht="21.95" customHeight="1" x14ac:dyDescent="0.15">
      <c r="A5" s="289" t="s">
        <v>54</v>
      </c>
      <c r="B5" s="36" t="s">
        <v>55</v>
      </c>
      <c r="C5" s="86">
        <f>COUNTIF(G5:O5,"A")</f>
        <v>7</v>
      </c>
      <c r="D5" s="86">
        <f>COUNTIF(G5:N5,"B")</f>
        <v>0</v>
      </c>
      <c r="E5" s="86">
        <f>COUNTIF(G5:O5,"C")</f>
        <v>0</v>
      </c>
      <c r="F5" s="37"/>
      <c r="G5" s="21"/>
      <c r="H5" s="38" t="s">
        <v>372</v>
      </c>
      <c r="I5" s="17" t="s">
        <v>345</v>
      </c>
      <c r="J5" s="10" t="s">
        <v>353</v>
      </c>
      <c r="K5" s="17" t="s">
        <v>372</v>
      </c>
      <c r="L5" s="17" t="s">
        <v>79</v>
      </c>
      <c r="M5" s="17" t="s">
        <v>383</v>
      </c>
      <c r="N5" s="17" t="s">
        <v>372</v>
      </c>
      <c r="O5" s="17"/>
      <c r="P5" s="23">
        <f>COUNTIF(G5:O5,"A")</f>
        <v>7</v>
      </c>
      <c r="Q5" s="23">
        <f>COUNTIF(G5:O5,"B")</f>
        <v>0</v>
      </c>
    </row>
    <row r="6" spans="1:17" ht="21.95" customHeight="1" x14ac:dyDescent="0.15">
      <c r="A6" s="289"/>
      <c r="B6" s="36" t="s">
        <v>56</v>
      </c>
      <c r="C6" s="86">
        <f t="shared" ref="C6:C15" si="0">COUNTIF(G6:O6,"A")</f>
        <v>5</v>
      </c>
      <c r="D6" s="86">
        <f t="shared" ref="D6:D15" si="1">COUNTIF(G6:N6,"B")</f>
        <v>2</v>
      </c>
      <c r="E6" s="86">
        <f>COUNTIF(G6:O6,"C")</f>
        <v>0</v>
      </c>
      <c r="F6" s="37"/>
      <c r="G6" s="21"/>
      <c r="H6" s="38" t="s">
        <v>374</v>
      </c>
      <c r="I6" s="17" t="s">
        <v>345</v>
      </c>
      <c r="J6" s="10" t="s">
        <v>354</v>
      </c>
      <c r="K6" s="17" t="s">
        <v>373</v>
      </c>
      <c r="L6" s="17" t="s">
        <v>79</v>
      </c>
      <c r="M6" s="17" t="s">
        <v>382</v>
      </c>
      <c r="N6" s="17" t="s">
        <v>373</v>
      </c>
      <c r="O6" s="17"/>
      <c r="P6" s="23">
        <f t="shared" ref="P6:P15" si="2">COUNTIF(G6:O6,"A")</f>
        <v>5</v>
      </c>
      <c r="Q6" s="23">
        <f t="shared" ref="Q6:Q15" si="3">COUNTIF(G6:O6,"B")</f>
        <v>2</v>
      </c>
    </row>
    <row r="7" spans="1:17" ht="21.95" customHeight="1" x14ac:dyDescent="0.15">
      <c r="A7" s="289"/>
      <c r="B7" s="36" t="s">
        <v>57</v>
      </c>
      <c r="C7" s="86">
        <f t="shared" si="0"/>
        <v>4</v>
      </c>
      <c r="D7" s="86">
        <f t="shared" si="1"/>
        <v>3</v>
      </c>
      <c r="E7" s="86">
        <f t="shared" ref="E7:E15" si="4">COUNTIF(G7:O7,"C")</f>
        <v>0</v>
      </c>
      <c r="F7" s="37"/>
      <c r="G7" s="21"/>
      <c r="H7" s="38" t="s">
        <v>374</v>
      </c>
      <c r="I7" s="17" t="s">
        <v>345</v>
      </c>
      <c r="J7" s="10" t="s">
        <v>354</v>
      </c>
      <c r="K7" s="17" t="s">
        <v>374</v>
      </c>
      <c r="L7" s="17" t="s">
        <v>79</v>
      </c>
      <c r="M7" s="17" t="s">
        <v>382</v>
      </c>
      <c r="N7" s="17" t="s">
        <v>373</v>
      </c>
      <c r="O7" s="17"/>
      <c r="P7" s="23">
        <f t="shared" si="2"/>
        <v>4</v>
      </c>
      <c r="Q7" s="23">
        <f t="shared" si="3"/>
        <v>3</v>
      </c>
    </row>
    <row r="8" spans="1:17" ht="21.95" customHeight="1" x14ac:dyDescent="0.15">
      <c r="A8" s="289" t="s">
        <v>58</v>
      </c>
      <c r="B8" s="36" t="s">
        <v>59</v>
      </c>
      <c r="C8" s="86">
        <f t="shared" si="0"/>
        <v>4</v>
      </c>
      <c r="D8" s="86">
        <f t="shared" si="1"/>
        <v>3</v>
      </c>
      <c r="E8" s="86">
        <f t="shared" si="4"/>
        <v>0</v>
      </c>
      <c r="F8" s="37"/>
      <c r="G8" s="21"/>
      <c r="H8" s="21" t="s">
        <v>374</v>
      </c>
      <c r="I8" s="17" t="s">
        <v>345</v>
      </c>
      <c r="J8" s="10" t="s">
        <v>354</v>
      </c>
      <c r="K8" s="17" t="s">
        <v>374</v>
      </c>
      <c r="L8" s="17" t="s">
        <v>79</v>
      </c>
      <c r="M8" s="17" t="s">
        <v>382</v>
      </c>
      <c r="N8" s="17" t="s">
        <v>373</v>
      </c>
      <c r="O8" s="17"/>
      <c r="P8" s="23">
        <f t="shared" si="2"/>
        <v>4</v>
      </c>
      <c r="Q8" s="23">
        <f t="shared" si="3"/>
        <v>3</v>
      </c>
    </row>
    <row r="9" spans="1:17" ht="21.95" customHeight="1" x14ac:dyDescent="0.15">
      <c r="A9" s="289"/>
      <c r="B9" s="36" t="s">
        <v>60</v>
      </c>
      <c r="C9" s="86">
        <f t="shared" si="0"/>
        <v>6</v>
      </c>
      <c r="D9" s="86">
        <f t="shared" si="1"/>
        <v>1</v>
      </c>
      <c r="E9" s="86">
        <f t="shared" si="4"/>
        <v>0</v>
      </c>
      <c r="F9" s="37"/>
      <c r="G9" s="21"/>
      <c r="H9" s="38" t="s">
        <v>374</v>
      </c>
      <c r="I9" s="17" t="s">
        <v>345</v>
      </c>
      <c r="J9" s="10" t="s">
        <v>345</v>
      </c>
      <c r="K9" s="17" t="s">
        <v>373</v>
      </c>
      <c r="L9" s="17" t="s">
        <v>79</v>
      </c>
      <c r="M9" s="17" t="s">
        <v>382</v>
      </c>
      <c r="N9" s="17" t="s">
        <v>373</v>
      </c>
      <c r="O9" s="17"/>
      <c r="P9" s="23">
        <f t="shared" si="2"/>
        <v>6</v>
      </c>
      <c r="Q9" s="23">
        <f t="shared" si="3"/>
        <v>1</v>
      </c>
    </row>
    <row r="10" spans="1:17" ht="21.95" customHeight="1" x14ac:dyDescent="0.15">
      <c r="A10" s="289" t="s">
        <v>61</v>
      </c>
      <c r="B10" s="36" t="s">
        <v>62</v>
      </c>
      <c r="C10" s="86">
        <f t="shared" si="0"/>
        <v>7</v>
      </c>
      <c r="D10" s="86">
        <f t="shared" si="1"/>
        <v>0</v>
      </c>
      <c r="E10" s="86">
        <f t="shared" si="4"/>
        <v>0</v>
      </c>
      <c r="F10" s="37"/>
      <c r="G10" s="21"/>
      <c r="H10" s="38" t="s">
        <v>373</v>
      </c>
      <c r="I10" s="17" t="s">
        <v>345</v>
      </c>
      <c r="J10" s="10" t="s">
        <v>345</v>
      </c>
      <c r="K10" s="17" t="s">
        <v>373</v>
      </c>
      <c r="L10" s="17" t="s">
        <v>79</v>
      </c>
      <c r="M10" s="17" t="s">
        <v>382</v>
      </c>
      <c r="N10" s="17" t="s">
        <v>373</v>
      </c>
      <c r="O10" s="17"/>
      <c r="P10" s="23">
        <f t="shared" si="2"/>
        <v>7</v>
      </c>
      <c r="Q10" s="23">
        <f t="shared" si="3"/>
        <v>0</v>
      </c>
    </row>
    <row r="11" spans="1:17" ht="21.95" customHeight="1" x14ac:dyDescent="0.15">
      <c r="A11" s="289"/>
      <c r="B11" s="36" t="s">
        <v>76</v>
      </c>
      <c r="C11" s="86">
        <f t="shared" si="0"/>
        <v>6</v>
      </c>
      <c r="D11" s="86">
        <f t="shared" si="1"/>
        <v>1</v>
      </c>
      <c r="E11" s="86">
        <f t="shared" si="4"/>
        <v>0</v>
      </c>
      <c r="F11" s="37"/>
      <c r="G11" s="21"/>
      <c r="H11" s="38" t="s">
        <v>373</v>
      </c>
      <c r="I11" s="17" t="s">
        <v>345</v>
      </c>
      <c r="J11" s="10" t="s">
        <v>345</v>
      </c>
      <c r="K11" s="17" t="s">
        <v>373</v>
      </c>
      <c r="L11" s="17" t="s">
        <v>79</v>
      </c>
      <c r="M11" s="17" t="s">
        <v>382</v>
      </c>
      <c r="N11" s="17" t="s">
        <v>374</v>
      </c>
      <c r="O11" s="17"/>
      <c r="P11" s="23">
        <f t="shared" si="2"/>
        <v>6</v>
      </c>
      <c r="Q11" s="23">
        <f t="shared" si="3"/>
        <v>1</v>
      </c>
    </row>
    <row r="12" spans="1:17" ht="21.95" customHeight="1" x14ac:dyDescent="0.15">
      <c r="A12" s="289"/>
      <c r="B12" s="36" t="s">
        <v>63</v>
      </c>
      <c r="C12" s="86">
        <f t="shared" si="0"/>
        <v>5</v>
      </c>
      <c r="D12" s="86">
        <f t="shared" si="1"/>
        <v>2</v>
      </c>
      <c r="E12" s="86">
        <f t="shared" si="4"/>
        <v>0</v>
      </c>
      <c r="F12" s="37"/>
      <c r="G12" s="21"/>
      <c r="H12" s="38" t="s">
        <v>374</v>
      </c>
      <c r="I12" s="17" t="s">
        <v>345</v>
      </c>
      <c r="J12" s="10" t="s">
        <v>354</v>
      </c>
      <c r="K12" s="17" t="s">
        <v>373</v>
      </c>
      <c r="L12" s="17" t="s">
        <v>79</v>
      </c>
      <c r="M12" s="17" t="s">
        <v>382</v>
      </c>
      <c r="N12" s="17" t="s">
        <v>373</v>
      </c>
      <c r="O12" s="17"/>
      <c r="P12" s="23">
        <f t="shared" si="2"/>
        <v>5</v>
      </c>
      <c r="Q12" s="23">
        <f t="shared" si="3"/>
        <v>2</v>
      </c>
    </row>
    <row r="13" spans="1:17" ht="21.95" customHeight="1" x14ac:dyDescent="0.15">
      <c r="A13" s="289"/>
      <c r="B13" s="36" t="s">
        <v>64</v>
      </c>
      <c r="C13" s="86">
        <f t="shared" si="0"/>
        <v>3</v>
      </c>
      <c r="D13" s="86">
        <f t="shared" si="1"/>
        <v>4</v>
      </c>
      <c r="E13" s="86">
        <f t="shared" si="4"/>
        <v>0</v>
      </c>
      <c r="F13" s="37"/>
      <c r="G13" s="21"/>
      <c r="H13" s="21" t="s">
        <v>374</v>
      </c>
      <c r="I13" s="17" t="s">
        <v>345</v>
      </c>
      <c r="J13" s="10" t="s">
        <v>345</v>
      </c>
      <c r="K13" s="17" t="s">
        <v>374</v>
      </c>
      <c r="L13" s="17" t="s">
        <v>397</v>
      </c>
      <c r="M13" s="17" t="s">
        <v>382</v>
      </c>
      <c r="N13" s="17" t="s">
        <v>374</v>
      </c>
      <c r="O13" s="17"/>
      <c r="P13" s="23">
        <f t="shared" si="2"/>
        <v>3</v>
      </c>
      <c r="Q13" s="23">
        <f t="shared" si="3"/>
        <v>4</v>
      </c>
    </row>
    <row r="14" spans="1:17" ht="21.95" customHeight="1" x14ac:dyDescent="0.15">
      <c r="A14" s="289"/>
      <c r="B14" s="36" t="s">
        <v>65</v>
      </c>
      <c r="C14" s="86">
        <f t="shared" si="0"/>
        <v>5</v>
      </c>
      <c r="D14" s="86">
        <f t="shared" si="1"/>
        <v>2</v>
      </c>
      <c r="E14" s="86">
        <f t="shared" si="4"/>
        <v>0</v>
      </c>
      <c r="F14" s="37"/>
      <c r="G14" s="21"/>
      <c r="H14" s="21" t="s">
        <v>374</v>
      </c>
      <c r="I14" s="17" t="s">
        <v>345</v>
      </c>
      <c r="J14" s="10" t="s">
        <v>345</v>
      </c>
      <c r="K14" s="17" t="s">
        <v>373</v>
      </c>
      <c r="L14" s="17" t="s">
        <v>397</v>
      </c>
      <c r="M14" s="17" t="s">
        <v>382</v>
      </c>
      <c r="N14" s="17" t="s">
        <v>373</v>
      </c>
      <c r="O14" s="17"/>
      <c r="P14" s="23">
        <f t="shared" si="2"/>
        <v>5</v>
      </c>
      <c r="Q14" s="23">
        <f t="shared" si="3"/>
        <v>2</v>
      </c>
    </row>
    <row r="15" spans="1:17" ht="21.95" customHeight="1" x14ac:dyDescent="0.15">
      <c r="A15" s="289"/>
      <c r="B15" s="36" t="s">
        <v>66</v>
      </c>
      <c r="C15" s="86">
        <f t="shared" si="0"/>
        <v>6</v>
      </c>
      <c r="D15" s="86">
        <f t="shared" si="1"/>
        <v>1</v>
      </c>
      <c r="E15" s="86">
        <f t="shared" si="4"/>
        <v>0</v>
      </c>
      <c r="F15" s="37"/>
      <c r="G15" s="21"/>
      <c r="H15" s="38" t="s">
        <v>374</v>
      </c>
      <c r="I15" s="17" t="s">
        <v>345</v>
      </c>
      <c r="J15" s="10" t="s">
        <v>345</v>
      </c>
      <c r="K15" s="17" t="s">
        <v>373</v>
      </c>
      <c r="L15" s="17" t="s">
        <v>79</v>
      </c>
      <c r="M15" s="17" t="s">
        <v>382</v>
      </c>
      <c r="N15" s="17" t="s">
        <v>373</v>
      </c>
      <c r="O15" s="17"/>
      <c r="P15" s="30">
        <f t="shared" si="2"/>
        <v>6</v>
      </c>
      <c r="Q15" s="23">
        <f t="shared" si="3"/>
        <v>1</v>
      </c>
    </row>
    <row r="16" spans="1:17" ht="21.95" customHeight="1" x14ac:dyDescent="0.15">
      <c r="A16" s="40"/>
      <c r="B16" s="70" t="s">
        <v>156</v>
      </c>
      <c r="C16" s="71">
        <f>SUM(C5:C15)</f>
        <v>58</v>
      </c>
      <c r="D16" s="71">
        <f t="shared" ref="D16:E16" si="5">SUM(D5:D15)</f>
        <v>19</v>
      </c>
      <c r="E16" s="71">
        <f t="shared" si="5"/>
        <v>0</v>
      </c>
      <c r="F16" s="41"/>
      <c r="G16" s="118"/>
      <c r="H16" s="115"/>
      <c r="I16" s="115"/>
      <c r="J16" s="115"/>
      <c r="K16" s="152"/>
      <c r="L16" s="115"/>
      <c r="M16" s="150"/>
      <c r="N16" s="116"/>
      <c r="O16" s="54"/>
      <c r="P16" s="27"/>
      <c r="Q16" s="27"/>
    </row>
    <row r="17" spans="1:18" ht="24.95" customHeight="1" x14ac:dyDescent="0.15">
      <c r="A17" s="55" t="s">
        <v>70</v>
      </c>
      <c r="B17" s="42"/>
      <c r="C17" s="42"/>
      <c r="D17" s="42"/>
      <c r="E17" s="42"/>
      <c r="F17" s="44"/>
      <c r="G17" s="119"/>
      <c r="H17" s="182" t="s">
        <v>379</v>
      </c>
      <c r="I17" s="190" t="s">
        <v>358</v>
      </c>
      <c r="J17" s="182" t="s">
        <v>355</v>
      </c>
      <c r="K17" s="191" t="s">
        <v>376</v>
      </c>
      <c r="L17" s="189" t="s">
        <v>398</v>
      </c>
      <c r="M17" s="192" t="s">
        <v>384</v>
      </c>
      <c r="N17" s="193"/>
      <c r="O17" s="60"/>
      <c r="P17" s="59">
        <f>SUM(P5:P15)</f>
        <v>58</v>
      </c>
      <c r="Q17" s="59">
        <f>SUM(Q5:Q15)</f>
        <v>19</v>
      </c>
      <c r="R17" s="7"/>
    </row>
    <row r="18" spans="1:18" ht="24.95" customHeight="1" x14ac:dyDescent="0.15">
      <c r="A18" s="56" t="s">
        <v>71</v>
      </c>
      <c r="B18" s="44"/>
      <c r="C18" s="42"/>
      <c r="D18" s="42"/>
      <c r="E18" s="42"/>
      <c r="F18" s="44"/>
      <c r="G18" s="120"/>
      <c r="H18" s="185" t="s">
        <v>380</v>
      </c>
      <c r="I18" s="194"/>
      <c r="J18" s="187" t="s">
        <v>356</v>
      </c>
      <c r="K18" s="191" t="s">
        <v>377</v>
      </c>
      <c r="L18" s="189"/>
      <c r="M18" s="192" t="s">
        <v>385</v>
      </c>
      <c r="N18" s="193"/>
      <c r="O18" s="60"/>
      <c r="P18" s="7"/>
      <c r="Q18" s="7"/>
      <c r="R18" s="7"/>
    </row>
    <row r="19" spans="1:18" ht="24.95" customHeight="1" x14ac:dyDescent="0.15">
      <c r="A19" s="56" t="s">
        <v>72</v>
      </c>
      <c r="B19" s="44"/>
      <c r="C19" s="42"/>
      <c r="D19" s="42"/>
      <c r="E19" s="42"/>
      <c r="F19" s="44"/>
      <c r="G19" s="121"/>
      <c r="H19" s="188" t="s">
        <v>381</v>
      </c>
      <c r="I19" s="192"/>
      <c r="J19" s="189" t="s">
        <v>357</v>
      </c>
      <c r="K19" s="191" t="s">
        <v>378</v>
      </c>
      <c r="L19" s="189" t="s">
        <v>399</v>
      </c>
      <c r="M19" s="192" t="s">
        <v>386</v>
      </c>
      <c r="N19" s="193" t="s">
        <v>375</v>
      </c>
      <c r="O19" s="60"/>
      <c r="P19" s="7"/>
      <c r="Q19" s="7"/>
      <c r="R19" s="7"/>
    </row>
    <row r="20" spans="1:18" ht="24.95" customHeight="1" x14ac:dyDescent="0.15">
      <c r="A20" s="56" t="s">
        <v>73</v>
      </c>
      <c r="B20" s="44"/>
      <c r="C20" s="42"/>
      <c r="D20" s="42"/>
      <c r="E20" s="42"/>
      <c r="F20" s="43"/>
      <c r="G20" s="121"/>
      <c r="H20" s="180"/>
      <c r="I20" s="162"/>
      <c r="J20" s="168"/>
      <c r="K20" s="161"/>
      <c r="L20" s="174"/>
      <c r="M20" s="162"/>
      <c r="N20" s="178"/>
      <c r="O20" s="60"/>
      <c r="P20" s="7"/>
      <c r="Q20" s="7"/>
      <c r="R20" s="7"/>
    </row>
    <row r="21" spans="1:18" ht="24.95" customHeight="1" x14ac:dyDescent="0.15">
      <c r="A21" s="56" t="s">
        <v>74</v>
      </c>
      <c r="B21" s="44"/>
      <c r="C21" s="42"/>
      <c r="D21" s="42"/>
      <c r="E21" s="42"/>
      <c r="F21" s="43"/>
      <c r="G21" s="121"/>
      <c r="H21" s="180"/>
      <c r="I21" s="162"/>
      <c r="J21" s="168"/>
      <c r="K21" s="161"/>
      <c r="L21" s="174"/>
      <c r="M21" s="162"/>
      <c r="N21" s="178"/>
      <c r="O21" s="60"/>
      <c r="P21" s="7"/>
      <c r="Q21" s="7"/>
      <c r="R21" s="7"/>
    </row>
    <row r="22" spans="1:18" ht="24.95" customHeight="1" x14ac:dyDescent="0.15">
      <c r="A22" s="57" t="s">
        <v>360</v>
      </c>
      <c r="F22" s="27"/>
      <c r="G22" s="16"/>
      <c r="H22" s="48"/>
      <c r="I22" s="45"/>
      <c r="J22" s="46"/>
      <c r="K22" s="46"/>
      <c r="L22" s="47"/>
      <c r="M22" s="46"/>
      <c r="N22" s="48"/>
      <c r="O22" s="16"/>
    </row>
    <row r="23" spans="1:18" x14ac:dyDescent="0.15">
      <c r="F23" s="27"/>
    </row>
    <row r="24" spans="1:18" x14ac:dyDescent="0.15">
      <c r="F24" s="27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Q19" sqref="Q19"/>
    </sheetView>
  </sheetViews>
  <sheetFormatPr defaultRowHeight="13.5" x14ac:dyDescent="0.15"/>
  <cols>
    <col min="2" max="2" width="10.75" customWidth="1"/>
    <col min="3" max="3" width="9.25" customWidth="1"/>
    <col min="5" max="5" width="15.5" customWidth="1"/>
  </cols>
  <sheetData>
    <row r="2" spans="2:8" x14ac:dyDescent="0.15">
      <c r="B2" s="274" t="s">
        <v>53</v>
      </c>
      <c r="C2" s="275"/>
      <c r="D2" s="13" t="s">
        <v>50</v>
      </c>
      <c r="E2" s="13" t="s">
        <v>51</v>
      </c>
    </row>
    <row r="3" spans="2:8" ht="21.95" hidden="1" customHeight="1" x14ac:dyDescent="0.15">
      <c r="B3" s="8">
        <v>42620</v>
      </c>
      <c r="C3" s="12" t="s">
        <v>52</v>
      </c>
      <c r="D3" s="10" t="s">
        <v>7</v>
      </c>
      <c r="E3" s="11" t="s">
        <v>139</v>
      </c>
      <c r="F3" s="7"/>
      <c r="G3" s="7"/>
    </row>
    <row r="4" spans="2:8" ht="21.95" hidden="1" customHeight="1" x14ac:dyDescent="0.15">
      <c r="B4" s="8">
        <v>42620</v>
      </c>
      <c r="C4" s="12" t="s">
        <v>52</v>
      </c>
      <c r="D4" s="10" t="s">
        <v>13</v>
      </c>
      <c r="E4" s="11" t="s">
        <v>140</v>
      </c>
      <c r="F4" s="7"/>
      <c r="G4" s="7"/>
    </row>
    <row r="5" spans="2:8" ht="21.95" hidden="1" customHeight="1" x14ac:dyDescent="0.15">
      <c r="B5" s="88">
        <v>42635</v>
      </c>
      <c r="C5" s="89" t="s">
        <v>52</v>
      </c>
      <c r="D5" s="90" t="s">
        <v>12</v>
      </c>
      <c r="E5" s="91" t="s">
        <v>147</v>
      </c>
      <c r="F5" s="7"/>
      <c r="G5" s="7"/>
    </row>
    <row r="6" spans="2:8" ht="21.95" hidden="1" customHeight="1" x14ac:dyDescent="0.15">
      <c r="B6" s="8">
        <v>42636</v>
      </c>
      <c r="C6" s="12" t="s">
        <v>52</v>
      </c>
      <c r="D6" s="10" t="s">
        <v>8</v>
      </c>
      <c r="E6" s="11" t="s">
        <v>142</v>
      </c>
      <c r="F6" s="7"/>
      <c r="G6" s="7"/>
    </row>
    <row r="7" spans="2:8" ht="21.95" hidden="1" customHeight="1" x14ac:dyDescent="0.15">
      <c r="B7" s="97"/>
      <c r="C7" s="98"/>
      <c r="D7" s="84"/>
      <c r="E7" s="60"/>
      <c r="F7" s="7"/>
      <c r="G7" s="7"/>
    </row>
    <row r="8" spans="2:8" ht="21.95" hidden="1" customHeight="1" x14ac:dyDescent="0.15">
      <c r="B8" s="92">
        <v>42641</v>
      </c>
      <c r="C8" s="93" t="s">
        <v>52</v>
      </c>
      <c r="D8" s="94" t="s">
        <v>10</v>
      </c>
      <c r="E8" s="95" t="s">
        <v>143</v>
      </c>
      <c r="F8" s="7"/>
      <c r="G8" s="7"/>
    </row>
    <row r="9" spans="2:8" ht="21.95" hidden="1" customHeight="1" x14ac:dyDescent="0.15">
      <c r="B9" s="8">
        <v>42642</v>
      </c>
      <c r="C9" s="12" t="s">
        <v>52</v>
      </c>
      <c r="D9" s="10" t="s">
        <v>11</v>
      </c>
      <c r="E9" s="11" t="s">
        <v>144</v>
      </c>
      <c r="F9" s="7"/>
      <c r="G9" s="7"/>
    </row>
    <row r="10" spans="2:8" ht="21.95" hidden="1" customHeight="1" x14ac:dyDescent="0.15">
      <c r="B10" s="8">
        <v>42656</v>
      </c>
      <c r="C10" s="12" t="s">
        <v>52</v>
      </c>
      <c r="D10" s="10" t="s">
        <v>9</v>
      </c>
      <c r="E10" s="11" t="s">
        <v>145</v>
      </c>
      <c r="F10" s="7"/>
      <c r="G10" s="7"/>
    </row>
    <row r="11" spans="2:8" ht="21.95" customHeight="1" x14ac:dyDescent="0.15">
      <c r="B11" s="8">
        <v>42661</v>
      </c>
      <c r="C11" s="12" t="s">
        <v>52</v>
      </c>
      <c r="D11" s="10" t="s">
        <v>14</v>
      </c>
      <c r="E11" s="10" t="s">
        <v>297</v>
      </c>
      <c r="F11" s="7"/>
      <c r="G11" s="7"/>
      <c r="H11" t="s">
        <v>296</v>
      </c>
    </row>
    <row r="12" spans="2:8" x14ac:dyDescent="0.15">
      <c r="B12" s="7"/>
      <c r="C12" s="7"/>
      <c r="D12" s="7"/>
      <c r="E12" s="7"/>
      <c r="F12" s="7"/>
      <c r="G12" s="7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6"/>
  <sheetViews>
    <sheetView topLeftCell="C1" workbookViewId="0">
      <pane xSplit="1" ySplit="3" topLeftCell="D5" activePane="bottomRight" state="frozen"/>
      <selection activeCell="C1" sqref="C1"/>
      <selection pane="topRight" activeCell="D1" sqref="D1"/>
      <selection pane="bottomLeft" activeCell="C6" sqref="C6"/>
      <selection pane="bottomRight" activeCell="D12" sqref="D12"/>
    </sheetView>
  </sheetViews>
  <sheetFormatPr defaultRowHeight="13.5" x14ac:dyDescent="0.15"/>
  <cols>
    <col min="1" max="1" width="22.125" hidden="1" customWidth="1"/>
    <col min="2" max="2" width="26.125" hidden="1" customWidth="1"/>
    <col min="3" max="3" width="15.75" customWidth="1"/>
    <col min="4" max="4" width="18" customWidth="1"/>
    <col min="5" max="5" width="17.75" customWidth="1"/>
    <col min="6" max="6" width="16.125" customWidth="1"/>
    <col min="7" max="7" width="15" customWidth="1"/>
    <col min="8" max="8" width="11.125" customWidth="1"/>
    <col min="9" max="9" width="13.75" customWidth="1"/>
    <col min="10" max="10" width="17.375" customWidth="1"/>
    <col min="11" max="11" width="19" customWidth="1"/>
    <col min="12" max="12" width="17.75" customWidth="1"/>
  </cols>
  <sheetData>
    <row r="1" spans="1:12" s="1" customFormat="1" ht="20.25" customHeight="1" x14ac:dyDescent="0.3">
      <c r="A1" s="76" t="s">
        <v>153</v>
      </c>
      <c r="B1" s="77"/>
      <c r="C1" s="277" t="s">
        <v>283</v>
      </c>
      <c r="D1" s="276" t="s">
        <v>388</v>
      </c>
      <c r="E1" s="276"/>
      <c r="F1" s="276"/>
      <c r="G1" s="276"/>
      <c r="H1" s="276"/>
      <c r="I1" s="276"/>
      <c r="J1" s="276"/>
      <c r="K1" s="276"/>
      <c r="L1" s="276"/>
    </row>
    <row r="2" spans="1:12" s="1" customFormat="1" ht="15.75" customHeight="1" x14ac:dyDescent="0.3">
      <c r="A2" s="109"/>
      <c r="B2" s="109"/>
      <c r="C2" s="278"/>
      <c r="D2" s="125" t="s">
        <v>114</v>
      </c>
      <c r="E2" s="126" t="s">
        <v>40</v>
      </c>
      <c r="F2" s="126" t="s">
        <v>41</v>
      </c>
      <c r="G2" s="126" t="s">
        <v>42</v>
      </c>
      <c r="H2" s="126" t="s">
        <v>8</v>
      </c>
      <c r="I2" s="126" t="s">
        <v>44</v>
      </c>
      <c r="J2" s="126" t="s">
        <v>45</v>
      </c>
      <c r="K2" s="126" t="s">
        <v>18</v>
      </c>
      <c r="L2" s="127" t="s">
        <v>14</v>
      </c>
    </row>
    <row r="3" spans="1:12" s="1" customFormat="1" ht="18" customHeight="1" x14ac:dyDescent="0.3">
      <c r="A3" s="75"/>
      <c r="B3" s="75"/>
      <c r="C3" s="279"/>
      <c r="D3" s="128" t="s">
        <v>148</v>
      </c>
      <c r="E3" s="129" t="s">
        <v>149</v>
      </c>
      <c r="F3" s="129" t="s">
        <v>150</v>
      </c>
      <c r="G3" s="129" t="s">
        <v>141</v>
      </c>
      <c r="H3" s="129" t="s">
        <v>161</v>
      </c>
      <c r="I3" s="129" t="s">
        <v>166</v>
      </c>
      <c r="J3" s="129" t="s">
        <v>144</v>
      </c>
      <c r="K3" s="129" t="s">
        <v>160</v>
      </c>
      <c r="L3" s="130" t="s">
        <v>297</v>
      </c>
    </row>
    <row r="4" spans="1:12" s="1" customFormat="1" ht="24.95" customHeight="1" x14ac:dyDescent="0.35">
      <c r="A4" s="9"/>
      <c r="B4" s="11"/>
      <c r="C4" s="24" t="s">
        <v>67</v>
      </c>
      <c r="D4" s="105">
        <f>刘竹星!O17</f>
        <v>46</v>
      </c>
      <c r="E4" s="105">
        <f>郭健!C16</f>
        <v>55</v>
      </c>
      <c r="F4" s="105">
        <f>柳仙明!C16</f>
        <v>55</v>
      </c>
      <c r="G4" s="105">
        <f>万中权!C16</f>
        <v>54</v>
      </c>
      <c r="H4" s="105">
        <f>吴治廉!C16</f>
        <v>58</v>
      </c>
      <c r="I4" s="105">
        <f>骆冬冬!C16</f>
        <v>64</v>
      </c>
      <c r="J4" s="105">
        <f>李伟!C16</f>
        <v>46</v>
      </c>
      <c r="K4" s="105">
        <f>张志鹏!C16</f>
        <v>69</v>
      </c>
      <c r="L4" s="105">
        <f>佘冰!C16</f>
        <v>58</v>
      </c>
    </row>
    <row r="5" spans="1:12" s="1" customFormat="1" ht="24.95" customHeight="1" x14ac:dyDescent="0.35">
      <c r="A5" s="9"/>
      <c r="B5" s="11"/>
      <c r="C5" s="24" t="s">
        <v>68</v>
      </c>
      <c r="D5" s="106">
        <f>刘竹星!P17</f>
        <v>20</v>
      </c>
      <c r="E5" s="106">
        <f>郭健!D16</f>
        <v>33</v>
      </c>
      <c r="F5" s="106">
        <f>柳仙明!D16</f>
        <v>21</v>
      </c>
      <c r="G5" s="106">
        <f>万中权!D16</f>
        <v>23</v>
      </c>
      <c r="H5" s="106">
        <f>吴治廉!D16</f>
        <v>19</v>
      </c>
      <c r="I5" s="106">
        <f>骆冬冬!D16</f>
        <v>13</v>
      </c>
      <c r="J5" s="106">
        <f>李伟!D16</f>
        <v>9</v>
      </c>
      <c r="K5" s="106">
        <f>张志鹏!D16</f>
        <v>19</v>
      </c>
      <c r="L5" s="106">
        <f>佘冰!D16</f>
        <v>19</v>
      </c>
    </row>
    <row r="6" spans="1:12" s="1" customFormat="1" ht="24.95" customHeight="1" x14ac:dyDescent="0.35">
      <c r="A6" s="9"/>
      <c r="B6" s="11"/>
      <c r="C6" s="24" t="s">
        <v>112</v>
      </c>
      <c r="D6" s="107"/>
      <c r="E6" s="107"/>
      <c r="F6" s="107">
        <f>柳仙明!E16</f>
        <v>1</v>
      </c>
      <c r="G6" s="107"/>
      <c r="H6" s="107"/>
      <c r="I6" s="107"/>
      <c r="J6" s="107"/>
      <c r="K6" s="107"/>
      <c r="L6" s="107"/>
    </row>
    <row r="7" spans="1:12" s="1" customFormat="1" ht="24.95" hidden="1" customHeight="1" x14ac:dyDescent="0.35">
      <c r="A7" s="9"/>
      <c r="B7" s="11"/>
      <c r="C7" s="24" t="s">
        <v>113</v>
      </c>
      <c r="D7" s="108"/>
      <c r="E7" s="108"/>
      <c r="F7" s="108"/>
      <c r="G7" s="108"/>
      <c r="H7" s="108"/>
      <c r="I7" s="108"/>
      <c r="J7" s="108"/>
      <c r="K7" s="108"/>
      <c r="L7" s="108"/>
    </row>
    <row r="8" spans="1:12" ht="27.75" customHeight="1" x14ac:dyDescent="0.3">
      <c r="C8" s="82" t="s">
        <v>169</v>
      </c>
      <c r="D8" s="83">
        <f>COUNTA(刘竹星!F5:N5)</f>
        <v>6</v>
      </c>
      <c r="E8" s="83">
        <f>COUNTA(郭健!F5:N5)</f>
        <v>8</v>
      </c>
      <c r="F8" s="83">
        <f>COUNTA(柳仙明!G5:O5)</f>
        <v>7</v>
      </c>
      <c r="G8" s="83">
        <f>COUNTA(万中权!G5:O5)</f>
        <v>7</v>
      </c>
      <c r="H8" s="83">
        <f>COUNTA(吴治廉!H5:O5)</f>
        <v>7</v>
      </c>
      <c r="I8" s="83">
        <f>COUNTA(骆冬冬!G5:O5)</f>
        <v>7</v>
      </c>
      <c r="J8" s="83">
        <f>COUNTA(李伟!G5:O5)</f>
        <v>5</v>
      </c>
      <c r="K8" s="83">
        <f>COUNTA(张志鹏!G5:O5)</f>
        <v>8</v>
      </c>
      <c r="L8" s="83">
        <f>COUNTA(佘冰!G5:N5)</f>
        <v>7</v>
      </c>
    </row>
    <row r="9" spans="1:12" ht="20.25" hidden="1" customHeight="1" x14ac:dyDescent="0.3">
      <c r="C9" s="96" t="s">
        <v>191</v>
      </c>
      <c r="D9" s="87" t="s">
        <v>190</v>
      </c>
      <c r="E9" s="87"/>
      <c r="F9" s="87" t="s">
        <v>242</v>
      </c>
      <c r="G9" s="87" t="s">
        <v>254</v>
      </c>
      <c r="H9" s="87" t="s">
        <v>254</v>
      </c>
      <c r="I9" s="87" t="s">
        <v>255</v>
      </c>
      <c r="J9" s="87" t="s">
        <v>289</v>
      </c>
      <c r="K9" s="87"/>
      <c r="L9" s="87" t="s">
        <v>359</v>
      </c>
    </row>
    <row r="12" spans="1:12" s="15" customFormat="1" ht="84" customHeight="1" x14ac:dyDescent="0.15">
      <c r="C12" s="280" t="s">
        <v>189</v>
      </c>
      <c r="D12" s="99" t="s">
        <v>392</v>
      </c>
      <c r="E12" s="100" t="s">
        <v>284</v>
      </c>
      <c r="F12" s="100" t="s">
        <v>391</v>
      </c>
      <c r="G12" s="100" t="s">
        <v>390</v>
      </c>
      <c r="H12" s="100" t="s">
        <v>389</v>
      </c>
      <c r="I12" s="100"/>
      <c r="J12" s="100" t="s">
        <v>393</v>
      </c>
      <c r="K12" s="100"/>
      <c r="L12" s="101" t="s">
        <v>396</v>
      </c>
    </row>
    <row r="13" spans="1:12" ht="3.75" customHeight="1" x14ac:dyDescent="0.15">
      <c r="C13" s="281"/>
      <c r="D13" s="102"/>
      <c r="E13" s="103"/>
      <c r="F13" s="103"/>
      <c r="G13" s="103"/>
      <c r="H13" s="103"/>
      <c r="I13" s="103"/>
      <c r="J13" s="103"/>
      <c r="K13" s="103"/>
      <c r="L13" s="104"/>
    </row>
    <row r="16" spans="1:12" x14ac:dyDescent="0.15">
      <c r="J16" s="248" t="s">
        <v>394</v>
      </c>
    </row>
  </sheetData>
  <mergeCells count="3">
    <mergeCell ref="D1:L1"/>
    <mergeCell ref="C1:C3"/>
    <mergeCell ref="C12:C13"/>
  </mergeCells>
  <phoneticPr fontId="1" type="noConversion"/>
  <hyperlinks>
    <hyperlink ref="L2" location="佘冰!A1" display="佘冰"/>
    <hyperlink ref="K2" location="张志鹏!A1" display="张志鹏"/>
    <hyperlink ref="J2" location="李伟!A1" display="李伟"/>
    <hyperlink ref="I2" location="骆冬冬!A1" display="骆冬冬"/>
    <hyperlink ref="H2" location="吴治廉!A1" display="吴治廉"/>
    <hyperlink ref="G2" location="万中权!A1" display="万中权"/>
    <hyperlink ref="F2" location="柳仙明!A1" display="柳仙明"/>
    <hyperlink ref="E2" location="郭健!A1" display="郭建"/>
    <hyperlink ref="D2" location="刘竹星!A1" display="刘竹星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9"/>
  <sheetViews>
    <sheetView tabSelected="1" topLeftCell="C1" zoomScale="90" zoomScaleNormal="90" workbookViewId="0">
      <pane xSplit="1" ySplit="3" topLeftCell="D4" activePane="bottomRight" state="frozen"/>
      <selection activeCell="C1" sqref="C1"/>
      <selection pane="topRight" activeCell="D1" sqref="D1"/>
      <selection pane="bottomLeft" activeCell="C6" sqref="C6"/>
      <selection pane="bottomRight" activeCell="C11" sqref="C11"/>
    </sheetView>
  </sheetViews>
  <sheetFormatPr defaultRowHeight="13.5" x14ac:dyDescent="0.15"/>
  <cols>
    <col min="1" max="1" width="22.125" hidden="1" customWidth="1"/>
    <col min="2" max="2" width="26.125" hidden="1" customWidth="1"/>
    <col min="3" max="3" width="16" customWidth="1"/>
    <col min="4" max="4" width="18" customWidth="1"/>
    <col min="5" max="5" width="17.75" customWidth="1"/>
    <col min="6" max="6" width="16.125" customWidth="1"/>
    <col min="7" max="7" width="20.125" customWidth="1"/>
    <col min="8" max="8" width="11.125" customWidth="1"/>
    <col min="9" max="9" width="18.875" customWidth="1"/>
    <col min="10" max="10" width="21.375" customWidth="1"/>
    <col min="11" max="11" width="19" customWidth="1"/>
    <col min="12" max="12" width="17.75" customWidth="1"/>
  </cols>
  <sheetData>
    <row r="1" spans="1:12" s="1" customFormat="1" ht="20.25" customHeight="1" x14ac:dyDescent="0.3">
      <c r="A1" s="76" t="s">
        <v>153</v>
      </c>
      <c r="B1" s="179"/>
      <c r="C1" s="282" t="s">
        <v>283</v>
      </c>
      <c r="D1" s="276" t="s">
        <v>388</v>
      </c>
      <c r="E1" s="276"/>
      <c r="F1" s="276"/>
      <c r="G1" s="276"/>
      <c r="H1" s="276"/>
      <c r="I1" s="276"/>
      <c r="J1" s="276"/>
      <c r="K1" s="276"/>
      <c r="L1" s="276"/>
    </row>
    <row r="2" spans="1:12" s="1" customFormat="1" ht="20.100000000000001" customHeight="1" x14ac:dyDescent="0.3">
      <c r="A2" s="109"/>
      <c r="B2" s="109"/>
      <c r="C2" s="283"/>
      <c r="D2" s="256" t="s">
        <v>114</v>
      </c>
      <c r="E2" s="259" t="s">
        <v>40</v>
      </c>
      <c r="F2" s="259" t="s">
        <v>41</v>
      </c>
      <c r="G2" s="259" t="s">
        <v>42</v>
      </c>
      <c r="H2" s="259" t="s">
        <v>8</v>
      </c>
      <c r="I2" s="259" t="s">
        <v>44</v>
      </c>
      <c r="J2" s="259" t="s">
        <v>45</v>
      </c>
      <c r="K2" s="259" t="s">
        <v>18</v>
      </c>
      <c r="L2" s="260" t="s">
        <v>14</v>
      </c>
    </row>
    <row r="3" spans="1:12" s="1" customFormat="1" ht="20.100000000000001" customHeight="1" x14ac:dyDescent="0.3">
      <c r="A3" s="109"/>
      <c r="B3" s="109"/>
      <c r="C3" s="284"/>
      <c r="D3" s="261" t="s">
        <v>148</v>
      </c>
      <c r="E3" s="262" t="s">
        <v>149</v>
      </c>
      <c r="F3" s="262" t="s">
        <v>150</v>
      </c>
      <c r="G3" s="262" t="s">
        <v>141</v>
      </c>
      <c r="H3" s="262" t="s">
        <v>161</v>
      </c>
      <c r="I3" s="262" t="s">
        <v>166</v>
      </c>
      <c r="J3" s="262" t="s">
        <v>144</v>
      </c>
      <c r="K3" s="262" t="s">
        <v>160</v>
      </c>
      <c r="L3" s="263" t="s">
        <v>297</v>
      </c>
    </row>
    <row r="4" spans="1:12" s="1" customFormat="1" ht="24.95" customHeight="1" x14ac:dyDescent="0.35">
      <c r="A4" s="9"/>
      <c r="B4" s="11"/>
      <c r="C4" s="24" t="s">
        <v>67</v>
      </c>
      <c r="D4" s="253">
        <f>刘竹星!O17</f>
        <v>46</v>
      </c>
      <c r="E4" s="253">
        <f>郭健!C16</f>
        <v>55</v>
      </c>
      <c r="F4" s="253">
        <f>柳仙明!C16</f>
        <v>55</v>
      </c>
      <c r="G4" s="253">
        <f>万中权!C16</f>
        <v>54</v>
      </c>
      <c r="H4" s="253">
        <f>吴治廉!C16</f>
        <v>58</v>
      </c>
      <c r="I4" s="253">
        <f>骆冬冬!C16</f>
        <v>64</v>
      </c>
      <c r="J4" s="253">
        <f>李伟!C16</f>
        <v>46</v>
      </c>
      <c r="K4" s="253">
        <f>张志鹏!C16</f>
        <v>69</v>
      </c>
      <c r="L4" s="253">
        <f>佘冰!C16</f>
        <v>58</v>
      </c>
    </row>
    <row r="5" spans="1:12" s="1" customFormat="1" ht="24.95" customHeight="1" x14ac:dyDescent="0.35">
      <c r="A5" s="9"/>
      <c r="B5" s="11"/>
      <c r="C5" s="24" t="s">
        <v>68</v>
      </c>
      <c r="D5" s="254">
        <f>刘竹星!P17</f>
        <v>20</v>
      </c>
      <c r="E5" s="254">
        <f>郭健!D16</f>
        <v>33</v>
      </c>
      <c r="F5" s="254">
        <f>柳仙明!D16</f>
        <v>21</v>
      </c>
      <c r="G5" s="254">
        <f>万中权!D16</f>
        <v>23</v>
      </c>
      <c r="H5" s="254">
        <f>吴治廉!D16</f>
        <v>19</v>
      </c>
      <c r="I5" s="254">
        <f>骆冬冬!D16</f>
        <v>13</v>
      </c>
      <c r="J5" s="254">
        <f>李伟!D16</f>
        <v>9</v>
      </c>
      <c r="K5" s="254">
        <f>张志鹏!D16</f>
        <v>19</v>
      </c>
      <c r="L5" s="254">
        <f>佘冰!D16</f>
        <v>19</v>
      </c>
    </row>
    <row r="6" spans="1:12" s="1" customFormat="1" ht="24.95" customHeight="1" x14ac:dyDescent="0.35">
      <c r="A6" s="9"/>
      <c r="B6" s="11"/>
      <c r="C6" s="24" t="s">
        <v>112</v>
      </c>
      <c r="D6" s="255"/>
      <c r="E6" s="255"/>
      <c r="F6" s="255">
        <f>柳仙明!E16</f>
        <v>1</v>
      </c>
      <c r="G6" s="255"/>
      <c r="H6" s="255"/>
      <c r="I6" s="255"/>
      <c r="J6" s="255"/>
      <c r="K6" s="255"/>
      <c r="L6" s="255"/>
    </row>
    <row r="7" spans="1:12" s="1" customFormat="1" ht="24.95" customHeight="1" x14ac:dyDescent="0.3">
      <c r="A7" s="9"/>
      <c r="B7" s="11"/>
      <c r="C7" s="252" t="s">
        <v>405</v>
      </c>
      <c r="D7" s="252">
        <f>(D4-D6)/(D4+D5)</f>
        <v>0.69696969696969702</v>
      </c>
      <c r="E7" s="252">
        <f t="shared" ref="E7" si="0">(E4-E6)/(E4+E5)</f>
        <v>0.625</v>
      </c>
      <c r="F7" s="252">
        <f t="shared" ref="F7" si="1">(F4-F6)/(F4+F5)</f>
        <v>0.71052631578947367</v>
      </c>
      <c r="G7" s="252">
        <f t="shared" ref="G7" si="2">(G4-G6)/(G4+G5)</f>
        <v>0.70129870129870131</v>
      </c>
      <c r="H7" s="252">
        <f t="shared" ref="H7" si="3">(H4-H6)/(H4+H5)</f>
        <v>0.75324675324675328</v>
      </c>
      <c r="I7" s="252">
        <f t="shared" ref="I7" si="4">(I4-I6)/(I4+I5)</f>
        <v>0.83116883116883122</v>
      </c>
      <c r="J7" s="252">
        <f t="shared" ref="J7" si="5">(J4-J6)/(J4+J5)</f>
        <v>0.83636363636363631</v>
      </c>
      <c r="K7" s="252">
        <f t="shared" ref="K7" si="6">(K4-K6)/(K4+K5)</f>
        <v>0.78409090909090906</v>
      </c>
      <c r="L7" s="252">
        <f t="shared" ref="L7" si="7">(L4-L6)/(L4+L5)</f>
        <v>0.75324675324675328</v>
      </c>
    </row>
    <row r="8" spans="1:12" ht="27.75" hidden="1" customHeight="1" x14ac:dyDescent="0.3">
      <c r="C8" s="82" t="s">
        <v>169</v>
      </c>
      <c r="D8" s="83">
        <f>COUNTA(刘竹星!F5:N5)</f>
        <v>6</v>
      </c>
      <c r="E8" s="83">
        <f>COUNTA(郭健!F5:N5)</f>
        <v>8</v>
      </c>
      <c r="F8" s="83">
        <f>COUNTA(柳仙明!G5:O5)</f>
        <v>7</v>
      </c>
      <c r="G8" s="83">
        <f>COUNTA(万中权!G5:O5)</f>
        <v>7</v>
      </c>
      <c r="H8" s="83">
        <f>COUNTA(吴治廉!H5:O5)</f>
        <v>7</v>
      </c>
      <c r="I8" s="83">
        <f>COUNTA(骆冬冬!G5:O5)</f>
        <v>7</v>
      </c>
      <c r="J8" s="83">
        <f>COUNTA(李伟!G5:O5)</f>
        <v>5</v>
      </c>
      <c r="K8" s="83">
        <f>COUNTA(张志鹏!G5:O5)</f>
        <v>8</v>
      </c>
      <c r="L8" s="83">
        <f>COUNTA(佘冰!G5:N5)</f>
        <v>7</v>
      </c>
    </row>
    <row r="10" spans="1:12" s="15" customFormat="1" ht="59.25" customHeight="1" x14ac:dyDescent="0.15">
      <c r="C10" s="257" t="s">
        <v>404</v>
      </c>
      <c r="D10" s="285" t="s">
        <v>406</v>
      </c>
      <c r="E10" s="286"/>
      <c r="F10" s="286"/>
      <c r="G10" s="286"/>
      <c r="H10" s="286"/>
      <c r="I10" s="286"/>
      <c r="J10" s="286"/>
      <c r="K10" s="286"/>
      <c r="L10" s="287"/>
    </row>
    <row r="11" spans="1:12" ht="21.75" customHeight="1" x14ac:dyDescent="0.35">
      <c r="C11" s="258" t="s">
        <v>408</v>
      </c>
      <c r="D11" s="288" t="s">
        <v>407</v>
      </c>
      <c r="E11" s="288"/>
      <c r="F11" s="288"/>
      <c r="G11" s="288"/>
      <c r="H11" s="288"/>
      <c r="I11" s="288"/>
      <c r="J11" s="288"/>
      <c r="K11" s="288"/>
      <c r="L11" s="288"/>
    </row>
    <row r="19" spans="10:10" x14ac:dyDescent="0.15">
      <c r="J19" s="251"/>
    </row>
  </sheetData>
  <mergeCells count="4">
    <mergeCell ref="C1:C3"/>
    <mergeCell ref="D1:L1"/>
    <mergeCell ref="D10:L10"/>
    <mergeCell ref="D11:L11"/>
  </mergeCells>
  <phoneticPr fontId="1" type="noConversion"/>
  <hyperlinks>
    <hyperlink ref="L2" location="佘冰!A1" display="佘冰"/>
    <hyperlink ref="K2" location="张志鹏!A1" display="张志鹏"/>
    <hyperlink ref="J2" location="李伟!A1" display="李伟"/>
    <hyperlink ref="I2" location="骆冬冬!A1" display="骆冬冬"/>
    <hyperlink ref="H2" location="吴治廉!A1" display="吴治廉"/>
    <hyperlink ref="G2" location="万中权!A1" display="万中权"/>
    <hyperlink ref="F2" location="柳仙明!A1" display="柳仙明"/>
    <hyperlink ref="E2" location="郭健!A1" display="郭建"/>
    <hyperlink ref="D2" location="刘竹星!A1" display="刘竹星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3.5" x14ac:dyDescent="0.15"/>
  <cols>
    <col min="1" max="1" width="13.375" customWidth="1"/>
    <col min="2" max="2" width="38.5" customWidth="1"/>
    <col min="3" max="5" width="7.5" customWidth="1"/>
    <col min="6" max="7" width="13.125" customWidth="1"/>
    <col min="8" max="8" width="13.125" hidden="1" customWidth="1"/>
    <col min="9" max="10" width="13.125" customWidth="1"/>
    <col min="11" max="11" width="13.125" style="15" hidden="1" customWidth="1"/>
    <col min="12" max="12" width="13.125" customWidth="1"/>
    <col min="13" max="13" width="13.125" hidden="1" customWidth="1"/>
    <col min="14" max="14" width="13.125" customWidth="1"/>
    <col min="15" max="15" width="10.625" hidden="1" customWidth="1"/>
    <col min="16" max="16" width="2.25" hidden="1" customWidth="1"/>
  </cols>
  <sheetData>
    <row r="1" spans="1:17" ht="29.25" customHeight="1" x14ac:dyDescent="0.15">
      <c r="E1" s="27"/>
    </row>
    <row r="2" spans="1:17" x14ac:dyDescent="0.15">
      <c r="A2" s="19">
        <v>42607</v>
      </c>
      <c r="B2" s="20" t="s">
        <v>138</v>
      </c>
      <c r="C2" s="20"/>
      <c r="D2" s="20"/>
      <c r="E2" s="29"/>
    </row>
    <row r="3" spans="1:17" ht="16.5" x14ac:dyDescent="0.3">
      <c r="B3" s="69"/>
      <c r="C3" s="292"/>
      <c r="D3" s="292"/>
      <c r="E3" s="28"/>
      <c r="O3" s="290" t="s">
        <v>77</v>
      </c>
      <c r="P3" s="291"/>
    </row>
    <row r="4" spans="1:17" ht="24.95" customHeight="1" x14ac:dyDescent="0.15">
      <c r="A4" s="31"/>
      <c r="B4" s="32"/>
      <c r="C4" s="79" t="s">
        <v>118</v>
      </c>
      <c r="D4" s="80" t="s">
        <v>119</v>
      </c>
      <c r="E4" s="33"/>
      <c r="F4" s="34" t="s">
        <v>8</v>
      </c>
      <c r="G4" s="34" t="s">
        <v>151</v>
      </c>
      <c r="H4" s="49" t="s">
        <v>11</v>
      </c>
      <c r="I4" s="49" t="s">
        <v>13</v>
      </c>
      <c r="J4" s="35" t="s">
        <v>10</v>
      </c>
      <c r="K4" s="35" t="s">
        <v>75</v>
      </c>
      <c r="L4" s="35" t="s">
        <v>12</v>
      </c>
      <c r="M4" s="34" t="s">
        <v>9</v>
      </c>
      <c r="N4" s="35" t="s">
        <v>14</v>
      </c>
      <c r="O4" s="25" t="s">
        <v>98</v>
      </c>
      <c r="P4" s="25" t="s">
        <v>92</v>
      </c>
    </row>
    <row r="5" spans="1:17" ht="21.95" customHeight="1" x14ac:dyDescent="0.15">
      <c r="A5" s="289" t="s">
        <v>54</v>
      </c>
      <c r="B5" s="36" t="s">
        <v>55</v>
      </c>
      <c r="C5" s="86">
        <f>COUNTIF(F5:N5,"A")</f>
        <v>4</v>
      </c>
      <c r="D5" s="86">
        <f>COUNTIF(F5:N5,"B")</f>
        <v>2</v>
      </c>
      <c r="E5" s="37"/>
      <c r="F5" s="38" t="s">
        <v>85</v>
      </c>
      <c r="G5" s="38" t="s">
        <v>179</v>
      </c>
      <c r="H5" s="38"/>
      <c r="I5" s="38" t="s">
        <v>92</v>
      </c>
      <c r="J5" s="38" t="s">
        <v>118</v>
      </c>
      <c r="K5" s="39"/>
      <c r="L5" s="38" t="s">
        <v>85</v>
      </c>
      <c r="M5" s="21"/>
      <c r="N5" s="38" t="s">
        <v>85</v>
      </c>
      <c r="O5" s="23">
        <f>COUNTIF(F5:N5,"A")</f>
        <v>4</v>
      </c>
      <c r="P5" s="23">
        <f>COUNTIF(F5:N5,"B")</f>
        <v>2</v>
      </c>
    </row>
    <row r="6" spans="1:17" ht="21.95" customHeight="1" x14ac:dyDescent="0.15">
      <c r="A6" s="289"/>
      <c r="B6" s="36" t="s">
        <v>56</v>
      </c>
      <c r="C6" s="86">
        <f t="shared" ref="C6:C15" si="0">COUNTIF(F6:N6,"A")</f>
        <v>5</v>
      </c>
      <c r="D6" s="86">
        <f t="shared" ref="D6:D15" si="1">COUNTIF(F6:N6,"B")</f>
        <v>1</v>
      </c>
      <c r="E6" s="37"/>
      <c r="F6" s="38" t="s">
        <v>85</v>
      </c>
      <c r="G6" s="38" t="s">
        <v>180</v>
      </c>
      <c r="H6" s="38"/>
      <c r="I6" s="38" t="s">
        <v>92</v>
      </c>
      <c r="J6" s="38" t="s">
        <v>118</v>
      </c>
      <c r="K6" s="39"/>
      <c r="L6" s="38" t="s">
        <v>85</v>
      </c>
      <c r="M6" s="21"/>
      <c r="N6" s="38" t="s">
        <v>85</v>
      </c>
      <c r="O6" s="23">
        <f t="shared" ref="O6:O15" si="2">COUNTIF(F6:N6,"A")</f>
        <v>5</v>
      </c>
      <c r="P6" s="23">
        <f t="shared" ref="P6:P15" si="3">COUNTIF(F6:N6,"B")</f>
        <v>1</v>
      </c>
    </row>
    <row r="7" spans="1:17" ht="21.95" customHeight="1" x14ac:dyDescent="0.15">
      <c r="A7" s="289"/>
      <c r="B7" s="36" t="s">
        <v>57</v>
      </c>
      <c r="C7" s="86">
        <f t="shared" si="0"/>
        <v>2</v>
      </c>
      <c r="D7" s="86">
        <f t="shared" si="1"/>
        <v>4</v>
      </c>
      <c r="E7" s="37"/>
      <c r="F7" s="38" t="s">
        <v>85</v>
      </c>
      <c r="G7" s="38" t="s">
        <v>181</v>
      </c>
      <c r="H7" s="38"/>
      <c r="I7" s="38" t="s">
        <v>92</v>
      </c>
      <c r="J7" s="38" t="s">
        <v>119</v>
      </c>
      <c r="K7" s="39"/>
      <c r="L7" s="38" t="s">
        <v>85</v>
      </c>
      <c r="M7" s="21"/>
      <c r="N7" s="38" t="s">
        <v>89</v>
      </c>
      <c r="O7" s="23">
        <f t="shared" si="2"/>
        <v>2</v>
      </c>
      <c r="P7" s="23">
        <f t="shared" si="3"/>
        <v>4</v>
      </c>
    </row>
    <row r="8" spans="1:17" ht="21.95" customHeight="1" x14ac:dyDescent="0.15">
      <c r="A8" s="289" t="s">
        <v>58</v>
      </c>
      <c r="B8" s="36" t="s">
        <v>59</v>
      </c>
      <c r="C8" s="86">
        <f t="shared" si="0"/>
        <v>5</v>
      </c>
      <c r="D8" s="86">
        <f t="shared" si="1"/>
        <v>1</v>
      </c>
      <c r="E8" s="37"/>
      <c r="F8" s="21" t="s">
        <v>92</v>
      </c>
      <c r="G8" s="21" t="s">
        <v>182</v>
      </c>
      <c r="H8" s="38"/>
      <c r="I8" s="38" t="s">
        <v>97</v>
      </c>
      <c r="J8" s="38" t="s">
        <v>118</v>
      </c>
      <c r="K8" s="39"/>
      <c r="L8" s="38" t="s">
        <v>85</v>
      </c>
      <c r="M8" s="21"/>
      <c r="N8" s="38" t="s">
        <v>85</v>
      </c>
      <c r="O8" s="23">
        <f t="shared" si="2"/>
        <v>5</v>
      </c>
      <c r="P8" s="23">
        <f t="shared" si="3"/>
        <v>1</v>
      </c>
    </row>
    <row r="9" spans="1:17" ht="21.95" customHeight="1" x14ac:dyDescent="0.15">
      <c r="A9" s="289"/>
      <c r="B9" s="36" t="s">
        <v>60</v>
      </c>
      <c r="C9" s="86">
        <f t="shared" si="0"/>
        <v>4</v>
      </c>
      <c r="D9" s="86">
        <f t="shared" si="1"/>
        <v>2</v>
      </c>
      <c r="E9" s="37"/>
      <c r="F9" s="38" t="s">
        <v>85</v>
      </c>
      <c r="G9" s="38" t="s">
        <v>183</v>
      </c>
      <c r="H9" s="38"/>
      <c r="I9" s="38" t="s">
        <v>92</v>
      </c>
      <c r="J9" s="38" t="s">
        <v>118</v>
      </c>
      <c r="K9" s="39"/>
      <c r="L9" s="38" t="s">
        <v>85</v>
      </c>
      <c r="M9" s="21"/>
      <c r="N9" s="38" t="s">
        <v>85</v>
      </c>
      <c r="O9" s="23">
        <f t="shared" si="2"/>
        <v>4</v>
      </c>
      <c r="P9" s="23">
        <f t="shared" si="3"/>
        <v>2</v>
      </c>
    </row>
    <row r="10" spans="1:17" ht="21.95" customHeight="1" x14ac:dyDescent="0.15">
      <c r="A10" s="289" t="s">
        <v>61</v>
      </c>
      <c r="B10" s="36" t="s">
        <v>62</v>
      </c>
      <c r="C10" s="86">
        <f t="shared" si="0"/>
        <v>6</v>
      </c>
      <c r="D10" s="86">
        <f t="shared" si="1"/>
        <v>0</v>
      </c>
      <c r="E10" s="37"/>
      <c r="F10" s="38" t="s">
        <v>85</v>
      </c>
      <c r="G10" s="38" t="s">
        <v>184</v>
      </c>
      <c r="H10" s="38"/>
      <c r="I10" s="38" t="s">
        <v>98</v>
      </c>
      <c r="J10" s="38" t="s">
        <v>118</v>
      </c>
      <c r="K10" s="39"/>
      <c r="L10" s="38" t="s">
        <v>85</v>
      </c>
      <c r="M10" s="21"/>
      <c r="N10" s="38" t="s">
        <v>85</v>
      </c>
      <c r="O10" s="23">
        <f t="shared" si="2"/>
        <v>6</v>
      </c>
      <c r="P10" s="23">
        <f t="shared" si="3"/>
        <v>0</v>
      </c>
    </row>
    <row r="11" spans="1:17" ht="21.95" customHeight="1" x14ac:dyDescent="0.15">
      <c r="A11" s="289"/>
      <c r="B11" s="36" t="s">
        <v>76</v>
      </c>
      <c r="C11" s="86">
        <f t="shared" si="0"/>
        <v>4</v>
      </c>
      <c r="D11" s="86">
        <f t="shared" si="1"/>
        <v>2</v>
      </c>
      <c r="E11" s="37"/>
      <c r="F11" s="38" t="s">
        <v>85</v>
      </c>
      <c r="G11" s="38" t="s">
        <v>178</v>
      </c>
      <c r="H11" s="38"/>
      <c r="I11" s="38" t="s">
        <v>98</v>
      </c>
      <c r="J11" s="38" t="s">
        <v>119</v>
      </c>
      <c r="K11" s="39"/>
      <c r="L11" s="38" t="s">
        <v>85</v>
      </c>
      <c r="M11" s="21"/>
      <c r="N11" s="38" t="s">
        <v>85</v>
      </c>
      <c r="O11" s="23">
        <f t="shared" si="2"/>
        <v>4</v>
      </c>
      <c r="P11" s="23">
        <f t="shared" si="3"/>
        <v>2</v>
      </c>
    </row>
    <row r="12" spans="1:17" ht="21.95" customHeight="1" x14ac:dyDescent="0.15">
      <c r="A12" s="289"/>
      <c r="B12" s="36" t="s">
        <v>63</v>
      </c>
      <c r="C12" s="86">
        <f t="shared" si="0"/>
        <v>6</v>
      </c>
      <c r="D12" s="86">
        <f t="shared" si="1"/>
        <v>0</v>
      </c>
      <c r="E12" s="37"/>
      <c r="F12" s="38" t="s">
        <v>85</v>
      </c>
      <c r="G12" s="38" t="s">
        <v>177</v>
      </c>
      <c r="H12" s="38"/>
      <c r="I12" s="38" t="s">
        <v>98</v>
      </c>
      <c r="J12" s="38" t="s">
        <v>118</v>
      </c>
      <c r="K12" s="39"/>
      <c r="L12" s="38" t="s">
        <v>85</v>
      </c>
      <c r="M12" s="21"/>
      <c r="N12" s="38" t="s">
        <v>85</v>
      </c>
      <c r="O12" s="23">
        <f t="shared" si="2"/>
        <v>6</v>
      </c>
      <c r="P12" s="23">
        <f t="shared" si="3"/>
        <v>0</v>
      </c>
    </row>
    <row r="13" spans="1:17" ht="21.95" customHeight="1" x14ac:dyDescent="0.15">
      <c r="A13" s="289"/>
      <c r="B13" s="36" t="s">
        <v>64</v>
      </c>
      <c r="C13" s="86">
        <f t="shared" si="0"/>
        <v>2</v>
      </c>
      <c r="D13" s="86">
        <f t="shared" si="1"/>
        <v>4</v>
      </c>
      <c r="E13" s="37"/>
      <c r="F13" s="21" t="s">
        <v>92</v>
      </c>
      <c r="G13" s="21" t="s">
        <v>177</v>
      </c>
      <c r="H13" s="38"/>
      <c r="I13" s="38" t="s">
        <v>92</v>
      </c>
      <c r="J13" s="38" t="s">
        <v>119</v>
      </c>
      <c r="K13" s="39"/>
      <c r="L13" s="38" t="s">
        <v>85</v>
      </c>
      <c r="M13" s="21"/>
      <c r="N13" s="38" t="s">
        <v>90</v>
      </c>
      <c r="O13" s="23">
        <f t="shared" si="2"/>
        <v>2</v>
      </c>
      <c r="P13" s="23">
        <f t="shared" si="3"/>
        <v>4</v>
      </c>
    </row>
    <row r="14" spans="1:17" ht="21.95" customHeight="1" x14ac:dyDescent="0.15">
      <c r="A14" s="289"/>
      <c r="B14" s="36" t="s">
        <v>65</v>
      </c>
      <c r="C14" s="86">
        <f t="shared" si="0"/>
        <v>2</v>
      </c>
      <c r="D14" s="86">
        <f t="shared" si="1"/>
        <v>4</v>
      </c>
      <c r="E14" s="37"/>
      <c r="F14" s="21" t="s">
        <v>92</v>
      </c>
      <c r="G14" s="21" t="s">
        <v>178</v>
      </c>
      <c r="H14" s="38"/>
      <c r="I14" s="38" t="s">
        <v>92</v>
      </c>
      <c r="J14" s="38" t="s">
        <v>119</v>
      </c>
      <c r="K14" s="39"/>
      <c r="L14" s="38" t="s">
        <v>85</v>
      </c>
      <c r="M14" s="21"/>
      <c r="N14" s="38" t="s">
        <v>85</v>
      </c>
      <c r="O14" s="23">
        <f t="shared" si="2"/>
        <v>2</v>
      </c>
      <c r="P14" s="23">
        <f t="shared" si="3"/>
        <v>4</v>
      </c>
    </row>
    <row r="15" spans="1:17" ht="21.95" customHeight="1" x14ac:dyDescent="0.15">
      <c r="A15" s="289"/>
      <c r="B15" s="36" t="s">
        <v>66</v>
      </c>
      <c r="C15" s="86">
        <f t="shared" si="0"/>
        <v>6</v>
      </c>
      <c r="D15" s="86">
        <f t="shared" si="1"/>
        <v>0</v>
      </c>
      <c r="E15" s="37"/>
      <c r="F15" s="38" t="s">
        <v>85</v>
      </c>
      <c r="G15" s="38" t="s">
        <v>177</v>
      </c>
      <c r="H15" s="38"/>
      <c r="I15" s="38" t="s">
        <v>98</v>
      </c>
      <c r="J15" s="38" t="s">
        <v>118</v>
      </c>
      <c r="K15" s="39"/>
      <c r="L15" s="38" t="s">
        <v>85</v>
      </c>
      <c r="M15" s="21"/>
      <c r="N15" s="38" t="s">
        <v>85</v>
      </c>
      <c r="O15" s="30">
        <f t="shared" si="2"/>
        <v>6</v>
      </c>
      <c r="P15" s="23">
        <f t="shared" si="3"/>
        <v>0</v>
      </c>
    </row>
    <row r="16" spans="1:17" ht="21.95" customHeight="1" x14ac:dyDescent="0.15">
      <c r="A16" s="40"/>
      <c r="B16" s="70" t="s">
        <v>156</v>
      </c>
      <c r="C16" s="71">
        <f>SUM(C5:C15)</f>
        <v>46</v>
      </c>
      <c r="D16" s="71">
        <f t="shared" ref="D16" si="4">SUM(D5:D15)</f>
        <v>20</v>
      </c>
      <c r="E16" s="41"/>
      <c r="F16" s="149"/>
      <c r="G16" s="150"/>
      <c r="H16" s="151"/>
      <c r="I16" s="152"/>
      <c r="J16" s="150"/>
      <c r="K16" s="52"/>
      <c r="L16" s="151"/>
      <c r="M16" s="53"/>
      <c r="N16" s="150"/>
      <c r="O16" s="153"/>
      <c r="P16" s="153"/>
      <c r="Q16" s="15"/>
    </row>
    <row r="17" spans="1:18" ht="24.95" customHeight="1" x14ac:dyDescent="0.15">
      <c r="A17" s="55" t="s">
        <v>70</v>
      </c>
      <c r="B17" s="42"/>
      <c r="C17" s="42"/>
      <c r="D17" s="131"/>
      <c r="E17" s="132"/>
      <c r="F17" s="224" t="s">
        <v>333</v>
      </c>
      <c r="G17" s="193" t="s">
        <v>334</v>
      </c>
      <c r="H17" s="213"/>
      <c r="I17" s="191" t="s">
        <v>155</v>
      </c>
      <c r="J17" s="189" t="s">
        <v>116</v>
      </c>
      <c r="K17" s="213"/>
      <c r="L17" s="213" t="s">
        <v>86</v>
      </c>
      <c r="M17" s="197"/>
      <c r="N17" s="189" t="s">
        <v>91</v>
      </c>
      <c r="O17" s="154">
        <f>SUM(O5:O15)</f>
        <v>46</v>
      </c>
      <c r="P17" s="154">
        <f>SUM(P5:P15)</f>
        <v>20</v>
      </c>
      <c r="Q17" s="15"/>
      <c r="R17" s="85"/>
    </row>
    <row r="18" spans="1:18" ht="24.95" customHeight="1" x14ac:dyDescent="0.15">
      <c r="A18" s="56" t="s">
        <v>208</v>
      </c>
      <c r="B18" s="44"/>
      <c r="C18" s="42"/>
      <c r="D18" s="131"/>
      <c r="E18" s="133"/>
      <c r="F18" s="224" t="s">
        <v>211</v>
      </c>
      <c r="G18" s="193" t="s">
        <v>344</v>
      </c>
      <c r="H18" s="213"/>
      <c r="I18" s="191" t="s">
        <v>204</v>
      </c>
      <c r="J18" s="189" t="s">
        <v>117</v>
      </c>
      <c r="K18" s="213"/>
      <c r="L18" s="213" t="s">
        <v>87</v>
      </c>
      <c r="M18" s="197"/>
      <c r="N18" s="189" t="s">
        <v>96</v>
      </c>
      <c r="O18" s="15"/>
      <c r="P18" s="15"/>
      <c r="Q18" s="15"/>
      <c r="R18" s="85"/>
    </row>
    <row r="19" spans="1:18" ht="24.95" customHeight="1" x14ac:dyDescent="0.15">
      <c r="A19" s="56" t="s">
        <v>209</v>
      </c>
      <c r="B19" s="44"/>
      <c r="C19" s="42"/>
      <c r="D19" s="131"/>
      <c r="E19" s="133"/>
      <c r="F19" s="224" t="s">
        <v>205</v>
      </c>
      <c r="G19" s="193" t="s">
        <v>203</v>
      </c>
      <c r="H19" s="213"/>
      <c r="I19" s="191" t="s">
        <v>99</v>
      </c>
      <c r="J19" s="189" t="s">
        <v>159</v>
      </c>
      <c r="K19" s="213"/>
      <c r="L19" s="213" t="s">
        <v>175</v>
      </c>
      <c r="M19" s="197"/>
      <c r="N19" s="189" t="s">
        <v>95</v>
      </c>
      <c r="O19" s="15"/>
      <c r="P19" s="15"/>
      <c r="Q19" s="15"/>
      <c r="R19" s="85"/>
    </row>
    <row r="20" spans="1:18" ht="24.95" customHeight="1" x14ac:dyDescent="0.15">
      <c r="A20" s="56" t="s">
        <v>207</v>
      </c>
      <c r="B20" s="44"/>
      <c r="C20" s="42"/>
      <c r="D20" s="131"/>
      <c r="E20" s="133"/>
      <c r="F20" s="244" t="s">
        <v>210</v>
      </c>
      <c r="G20" s="193" t="s">
        <v>206</v>
      </c>
      <c r="H20" s="245"/>
      <c r="I20" s="233" t="s">
        <v>188</v>
      </c>
      <c r="J20" s="189"/>
      <c r="K20" s="245"/>
      <c r="L20" s="232"/>
      <c r="M20" s="246"/>
      <c r="N20" s="189" t="s">
        <v>164</v>
      </c>
      <c r="O20" s="15"/>
      <c r="P20" s="15"/>
      <c r="Q20" s="15"/>
      <c r="R20" s="85"/>
    </row>
    <row r="21" spans="1:18" ht="24.95" customHeight="1" x14ac:dyDescent="0.15">
      <c r="A21" s="56" t="s">
        <v>74</v>
      </c>
      <c r="B21" s="44"/>
      <c r="C21" s="42"/>
      <c r="D21" s="131"/>
      <c r="E21" s="133"/>
      <c r="F21" s="224"/>
      <c r="G21" s="193"/>
      <c r="H21" s="213"/>
      <c r="I21" s="191"/>
      <c r="J21" s="189"/>
      <c r="K21" s="213"/>
      <c r="L21" s="247"/>
      <c r="M21" s="197"/>
      <c r="N21" s="219"/>
      <c r="O21" s="15"/>
      <c r="P21" s="15"/>
      <c r="Q21" s="15"/>
    </row>
    <row r="22" spans="1:18" ht="24.95" customHeight="1" x14ac:dyDescent="0.15">
      <c r="A22" s="57" t="s">
        <v>185</v>
      </c>
      <c r="E22" s="27"/>
      <c r="F22" s="155"/>
      <c r="G22" s="155"/>
      <c r="H22" s="156" t="s">
        <v>115</v>
      </c>
      <c r="I22" s="47"/>
      <c r="J22" s="47"/>
      <c r="K22" s="47"/>
      <c r="L22" s="47"/>
      <c r="M22" s="157" t="s">
        <v>152</v>
      </c>
      <c r="N22" s="155"/>
      <c r="O22" s="15"/>
      <c r="P22" s="15"/>
      <c r="Q22" s="15"/>
    </row>
    <row r="23" spans="1:18" x14ac:dyDescent="0.15">
      <c r="E23" s="27"/>
      <c r="F23" s="15"/>
      <c r="G23" s="15"/>
      <c r="H23" s="15"/>
      <c r="I23" s="15"/>
      <c r="J23" s="15"/>
      <c r="L23" s="15"/>
      <c r="M23" s="15"/>
      <c r="N23" s="15"/>
      <c r="O23" s="15"/>
      <c r="P23" s="15"/>
      <c r="Q23" s="15"/>
    </row>
    <row r="24" spans="1:18" x14ac:dyDescent="0.15">
      <c r="E24" s="27"/>
    </row>
  </sheetData>
  <mergeCells count="5">
    <mergeCell ref="A5:A7"/>
    <mergeCell ref="A8:A9"/>
    <mergeCell ref="A10:A15"/>
    <mergeCell ref="O3:P3"/>
    <mergeCell ref="C3:D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3" sqref="I13"/>
    </sheetView>
  </sheetViews>
  <sheetFormatPr defaultRowHeight="13.5" x14ac:dyDescent="0.15"/>
  <cols>
    <col min="1" max="1" width="14.125" customWidth="1"/>
    <col min="2" max="2" width="37.375" customWidth="1"/>
    <col min="3" max="5" width="7.5" customWidth="1"/>
    <col min="6" max="6" width="12.875" customWidth="1"/>
    <col min="7" max="7" width="12.875" hidden="1" customWidth="1"/>
    <col min="8" max="10" width="12.875" customWidth="1"/>
    <col min="11" max="11" width="12.875" style="15" customWidth="1"/>
    <col min="12" max="14" width="12.875" customWidth="1"/>
    <col min="15" max="15" width="10.625" hidden="1" customWidth="1"/>
    <col min="16" max="16" width="2.25" hidden="1" customWidth="1"/>
  </cols>
  <sheetData>
    <row r="1" spans="1:16" ht="27" customHeight="1" x14ac:dyDescent="0.15">
      <c r="E1" s="27"/>
    </row>
    <row r="2" spans="1:16" x14ac:dyDescent="0.15">
      <c r="A2" s="19">
        <v>42620</v>
      </c>
      <c r="B2" s="20" t="s">
        <v>291</v>
      </c>
      <c r="C2" s="20"/>
      <c r="D2" s="20"/>
      <c r="E2" s="29"/>
    </row>
    <row r="3" spans="1:16" ht="16.5" x14ac:dyDescent="0.3">
      <c r="C3" s="292"/>
      <c r="D3" s="292"/>
      <c r="E3" s="28"/>
      <c r="O3" s="290" t="s">
        <v>77</v>
      </c>
      <c r="P3" s="291"/>
    </row>
    <row r="4" spans="1:16" ht="24.95" customHeight="1" x14ac:dyDescent="0.15">
      <c r="A4" s="31"/>
      <c r="B4" s="32"/>
      <c r="C4" s="79" t="s">
        <v>118</v>
      </c>
      <c r="D4" s="80" t="s">
        <v>119</v>
      </c>
      <c r="E4" s="33"/>
      <c r="F4" s="34" t="s">
        <v>8</v>
      </c>
      <c r="G4" s="34" t="s">
        <v>151</v>
      </c>
      <c r="H4" s="49" t="s">
        <v>11</v>
      </c>
      <c r="I4" s="49" t="s">
        <v>13</v>
      </c>
      <c r="J4" s="35" t="s">
        <v>10</v>
      </c>
      <c r="K4" s="35" t="s">
        <v>75</v>
      </c>
      <c r="L4" s="35" t="s">
        <v>12</v>
      </c>
      <c r="M4" s="34" t="s">
        <v>9</v>
      </c>
      <c r="N4" s="35" t="s">
        <v>14</v>
      </c>
      <c r="O4" s="25" t="s">
        <v>98</v>
      </c>
      <c r="P4" s="25" t="s">
        <v>92</v>
      </c>
    </row>
    <row r="5" spans="1:16" ht="21.95" customHeight="1" x14ac:dyDescent="0.15">
      <c r="A5" s="289" t="s">
        <v>54</v>
      </c>
      <c r="B5" s="36" t="s">
        <v>55</v>
      </c>
      <c r="C5" s="86">
        <f>COUNTIF(F5:N5,"A")</f>
        <v>1</v>
      </c>
      <c r="D5" s="86">
        <f>COUNTIF(F5:N5,"B")</f>
        <v>7</v>
      </c>
      <c r="E5" s="37"/>
      <c r="F5" s="78" t="s">
        <v>92</v>
      </c>
      <c r="G5" s="38"/>
      <c r="H5" s="10" t="s">
        <v>92</v>
      </c>
      <c r="I5" s="10" t="s">
        <v>92</v>
      </c>
      <c r="J5" s="10" t="s">
        <v>119</v>
      </c>
      <c r="K5" s="22" t="s">
        <v>68</v>
      </c>
      <c r="L5" s="10" t="s">
        <v>68</v>
      </c>
      <c r="M5" s="21" t="s">
        <v>67</v>
      </c>
      <c r="N5" s="10" t="s">
        <v>92</v>
      </c>
      <c r="O5" s="23">
        <f>COUNTIF(F5:N5,"A")</f>
        <v>1</v>
      </c>
      <c r="P5" s="23">
        <f>COUNTIF(F5:N5,"B")</f>
        <v>7</v>
      </c>
    </row>
    <row r="6" spans="1:16" ht="21.95" customHeight="1" x14ac:dyDescent="0.15">
      <c r="A6" s="289"/>
      <c r="B6" s="36" t="s">
        <v>56</v>
      </c>
      <c r="C6" s="86">
        <f t="shared" ref="C6:C15" si="0">COUNTIF(F6:N6,"A")</f>
        <v>5</v>
      </c>
      <c r="D6" s="86">
        <f t="shared" ref="D6:D15" si="1">COUNTIF(F6:N6,"B")</f>
        <v>3</v>
      </c>
      <c r="E6" s="37"/>
      <c r="F6" s="78" t="s">
        <v>98</v>
      </c>
      <c r="G6" s="38"/>
      <c r="H6" s="10" t="s">
        <v>98</v>
      </c>
      <c r="I6" s="10" t="s">
        <v>92</v>
      </c>
      <c r="J6" s="10" t="s">
        <v>118</v>
      </c>
      <c r="K6" s="22" t="s">
        <v>68</v>
      </c>
      <c r="L6" s="10" t="s">
        <v>79</v>
      </c>
      <c r="M6" s="21" t="s">
        <v>67</v>
      </c>
      <c r="N6" s="10" t="s">
        <v>92</v>
      </c>
      <c r="O6" s="23">
        <f t="shared" ref="O6:O15" si="2">COUNTIF(F6:N6,"A")</f>
        <v>5</v>
      </c>
      <c r="P6" s="23">
        <f t="shared" ref="P6:P15" si="3">COUNTIF(F6:N6,"B")</f>
        <v>3</v>
      </c>
    </row>
    <row r="7" spans="1:16" ht="21.95" customHeight="1" x14ac:dyDescent="0.15">
      <c r="A7" s="289"/>
      <c r="B7" s="36" t="s">
        <v>57</v>
      </c>
      <c r="C7" s="86">
        <f t="shared" si="0"/>
        <v>3</v>
      </c>
      <c r="D7" s="86">
        <f t="shared" si="1"/>
        <v>5</v>
      </c>
      <c r="E7" s="37"/>
      <c r="F7" s="78" t="s">
        <v>92</v>
      </c>
      <c r="G7" s="38"/>
      <c r="H7" s="10" t="s">
        <v>98</v>
      </c>
      <c r="I7" s="10" t="s">
        <v>92</v>
      </c>
      <c r="J7" s="10" t="s">
        <v>119</v>
      </c>
      <c r="K7" s="22" t="s">
        <v>79</v>
      </c>
      <c r="L7" s="10" t="s">
        <v>79</v>
      </c>
      <c r="M7" s="21" t="s">
        <v>69</v>
      </c>
      <c r="N7" s="10" t="s">
        <v>92</v>
      </c>
      <c r="O7" s="23">
        <f t="shared" si="2"/>
        <v>3</v>
      </c>
      <c r="P7" s="23">
        <f t="shared" si="3"/>
        <v>5</v>
      </c>
    </row>
    <row r="8" spans="1:16" ht="21.95" customHeight="1" x14ac:dyDescent="0.15">
      <c r="A8" s="289" t="s">
        <v>58</v>
      </c>
      <c r="B8" s="36" t="s">
        <v>59</v>
      </c>
      <c r="C8" s="86">
        <f t="shared" si="0"/>
        <v>6</v>
      </c>
      <c r="D8" s="86">
        <f t="shared" si="1"/>
        <v>2</v>
      </c>
      <c r="E8" s="37"/>
      <c r="F8" s="78" t="s">
        <v>98</v>
      </c>
      <c r="G8" s="21"/>
      <c r="H8" s="10" t="s">
        <v>98</v>
      </c>
      <c r="I8" s="10" t="s">
        <v>98</v>
      </c>
      <c r="J8" s="10" t="s">
        <v>119</v>
      </c>
      <c r="K8" s="22" t="s">
        <v>68</v>
      </c>
      <c r="L8" s="10" t="s">
        <v>79</v>
      </c>
      <c r="M8" s="21" t="s">
        <v>67</v>
      </c>
      <c r="N8" s="10" t="s">
        <v>98</v>
      </c>
      <c r="O8" s="23">
        <f t="shared" si="2"/>
        <v>6</v>
      </c>
      <c r="P8" s="23">
        <f t="shared" si="3"/>
        <v>2</v>
      </c>
    </row>
    <row r="9" spans="1:16" ht="21.95" customHeight="1" x14ac:dyDescent="0.15">
      <c r="A9" s="289"/>
      <c r="B9" s="36" t="s">
        <v>60</v>
      </c>
      <c r="C9" s="86">
        <f t="shared" si="0"/>
        <v>6</v>
      </c>
      <c r="D9" s="86">
        <f t="shared" si="1"/>
        <v>2</v>
      </c>
      <c r="E9" s="37"/>
      <c r="F9" s="78" t="s">
        <v>92</v>
      </c>
      <c r="G9" s="38"/>
      <c r="H9" s="10" t="s">
        <v>98</v>
      </c>
      <c r="I9" s="10" t="s">
        <v>98</v>
      </c>
      <c r="J9" s="10" t="s">
        <v>120</v>
      </c>
      <c r="K9" s="22" t="s">
        <v>79</v>
      </c>
      <c r="L9" s="10" t="s">
        <v>79</v>
      </c>
      <c r="M9" s="21" t="s">
        <v>67</v>
      </c>
      <c r="N9" s="10" t="s">
        <v>92</v>
      </c>
      <c r="O9" s="23">
        <f t="shared" si="2"/>
        <v>6</v>
      </c>
      <c r="P9" s="23">
        <f t="shared" si="3"/>
        <v>2</v>
      </c>
    </row>
    <row r="10" spans="1:16" ht="21.95" customHeight="1" x14ac:dyDescent="0.15">
      <c r="A10" s="289" t="s">
        <v>61</v>
      </c>
      <c r="B10" s="36" t="s">
        <v>62</v>
      </c>
      <c r="C10" s="86">
        <f t="shared" si="0"/>
        <v>7</v>
      </c>
      <c r="D10" s="86">
        <f t="shared" si="1"/>
        <v>1</v>
      </c>
      <c r="E10" s="37"/>
      <c r="F10" s="78" t="s">
        <v>98</v>
      </c>
      <c r="G10" s="38"/>
      <c r="H10" s="10" t="s">
        <v>98</v>
      </c>
      <c r="I10" s="10" t="s">
        <v>98</v>
      </c>
      <c r="J10" s="10" t="s">
        <v>118</v>
      </c>
      <c r="K10" s="22" t="s">
        <v>68</v>
      </c>
      <c r="L10" s="10" t="s">
        <v>79</v>
      </c>
      <c r="M10" s="21" t="s">
        <v>67</v>
      </c>
      <c r="N10" s="10" t="s">
        <v>98</v>
      </c>
      <c r="O10" s="23">
        <f t="shared" si="2"/>
        <v>7</v>
      </c>
      <c r="P10" s="23">
        <f t="shared" si="3"/>
        <v>1</v>
      </c>
    </row>
    <row r="11" spans="1:16" ht="21.95" customHeight="1" x14ac:dyDescent="0.15">
      <c r="A11" s="289"/>
      <c r="B11" s="36" t="s">
        <v>76</v>
      </c>
      <c r="C11" s="86">
        <f t="shared" si="0"/>
        <v>6</v>
      </c>
      <c r="D11" s="86">
        <f t="shared" si="1"/>
        <v>2</v>
      </c>
      <c r="E11" s="37"/>
      <c r="F11" s="78" t="s">
        <v>98</v>
      </c>
      <c r="G11" s="38"/>
      <c r="H11" s="10" t="s">
        <v>98</v>
      </c>
      <c r="I11" s="10" t="s">
        <v>98</v>
      </c>
      <c r="J11" s="10" t="s">
        <v>119</v>
      </c>
      <c r="K11" s="22" t="s">
        <v>79</v>
      </c>
      <c r="L11" s="10" t="s">
        <v>79</v>
      </c>
      <c r="M11" s="21" t="s">
        <v>68</v>
      </c>
      <c r="N11" s="10" t="s">
        <v>98</v>
      </c>
      <c r="O11" s="23">
        <f t="shared" si="2"/>
        <v>6</v>
      </c>
      <c r="P11" s="23">
        <f t="shared" si="3"/>
        <v>2</v>
      </c>
    </row>
    <row r="12" spans="1:16" ht="21.95" customHeight="1" x14ac:dyDescent="0.15">
      <c r="A12" s="289"/>
      <c r="B12" s="36" t="s">
        <v>63</v>
      </c>
      <c r="C12" s="86">
        <f t="shared" si="0"/>
        <v>7</v>
      </c>
      <c r="D12" s="86">
        <f t="shared" si="1"/>
        <v>1</v>
      </c>
      <c r="E12" s="37"/>
      <c r="F12" s="78" t="s">
        <v>98</v>
      </c>
      <c r="G12" s="38"/>
      <c r="H12" s="10" t="s">
        <v>98</v>
      </c>
      <c r="I12" s="10" t="s">
        <v>92</v>
      </c>
      <c r="J12" s="10" t="s">
        <v>118</v>
      </c>
      <c r="K12" s="22" t="s">
        <v>79</v>
      </c>
      <c r="L12" s="10" t="s">
        <v>79</v>
      </c>
      <c r="M12" s="21" t="s">
        <v>67</v>
      </c>
      <c r="N12" s="10" t="s">
        <v>98</v>
      </c>
      <c r="O12" s="23">
        <f t="shared" si="2"/>
        <v>7</v>
      </c>
      <c r="P12" s="23">
        <f t="shared" si="3"/>
        <v>1</v>
      </c>
    </row>
    <row r="13" spans="1:16" ht="21.95" customHeight="1" x14ac:dyDescent="0.15">
      <c r="A13" s="289"/>
      <c r="B13" s="36" t="s">
        <v>64</v>
      </c>
      <c r="C13" s="86">
        <f t="shared" si="0"/>
        <v>4</v>
      </c>
      <c r="D13" s="86">
        <f t="shared" si="1"/>
        <v>4</v>
      </c>
      <c r="E13" s="37"/>
      <c r="F13" s="78" t="s">
        <v>92</v>
      </c>
      <c r="G13" s="21"/>
      <c r="H13" s="10" t="s">
        <v>98</v>
      </c>
      <c r="I13" s="10" t="s">
        <v>98</v>
      </c>
      <c r="J13" s="10" t="s">
        <v>119</v>
      </c>
      <c r="K13" s="22" t="s">
        <v>68</v>
      </c>
      <c r="L13" s="10" t="s">
        <v>79</v>
      </c>
      <c r="M13" s="21" t="s">
        <v>67</v>
      </c>
      <c r="N13" s="10" t="s">
        <v>92</v>
      </c>
      <c r="O13" s="23">
        <f t="shared" si="2"/>
        <v>4</v>
      </c>
      <c r="P13" s="23">
        <f t="shared" si="3"/>
        <v>4</v>
      </c>
    </row>
    <row r="14" spans="1:16" ht="21.95" customHeight="1" x14ac:dyDescent="0.15">
      <c r="A14" s="289"/>
      <c r="B14" s="36" t="s">
        <v>65</v>
      </c>
      <c r="C14" s="86">
        <f t="shared" si="0"/>
        <v>4</v>
      </c>
      <c r="D14" s="86">
        <f t="shared" si="1"/>
        <v>4</v>
      </c>
      <c r="E14" s="37"/>
      <c r="F14" s="78" t="s">
        <v>92</v>
      </c>
      <c r="G14" s="21"/>
      <c r="H14" s="10" t="s">
        <v>98</v>
      </c>
      <c r="I14" s="10" t="s">
        <v>98</v>
      </c>
      <c r="J14" s="10" t="s">
        <v>119</v>
      </c>
      <c r="K14" s="22" t="s">
        <v>68</v>
      </c>
      <c r="L14" s="10" t="s">
        <v>79</v>
      </c>
      <c r="M14" s="21" t="s">
        <v>67</v>
      </c>
      <c r="N14" s="10" t="s">
        <v>92</v>
      </c>
      <c r="O14" s="23">
        <f t="shared" si="2"/>
        <v>4</v>
      </c>
      <c r="P14" s="23">
        <f t="shared" si="3"/>
        <v>4</v>
      </c>
    </row>
    <row r="15" spans="1:16" ht="21.95" customHeight="1" x14ac:dyDescent="0.15">
      <c r="A15" s="289"/>
      <c r="B15" s="36" t="s">
        <v>66</v>
      </c>
      <c r="C15" s="86">
        <f t="shared" si="0"/>
        <v>6</v>
      </c>
      <c r="D15" s="86">
        <f t="shared" si="1"/>
        <v>2</v>
      </c>
      <c r="E15" s="37"/>
      <c r="F15" s="78" t="s">
        <v>98</v>
      </c>
      <c r="G15" s="38"/>
      <c r="H15" s="10" t="s">
        <v>98</v>
      </c>
      <c r="I15" s="10" t="s">
        <v>98</v>
      </c>
      <c r="J15" s="10" t="s">
        <v>118</v>
      </c>
      <c r="K15" s="22" t="s">
        <v>68</v>
      </c>
      <c r="L15" s="10" t="s">
        <v>79</v>
      </c>
      <c r="M15" s="21" t="s">
        <v>68</v>
      </c>
      <c r="N15" s="10" t="s">
        <v>98</v>
      </c>
      <c r="O15" s="30">
        <f t="shared" si="2"/>
        <v>6</v>
      </c>
      <c r="P15" s="23">
        <f t="shared" si="3"/>
        <v>2</v>
      </c>
    </row>
    <row r="16" spans="1:16" ht="21.95" customHeight="1" x14ac:dyDescent="0.15">
      <c r="A16" s="40"/>
      <c r="B16" s="70" t="s">
        <v>156</v>
      </c>
      <c r="C16" s="71">
        <f>SUM(C5:C15)</f>
        <v>55</v>
      </c>
      <c r="D16" s="71">
        <f t="shared" ref="D16" si="4">SUM(D5:D15)</f>
        <v>33</v>
      </c>
      <c r="E16" s="51"/>
      <c r="F16" s="112"/>
      <c r="G16" s="65"/>
      <c r="H16" s="114"/>
      <c r="I16" s="113"/>
      <c r="J16" s="113"/>
      <c r="K16" s="169"/>
      <c r="L16" s="113"/>
      <c r="M16" s="249"/>
      <c r="N16" s="113"/>
      <c r="O16" s="27"/>
      <c r="P16" s="27"/>
    </row>
    <row r="17" spans="1:16" ht="24.95" customHeight="1" x14ac:dyDescent="0.15">
      <c r="A17" s="55" t="s">
        <v>70</v>
      </c>
      <c r="B17" s="42"/>
      <c r="C17" s="42"/>
      <c r="D17" s="42"/>
      <c r="E17" s="44"/>
      <c r="F17" s="240" t="s">
        <v>176</v>
      </c>
      <c r="G17" s="241"/>
      <c r="H17" s="219" t="s">
        <v>100</v>
      </c>
      <c r="I17" s="234" t="s">
        <v>102</v>
      </c>
      <c r="J17" s="189" t="s">
        <v>121</v>
      </c>
      <c r="K17" s="234" t="s">
        <v>82</v>
      </c>
      <c r="L17" s="189" t="s">
        <v>170</v>
      </c>
      <c r="M17" s="250"/>
      <c r="N17" s="189" t="s">
        <v>93</v>
      </c>
      <c r="O17" s="26">
        <f>SUM(O5:O15)</f>
        <v>55</v>
      </c>
      <c r="P17" s="26">
        <f>SUM(P5:P15)</f>
        <v>33</v>
      </c>
    </row>
    <row r="18" spans="1:16" ht="24.95" customHeight="1" x14ac:dyDescent="0.15">
      <c r="A18" s="56" t="s">
        <v>71</v>
      </c>
      <c r="B18" s="44"/>
      <c r="C18" s="42"/>
      <c r="D18" s="42"/>
      <c r="E18" s="42"/>
      <c r="F18" s="242" t="s">
        <v>154</v>
      </c>
      <c r="G18" s="241"/>
      <c r="H18" s="219" t="s">
        <v>101</v>
      </c>
      <c r="I18" s="234" t="s">
        <v>103</v>
      </c>
      <c r="J18" s="189" t="s">
        <v>122</v>
      </c>
      <c r="K18" s="234" t="s">
        <v>81</v>
      </c>
      <c r="L18" s="189" t="s">
        <v>83</v>
      </c>
      <c r="M18" s="250"/>
      <c r="N18" s="189" t="s">
        <v>106</v>
      </c>
    </row>
    <row r="19" spans="1:16" ht="24.95" customHeight="1" x14ac:dyDescent="0.15">
      <c r="A19" s="56" t="s">
        <v>72</v>
      </c>
      <c r="B19" s="44"/>
      <c r="C19" s="42"/>
      <c r="D19" s="42"/>
      <c r="E19" s="42"/>
      <c r="F19" s="242" t="s">
        <v>162</v>
      </c>
      <c r="G19" s="241"/>
      <c r="H19" s="219" t="s">
        <v>105</v>
      </c>
      <c r="I19" s="234" t="s">
        <v>104</v>
      </c>
      <c r="J19" s="189" t="s">
        <v>123</v>
      </c>
      <c r="K19" s="234" t="s">
        <v>80</v>
      </c>
      <c r="L19" s="189" t="s">
        <v>84</v>
      </c>
      <c r="M19" s="250" t="s">
        <v>78</v>
      </c>
      <c r="N19" s="189" t="s">
        <v>94</v>
      </c>
    </row>
    <row r="20" spans="1:16" ht="24.95" customHeight="1" x14ac:dyDescent="0.15">
      <c r="A20" s="56" t="s">
        <v>73</v>
      </c>
      <c r="B20" s="44"/>
      <c r="C20" s="42"/>
      <c r="D20" s="42"/>
      <c r="E20" s="42"/>
      <c r="F20" s="242" t="s">
        <v>395</v>
      </c>
      <c r="G20" s="243"/>
      <c r="H20" s="219"/>
      <c r="I20" s="234" t="s">
        <v>165</v>
      </c>
      <c r="J20" s="189"/>
      <c r="K20" s="234" t="s">
        <v>163</v>
      </c>
      <c r="L20" s="189" t="s">
        <v>335</v>
      </c>
      <c r="M20" s="234"/>
      <c r="N20" s="189" t="s">
        <v>336</v>
      </c>
    </row>
    <row r="21" spans="1:16" ht="24.95" customHeight="1" x14ac:dyDescent="0.15">
      <c r="A21" s="56" t="s">
        <v>74</v>
      </c>
      <c r="B21" s="44"/>
      <c r="C21" s="42"/>
      <c r="D21" s="42"/>
      <c r="E21" s="42"/>
      <c r="F21" s="242"/>
      <c r="G21" s="241"/>
      <c r="H21" s="219"/>
      <c r="I21" s="234"/>
      <c r="J21" s="189"/>
      <c r="K21" s="189"/>
      <c r="L21" s="189"/>
      <c r="M21" s="234"/>
      <c r="N21" s="189"/>
    </row>
    <row r="22" spans="1:16" ht="24.95" customHeight="1" x14ac:dyDescent="0.15">
      <c r="A22" s="57" t="s">
        <v>157</v>
      </c>
      <c r="E22" s="27"/>
      <c r="F22" s="16"/>
      <c r="G22" s="16"/>
      <c r="H22" s="45"/>
      <c r="I22" s="46"/>
      <c r="J22" s="46"/>
      <c r="K22" s="47"/>
      <c r="L22" s="46"/>
      <c r="M22" s="48"/>
      <c r="N22" s="16"/>
    </row>
    <row r="23" spans="1:16" x14ac:dyDescent="0.15">
      <c r="E23" s="27"/>
    </row>
    <row r="24" spans="1:16" x14ac:dyDescent="0.15">
      <c r="E24" s="27"/>
    </row>
  </sheetData>
  <mergeCells count="5">
    <mergeCell ref="C3:D3"/>
    <mergeCell ref="O3:P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21" sqref="M21"/>
    </sheetView>
  </sheetViews>
  <sheetFormatPr defaultRowHeight="13.5" x14ac:dyDescent="0.15"/>
  <cols>
    <col min="1" max="1" width="14.375" customWidth="1"/>
    <col min="2" max="2" width="37.375" customWidth="1"/>
    <col min="3" max="6" width="7.5" customWidth="1"/>
    <col min="7" max="7" width="12.875" customWidth="1"/>
    <col min="8" max="8" width="12.875" hidden="1" customWidth="1"/>
    <col min="9" max="9" width="12.875" customWidth="1"/>
    <col min="10" max="10" width="12.875" hidden="1" customWidth="1"/>
    <col min="11" max="11" width="12.875" customWidth="1"/>
    <col min="12" max="12" width="12.875" style="15" customWidth="1"/>
    <col min="13" max="15" width="12.875" customWidth="1"/>
    <col min="16" max="16" width="10.625" hidden="1" customWidth="1"/>
    <col min="17" max="17" width="2.25" hidden="1" customWidth="1"/>
  </cols>
  <sheetData>
    <row r="1" spans="1:17" ht="28.5" customHeight="1" x14ac:dyDescent="0.15">
      <c r="F1" s="27"/>
    </row>
    <row r="2" spans="1:17" x14ac:dyDescent="0.15">
      <c r="A2" s="19">
        <v>42621</v>
      </c>
      <c r="B2" s="20" t="s">
        <v>292</v>
      </c>
      <c r="C2" s="20"/>
      <c r="D2" s="20"/>
      <c r="E2" s="20"/>
      <c r="F2" s="29"/>
    </row>
    <row r="3" spans="1:17" ht="16.5" x14ac:dyDescent="0.3">
      <c r="C3" s="292"/>
      <c r="D3" s="292"/>
      <c r="E3" s="292"/>
      <c r="F3" s="28"/>
      <c r="P3" s="290" t="s">
        <v>77</v>
      </c>
      <c r="Q3" s="291"/>
    </row>
    <row r="4" spans="1:17" ht="24.95" customHeight="1" x14ac:dyDescent="0.15">
      <c r="A4" s="31"/>
      <c r="B4" s="32"/>
      <c r="C4" s="79" t="s">
        <v>118</v>
      </c>
      <c r="D4" s="80" t="s">
        <v>119</v>
      </c>
      <c r="E4" s="80" t="s">
        <v>130</v>
      </c>
      <c r="F4" s="33"/>
      <c r="G4" s="34" t="s">
        <v>8</v>
      </c>
      <c r="H4" s="34" t="s">
        <v>151</v>
      </c>
      <c r="I4" s="49" t="s">
        <v>11</v>
      </c>
      <c r="J4" s="49" t="s">
        <v>13</v>
      </c>
      <c r="K4" s="35" t="s">
        <v>10</v>
      </c>
      <c r="L4" s="35" t="s">
        <v>75</v>
      </c>
      <c r="M4" s="35" t="s">
        <v>12</v>
      </c>
      <c r="N4" s="34" t="s">
        <v>9</v>
      </c>
      <c r="O4" s="35" t="s">
        <v>14</v>
      </c>
      <c r="P4" s="25" t="s">
        <v>98</v>
      </c>
      <c r="Q4" s="25" t="s">
        <v>92</v>
      </c>
    </row>
    <row r="5" spans="1:17" ht="21.95" customHeight="1" x14ac:dyDescent="0.15">
      <c r="A5" s="289" t="s">
        <v>54</v>
      </c>
      <c r="B5" s="36" t="s">
        <v>55</v>
      </c>
      <c r="C5" s="86">
        <f>COUNTIF(G5:O5,"A")</f>
        <v>7</v>
      </c>
      <c r="D5" s="86">
        <f>COUNTIF(G5:O5,"B")</f>
        <v>0</v>
      </c>
      <c r="E5" s="86">
        <f>COUNTIF(G5:O5,"C")</f>
        <v>0</v>
      </c>
      <c r="F5" s="37"/>
      <c r="G5" s="17" t="s">
        <v>186</v>
      </c>
      <c r="H5" s="38"/>
      <c r="I5" s="17" t="s">
        <v>107</v>
      </c>
      <c r="J5" s="10"/>
      <c r="K5" s="17" t="s">
        <v>120</v>
      </c>
      <c r="L5" s="18" t="s">
        <v>120</v>
      </c>
      <c r="M5" s="17" t="s">
        <v>120</v>
      </c>
      <c r="N5" s="17" t="s">
        <v>107</v>
      </c>
      <c r="O5" s="17" t="s">
        <v>107</v>
      </c>
      <c r="P5" s="23">
        <f>COUNTIF(G5:O5,"A")</f>
        <v>7</v>
      </c>
      <c r="Q5" s="23">
        <f>COUNTIF(G5:O5,"B")</f>
        <v>0</v>
      </c>
    </row>
    <row r="6" spans="1:17" ht="21.95" customHeight="1" x14ac:dyDescent="0.15">
      <c r="A6" s="289"/>
      <c r="B6" s="36" t="s">
        <v>56</v>
      </c>
      <c r="C6" s="86">
        <f t="shared" ref="C6:C15" si="0">COUNTIF(G6:O6,"A")</f>
        <v>3</v>
      </c>
      <c r="D6" s="86">
        <f t="shared" ref="D6:D15" si="1">COUNTIF(G6:O6,"B")</f>
        <v>4</v>
      </c>
      <c r="E6" s="86">
        <f t="shared" ref="E6:E15" si="2">COUNTIF(G6:O6,"C")</f>
        <v>0</v>
      </c>
      <c r="F6" s="37"/>
      <c r="G6" s="17" t="s">
        <v>186</v>
      </c>
      <c r="H6" s="38"/>
      <c r="I6" s="17" t="s">
        <v>108</v>
      </c>
      <c r="J6" s="10"/>
      <c r="K6" s="17" t="s">
        <v>124</v>
      </c>
      <c r="L6" s="18" t="s">
        <v>124</v>
      </c>
      <c r="M6" s="17" t="s">
        <v>125</v>
      </c>
      <c r="N6" s="17" t="s">
        <v>107</v>
      </c>
      <c r="O6" s="17" t="s">
        <v>108</v>
      </c>
      <c r="P6" s="23">
        <f t="shared" ref="P6:P15" si="3">COUNTIF(G6:O6,"A")</f>
        <v>3</v>
      </c>
      <c r="Q6" s="23">
        <f t="shared" ref="Q6:Q15" si="4">COUNTIF(G6:O6,"B")</f>
        <v>4</v>
      </c>
    </row>
    <row r="7" spans="1:17" ht="21.95" customHeight="1" x14ac:dyDescent="0.15">
      <c r="A7" s="289"/>
      <c r="B7" s="36" t="s">
        <v>57</v>
      </c>
      <c r="C7" s="86">
        <f t="shared" si="0"/>
        <v>4</v>
      </c>
      <c r="D7" s="86">
        <f t="shared" si="1"/>
        <v>3</v>
      </c>
      <c r="E7" s="86">
        <f t="shared" si="2"/>
        <v>0</v>
      </c>
      <c r="F7" s="37"/>
      <c r="G7" s="17" t="s">
        <v>187</v>
      </c>
      <c r="H7" s="38"/>
      <c r="I7" s="17" t="s">
        <v>107</v>
      </c>
      <c r="J7" s="10"/>
      <c r="K7" s="17" t="s">
        <v>124</v>
      </c>
      <c r="L7" s="18" t="s">
        <v>125</v>
      </c>
      <c r="M7" s="17" t="s">
        <v>125</v>
      </c>
      <c r="N7" s="17" t="s">
        <v>107</v>
      </c>
      <c r="O7" s="17" t="s">
        <v>108</v>
      </c>
      <c r="P7" s="23">
        <f t="shared" si="3"/>
        <v>4</v>
      </c>
      <c r="Q7" s="23">
        <f t="shared" si="4"/>
        <v>3</v>
      </c>
    </row>
    <row r="8" spans="1:17" ht="21.95" customHeight="1" x14ac:dyDescent="0.15">
      <c r="A8" s="289" t="s">
        <v>58</v>
      </c>
      <c r="B8" s="36" t="s">
        <v>59</v>
      </c>
      <c r="C8" s="86">
        <f t="shared" si="0"/>
        <v>3</v>
      </c>
      <c r="D8" s="86">
        <f t="shared" si="1"/>
        <v>3</v>
      </c>
      <c r="E8" s="86">
        <f t="shared" si="2"/>
        <v>1</v>
      </c>
      <c r="F8" s="37"/>
      <c r="G8" s="17" t="s">
        <v>187</v>
      </c>
      <c r="H8" s="21"/>
      <c r="I8" s="17" t="s">
        <v>107</v>
      </c>
      <c r="J8" s="10"/>
      <c r="K8" s="17" t="s">
        <v>125</v>
      </c>
      <c r="L8" s="18" t="s">
        <v>124</v>
      </c>
      <c r="M8" s="17" t="s">
        <v>129</v>
      </c>
      <c r="N8" s="17" t="s">
        <v>108</v>
      </c>
      <c r="O8" s="17" t="s">
        <v>107</v>
      </c>
      <c r="P8" s="23">
        <f t="shared" si="3"/>
        <v>3</v>
      </c>
      <c r="Q8" s="23">
        <f t="shared" si="4"/>
        <v>3</v>
      </c>
    </row>
    <row r="9" spans="1:17" ht="21.95" customHeight="1" x14ac:dyDescent="0.15">
      <c r="A9" s="289"/>
      <c r="B9" s="36" t="s">
        <v>60</v>
      </c>
      <c r="C9" s="86">
        <f t="shared" si="0"/>
        <v>6</v>
      </c>
      <c r="D9" s="86">
        <f t="shared" si="1"/>
        <v>1</v>
      </c>
      <c r="E9" s="86">
        <f t="shared" si="2"/>
        <v>0</v>
      </c>
      <c r="F9" s="37"/>
      <c r="G9" s="17" t="s">
        <v>187</v>
      </c>
      <c r="H9" s="38"/>
      <c r="I9" s="17" t="s">
        <v>107</v>
      </c>
      <c r="J9" s="10"/>
      <c r="K9" s="17" t="s">
        <v>125</v>
      </c>
      <c r="L9" s="18" t="s">
        <v>125</v>
      </c>
      <c r="M9" s="17" t="s">
        <v>125</v>
      </c>
      <c r="N9" s="17" t="s">
        <v>67</v>
      </c>
      <c r="O9" s="17" t="s">
        <v>107</v>
      </c>
      <c r="P9" s="23">
        <f t="shared" si="3"/>
        <v>6</v>
      </c>
      <c r="Q9" s="23">
        <f t="shared" si="4"/>
        <v>1</v>
      </c>
    </row>
    <row r="10" spans="1:17" ht="21.95" customHeight="1" x14ac:dyDescent="0.15">
      <c r="A10" s="289" t="s">
        <v>61</v>
      </c>
      <c r="B10" s="36" t="s">
        <v>62</v>
      </c>
      <c r="C10" s="86">
        <f t="shared" si="0"/>
        <v>6</v>
      </c>
      <c r="D10" s="86">
        <f t="shared" si="1"/>
        <v>1</v>
      </c>
      <c r="E10" s="86">
        <f t="shared" si="2"/>
        <v>0</v>
      </c>
      <c r="F10" s="37"/>
      <c r="G10" s="17" t="s">
        <v>186</v>
      </c>
      <c r="H10" s="38"/>
      <c r="I10" s="17" t="s">
        <v>107</v>
      </c>
      <c r="J10" s="10"/>
      <c r="K10" s="17" t="s">
        <v>125</v>
      </c>
      <c r="L10" s="18" t="s">
        <v>124</v>
      </c>
      <c r="M10" s="17" t="s">
        <v>125</v>
      </c>
      <c r="N10" s="17" t="s">
        <v>107</v>
      </c>
      <c r="O10" s="17" t="s">
        <v>107</v>
      </c>
      <c r="P10" s="23">
        <f t="shared" si="3"/>
        <v>6</v>
      </c>
      <c r="Q10" s="23">
        <f t="shared" si="4"/>
        <v>1</v>
      </c>
    </row>
    <row r="11" spans="1:17" ht="21.95" customHeight="1" x14ac:dyDescent="0.15">
      <c r="A11" s="289"/>
      <c r="B11" s="36" t="s">
        <v>76</v>
      </c>
      <c r="C11" s="86">
        <f t="shared" si="0"/>
        <v>6</v>
      </c>
      <c r="D11" s="86">
        <f t="shared" si="1"/>
        <v>1</v>
      </c>
      <c r="E11" s="86">
        <f t="shared" si="2"/>
        <v>0</v>
      </c>
      <c r="F11" s="37"/>
      <c r="G11" s="17" t="s">
        <v>186</v>
      </c>
      <c r="H11" s="38"/>
      <c r="I11" s="17" t="s">
        <v>107</v>
      </c>
      <c r="J11" s="10"/>
      <c r="K11" s="17" t="s">
        <v>124</v>
      </c>
      <c r="L11" s="18" t="s">
        <v>125</v>
      </c>
      <c r="M11" s="17" t="s">
        <v>125</v>
      </c>
      <c r="N11" s="17" t="s">
        <v>107</v>
      </c>
      <c r="O11" s="17" t="s">
        <v>107</v>
      </c>
      <c r="P11" s="23">
        <f t="shared" si="3"/>
        <v>6</v>
      </c>
      <c r="Q11" s="23">
        <f t="shared" si="4"/>
        <v>1</v>
      </c>
    </row>
    <row r="12" spans="1:17" ht="21.95" customHeight="1" x14ac:dyDescent="0.15">
      <c r="A12" s="289"/>
      <c r="B12" s="36" t="s">
        <v>63</v>
      </c>
      <c r="C12" s="86">
        <f t="shared" si="0"/>
        <v>6</v>
      </c>
      <c r="D12" s="86">
        <f t="shared" si="1"/>
        <v>1</v>
      </c>
      <c r="E12" s="86">
        <f t="shared" si="2"/>
        <v>0</v>
      </c>
      <c r="F12" s="37"/>
      <c r="G12" s="17" t="s">
        <v>186</v>
      </c>
      <c r="H12" s="38"/>
      <c r="I12" s="17" t="s">
        <v>107</v>
      </c>
      <c r="J12" s="10"/>
      <c r="K12" s="17" t="s">
        <v>125</v>
      </c>
      <c r="L12" s="18" t="s">
        <v>125</v>
      </c>
      <c r="M12" s="17" t="s">
        <v>125</v>
      </c>
      <c r="N12" s="17" t="s">
        <v>108</v>
      </c>
      <c r="O12" s="17" t="s">
        <v>107</v>
      </c>
      <c r="P12" s="23">
        <f t="shared" si="3"/>
        <v>6</v>
      </c>
      <c r="Q12" s="23">
        <f t="shared" si="4"/>
        <v>1</v>
      </c>
    </row>
    <row r="13" spans="1:17" ht="21.95" customHeight="1" x14ac:dyDescent="0.15">
      <c r="A13" s="289"/>
      <c r="B13" s="36" t="s">
        <v>64</v>
      </c>
      <c r="C13" s="86">
        <f t="shared" si="0"/>
        <v>4</v>
      </c>
      <c r="D13" s="86">
        <f t="shared" si="1"/>
        <v>3</v>
      </c>
      <c r="E13" s="86">
        <f t="shared" si="2"/>
        <v>0</v>
      </c>
      <c r="F13" s="37"/>
      <c r="G13" s="17" t="s">
        <v>187</v>
      </c>
      <c r="H13" s="21"/>
      <c r="I13" s="17" t="s">
        <v>107</v>
      </c>
      <c r="J13" s="10"/>
      <c r="K13" s="17" t="s">
        <v>124</v>
      </c>
      <c r="L13" s="18" t="s">
        <v>125</v>
      </c>
      <c r="M13" s="17" t="s">
        <v>125</v>
      </c>
      <c r="N13" s="17" t="s">
        <v>107</v>
      </c>
      <c r="O13" s="17" t="s">
        <v>108</v>
      </c>
      <c r="P13" s="23">
        <f t="shared" si="3"/>
        <v>4</v>
      </c>
      <c r="Q13" s="23">
        <f t="shared" si="4"/>
        <v>3</v>
      </c>
    </row>
    <row r="14" spans="1:17" ht="21.95" customHeight="1" x14ac:dyDescent="0.15">
      <c r="A14" s="289"/>
      <c r="B14" s="36" t="s">
        <v>65</v>
      </c>
      <c r="C14" s="86">
        <f t="shared" si="0"/>
        <v>5</v>
      </c>
      <c r="D14" s="86">
        <f t="shared" si="1"/>
        <v>2</v>
      </c>
      <c r="E14" s="86">
        <f t="shared" si="2"/>
        <v>0</v>
      </c>
      <c r="F14" s="37"/>
      <c r="G14" s="17" t="s">
        <v>187</v>
      </c>
      <c r="H14" s="21"/>
      <c r="I14" s="17" t="s">
        <v>107</v>
      </c>
      <c r="J14" s="10"/>
      <c r="K14" s="17" t="s">
        <v>125</v>
      </c>
      <c r="L14" s="18" t="s">
        <v>124</v>
      </c>
      <c r="M14" s="17" t="s">
        <v>125</v>
      </c>
      <c r="N14" s="17" t="s">
        <v>107</v>
      </c>
      <c r="O14" s="17" t="s">
        <v>107</v>
      </c>
      <c r="P14" s="23">
        <f t="shared" si="3"/>
        <v>5</v>
      </c>
      <c r="Q14" s="23">
        <f t="shared" si="4"/>
        <v>2</v>
      </c>
    </row>
    <row r="15" spans="1:17" ht="21.95" customHeight="1" x14ac:dyDescent="0.15">
      <c r="A15" s="289"/>
      <c r="B15" s="36" t="s">
        <v>66</v>
      </c>
      <c r="C15" s="86">
        <f t="shared" si="0"/>
        <v>5</v>
      </c>
      <c r="D15" s="86">
        <f t="shared" si="1"/>
        <v>2</v>
      </c>
      <c r="E15" s="86">
        <f t="shared" si="2"/>
        <v>0</v>
      </c>
      <c r="F15" s="37"/>
      <c r="G15" s="17" t="s">
        <v>186</v>
      </c>
      <c r="H15" s="50"/>
      <c r="I15" s="63" t="s">
        <v>107</v>
      </c>
      <c r="J15" s="62"/>
      <c r="K15" s="63" t="s">
        <v>125</v>
      </c>
      <c r="L15" s="64" t="s">
        <v>124</v>
      </c>
      <c r="M15" s="63" t="s">
        <v>125</v>
      </c>
      <c r="N15" s="63" t="s">
        <v>108</v>
      </c>
      <c r="O15" s="63" t="s">
        <v>107</v>
      </c>
      <c r="P15" s="30">
        <f t="shared" si="3"/>
        <v>5</v>
      </c>
      <c r="Q15" s="23">
        <f t="shared" si="4"/>
        <v>2</v>
      </c>
    </row>
    <row r="16" spans="1:17" ht="21.95" customHeight="1" x14ac:dyDescent="0.15">
      <c r="A16" s="40"/>
      <c r="B16" s="70" t="s">
        <v>156</v>
      </c>
      <c r="C16" s="71">
        <f>SUM(C5:C15)</f>
        <v>55</v>
      </c>
      <c r="D16" s="71">
        <f t="shared" ref="D16:E16" si="5">SUM(D5:D15)</f>
        <v>21</v>
      </c>
      <c r="E16" s="71">
        <f t="shared" si="5"/>
        <v>1</v>
      </c>
      <c r="F16" s="41"/>
      <c r="G16" s="112"/>
      <c r="H16" s="65"/>
      <c r="I16" s="170"/>
      <c r="J16" s="65"/>
      <c r="K16" s="114"/>
      <c r="L16" s="169"/>
      <c r="M16" s="113"/>
      <c r="N16" s="171"/>
      <c r="O16" s="113"/>
      <c r="P16" s="27"/>
      <c r="Q16" s="27"/>
    </row>
    <row r="17" spans="1:18" ht="24.95" customHeight="1" x14ac:dyDescent="0.15">
      <c r="A17" s="55" t="s">
        <v>70</v>
      </c>
      <c r="B17" s="42"/>
      <c r="C17" s="42"/>
      <c r="D17" s="42"/>
      <c r="E17" s="42"/>
      <c r="F17" s="44"/>
      <c r="G17" s="224" t="s">
        <v>171</v>
      </c>
      <c r="H17" s="218"/>
      <c r="I17" s="230"/>
      <c r="J17" s="213"/>
      <c r="K17" s="191" t="s">
        <v>134</v>
      </c>
      <c r="L17" s="189" t="s">
        <v>126</v>
      </c>
      <c r="M17" s="192" t="s">
        <v>131</v>
      </c>
      <c r="N17" s="193"/>
      <c r="O17" s="192" t="s">
        <v>137</v>
      </c>
      <c r="P17" s="147">
        <f>SUM(P5:P15)</f>
        <v>55</v>
      </c>
      <c r="Q17" s="147">
        <f>SUM(Q5:Q15)</f>
        <v>21</v>
      </c>
      <c r="R17" s="148"/>
    </row>
    <row r="18" spans="1:18" ht="24.95" customHeight="1" x14ac:dyDescent="0.15">
      <c r="A18" s="56" t="s">
        <v>71</v>
      </c>
      <c r="B18" s="44"/>
      <c r="C18" s="42"/>
      <c r="D18" s="42"/>
      <c r="E18" s="42"/>
      <c r="F18" s="42"/>
      <c r="G18" s="223" t="s">
        <v>167</v>
      </c>
      <c r="H18" s="218"/>
      <c r="I18" s="230" t="s">
        <v>109</v>
      </c>
      <c r="J18" s="213"/>
      <c r="K18" s="191" t="s">
        <v>135</v>
      </c>
      <c r="L18" s="189" t="s">
        <v>127</v>
      </c>
      <c r="M18" s="192" t="s">
        <v>132</v>
      </c>
      <c r="N18" s="193"/>
      <c r="O18" s="192" t="s">
        <v>110</v>
      </c>
      <c r="P18" s="148"/>
      <c r="Q18" s="148"/>
      <c r="R18" s="148"/>
    </row>
    <row r="19" spans="1:18" ht="24.95" customHeight="1" x14ac:dyDescent="0.15">
      <c r="A19" s="56" t="s">
        <v>72</v>
      </c>
      <c r="B19" s="44"/>
      <c r="C19" s="42"/>
      <c r="D19" s="42"/>
      <c r="E19" s="42"/>
      <c r="F19" s="42"/>
      <c r="G19" s="224" t="s">
        <v>168</v>
      </c>
      <c r="H19" s="218"/>
      <c r="I19" s="219" t="s">
        <v>172</v>
      </c>
      <c r="J19" s="213"/>
      <c r="K19" s="191" t="s">
        <v>136</v>
      </c>
      <c r="L19" s="189" t="s">
        <v>128</v>
      </c>
      <c r="M19" s="192" t="s">
        <v>133</v>
      </c>
      <c r="N19" s="193" t="s">
        <v>173</v>
      </c>
      <c r="O19" s="192" t="s">
        <v>111</v>
      </c>
      <c r="P19" s="148"/>
      <c r="Q19" s="148"/>
      <c r="R19" s="148"/>
    </row>
    <row r="20" spans="1:18" ht="24.95" customHeight="1" x14ac:dyDescent="0.15">
      <c r="A20" s="56" t="s">
        <v>73</v>
      </c>
      <c r="B20" s="44"/>
      <c r="C20" s="42"/>
      <c r="D20" s="42"/>
      <c r="E20" s="42"/>
      <c r="F20" s="42"/>
      <c r="G20" s="224" t="s">
        <v>337</v>
      </c>
      <c r="H20" s="231"/>
      <c r="I20" s="219"/>
      <c r="J20" s="232"/>
      <c r="K20" s="233"/>
      <c r="L20" s="189"/>
      <c r="M20" s="224" t="s">
        <v>338</v>
      </c>
      <c r="N20" s="193"/>
      <c r="O20" s="234"/>
      <c r="P20" s="148"/>
      <c r="Q20" s="148"/>
      <c r="R20" s="148"/>
    </row>
    <row r="21" spans="1:18" ht="24.95" customHeight="1" x14ac:dyDescent="0.15">
      <c r="A21" s="56" t="s">
        <v>74</v>
      </c>
      <c r="B21" s="44"/>
      <c r="C21" s="42"/>
      <c r="D21" s="42"/>
      <c r="E21" s="42"/>
      <c r="F21" s="42"/>
      <c r="G21" s="224"/>
      <c r="H21" s="218"/>
      <c r="I21" s="219" t="s">
        <v>174</v>
      </c>
      <c r="J21" s="213"/>
      <c r="K21" s="191"/>
      <c r="L21" s="189"/>
      <c r="M21" s="192"/>
      <c r="N21" s="189"/>
      <c r="O21" s="192"/>
      <c r="P21" s="148"/>
      <c r="Q21" s="148"/>
      <c r="R21" s="148"/>
    </row>
    <row r="22" spans="1:18" ht="24.95" customHeight="1" x14ac:dyDescent="0.15">
      <c r="A22" s="57" t="s">
        <v>241</v>
      </c>
      <c r="F22" s="27"/>
      <c r="G22" s="235"/>
      <c r="H22" s="236" t="s">
        <v>158</v>
      </c>
      <c r="I22" s="237"/>
      <c r="J22" s="238"/>
      <c r="K22" s="238"/>
      <c r="L22" s="239"/>
      <c r="M22" s="238"/>
      <c r="N22" s="237"/>
      <c r="O22" s="235"/>
    </row>
    <row r="23" spans="1:18" x14ac:dyDescent="0.15">
      <c r="F23" s="27"/>
      <c r="L23" s="145"/>
      <c r="N23" s="143"/>
    </row>
    <row r="24" spans="1:18" x14ac:dyDescent="0.15">
      <c r="F24" s="27"/>
      <c r="L24" s="145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5" sqref="G15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11" width="10.625" customWidth="1"/>
    <col min="12" max="12" width="10.625" style="15" customWidth="1"/>
    <col min="13" max="13" width="10.625" hidden="1" customWidth="1"/>
    <col min="14" max="14" width="10.625" customWidth="1"/>
    <col min="15" max="16" width="10.625" hidden="1" customWidth="1"/>
    <col min="17" max="17" width="2.25" hidden="1" customWidth="1"/>
  </cols>
  <sheetData>
    <row r="1" spans="1:17" ht="22.5" customHeight="1" x14ac:dyDescent="0.15">
      <c r="F1" s="27"/>
    </row>
    <row r="2" spans="1:17" x14ac:dyDescent="0.15">
      <c r="A2" s="19">
        <v>42634</v>
      </c>
      <c r="B2" s="20" t="s">
        <v>293</v>
      </c>
      <c r="C2" s="20"/>
      <c r="D2" s="20"/>
      <c r="E2" s="20"/>
      <c r="F2" s="29"/>
    </row>
    <row r="3" spans="1:17" ht="16.5" x14ac:dyDescent="0.3">
      <c r="C3" s="292"/>
      <c r="D3" s="292"/>
      <c r="E3" s="292"/>
      <c r="F3" s="28"/>
      <c r="P3" s="290" t="s">
        <v>77</v>
      </c>
      <c r="Q3" s="291"/>
    </row>
    <row r="4" spans="1:17" ht="24.95" customHeight="1" x14ac:dyDescent="0.15">
      <c r="A4" s="31"/>
      <c r="B4" s="32"/>
      <c r="C4" s="79" t="s">
        <v>118</v>
      </c>
      <c r="D4" s="80" t="s">
        <v>119</v>
      </c>
      <c r="E4" s="80" t="s">
        <v>130</v>
      </c>
      <c r="F4" s="81"/>
      <c r="G4" s="34" t="s">
        <v>8</v>
      </c>
      <c r="H4" s="34" t="s">
        <v>151</v>
      </c>
      <c r="I4" s="49" t="s">
        <v>11</v>
      </c>
      <c r="J4" s="49" t="s">
        <v>13</v>
      </c>
      <c r="K4" s="35" t="s">
        <v>10</v>
      </c>
      <c r="L4" s="34" t="s">
        <v>330</v>
      </c>
      <c r="M4" s="35" t="s">
        <v>12</v>
      </c>
      <c r="N4" s="34" t="s">
        <v>9</v>
      </c>
      <c r="O4" s="35" t="s">
        <v>14</v>
      </c>
      <c r="P4" s="25" t="s">
        <v>98</v>
      </c>
      <c r="Q4" s="25" t="s">
        <v>92</v>
      </c>
    </row>
    <row r="5" spans="1:17" ht="21.95" customHeight="1" x14ac:dyDescent="0.15">
      <c r="A5" s="289" t="s">
        <v>54</v>
      </c>
      <c r="B5" s="36" t="s">
        <v>55</v>
      </c>
      <c r="C5" s="86">
        <f>COUNTIF(G5:O5,"A")</f>
        <v>7</v>
      </c>
      <c r="D5" s="86">
        <f>COUNTIF(G5:O5,"B")</f>
        <v>0</v>
      </c>
      <c r="E5" s="86">
        <f>COUNTIF(G5:O5,"C")</f>
        <v>0</v>
      </c>
      <c r="F5" s="37"/>
      <c r="G5" s="21" t="s">
        <v>212</v>
      </c>
      <c r="H5" s="38" t="s">
        <v>219</v>
      </c>
      <c r="I5" s="17" t="s">
        <v>243</v>
      </c>
      <c r="J5" s="10" t="s">
        <v>259</v>
      </c>
      <c r="K5" s="17" t="s">
        <v>223</v>
      </c>
      <c r="L5" s="18" t="s">
        <v>326</v>
      </c>
      <c r="M5" s="17"/>
      <c r="N5" s="17" t="s">
        <v>193</v>
      </c>
      <c r="O5" s="17"/>
      <c r="P5" s="23">
        <f>COUNTIF(G5:O5,"A")</f>
        <v>7</v>
      </c>
      <c r="Q5" s="23">
        <f>COUNTIF(G5:O5,"B")</f>
        <v>0</v>
      </c>
    </row>
    <row r="6" spans="1:17" ht="21.95" customHeight="1" x14ac:dyDescent="0.15">
      <c r="A6" s="289"/>
      <c r="B6" s="36" t="s">
        <v>56</v>
      </c>
      <c r="C6" s="86">
        <f t="shared" ref="C6:C15" si="0">COUNTIF(G6:O6,"A")</f>
        <v>5</v>
      </c>
      <c r="D6" s="86">
        <f t="shared" ref="D6:D15" si="1">COUNTIF(G6:O6,"B")</f>
        <v>2</v>
      </c>
      <c r="E6" s="86">
        <f>COUNTIF(G6:O6,"C")</f>
        <v>0</v>
      </c>
      <c r="F6" s="37"/>
      <c r="G6" s="21" t="s">
        <v>213</v>
      </c>
      <c r="H6" s="38" t="s">
        <v>220</v>
      </c>
      <c r="I6" s="17" t="s">
        <v>244</v>
      </c>
      <c r="J6" s="10" t="s">
        <v>258</v>
      </c>
      <c r="K6" s="17" t="s">
        <v>224</v>
      </c>
      <c r="L6" s="18" t="s">
        <v>318</v>
      </c>
      <c r="M6" s="17"/>
      <c r="N6" s="17" t="s">
        <v>194</v>
      </c>
      <c r="O6" s="17"/>
      <c r="P6" s="23">
        <f t="shared" ref="P6:P15" si="2">COUNTIF(G6:O6,"A")</f>
        <v>5</v>
      </c>
      <c r="Q6" s="23">
        <f t="shared" ref="Q6:Q15" si="3">COUNTIF(G6:O6,"B")</f>
        <v>2</v>
      </c>
    </row>
    <row r="7" spans="1:17" ht="21.95" customHeight="1" x14ac:dyDescent="0.15">
      <c r="A7" s="289"/>
      <c r="B7" s="36" t="s">
        <v>57</v>
      </c>
      <c r="C7" s="86">
        <f t="shared" si="0"/>
        <v>1</v>
      </c>
      <c r="D7" s="86">
        <f t="shared" si="1"/>
        <v>6</v>
      </c>
      <c r="E7" s="86">
        <f t="shared" ref="E7:E15" si="4">COUNTIF(G7:O7,"C")</f>
        <v>0</v>
      </c>
      <c r="F7" s="37"/>
      <c r="G7" s="21" t="s">
        <v>214</v>
      </c>
      <c r="H7" s="38" t="s">
        <v>221</v>
      </c>
      <c r="I7" s="17" t="s">
        <v>244</v>
      </c>
      <c r="J7" s="10" t="s">
        <v>258</v>
      </c>
      <c r="K7" s="17" t="s">
        <v>224</v>
      </c>
      <c r="L7" s="18" t="s">
        <v>325</v>
      </c>
      <c r="M7" s="17"/>
      <c r="N7" s="17" t="s">
        <v>195</v>
      </c>
      <c r="O7" s="17"/>
      <c r="P7" s="23">
        <f t="shared" si="2"/>
        <v>1</v>
      </c>
      <c r="Q7" s="23">
        <f t="shared" si="3"/>
        <v>6</v>
      </c>
    </row>
    <row r="8" spans="1:17" ht="21.95" customHeight="1" x14ac:dyDescent="0.15">
      <c r="A8" s="289" t="s">
        <v>58</v>
      </c>
      <c r="B8" s="36" t="s">
        <v>59</v>
      </c>
      <c r="C8" s="86">
        <f t="shared" si="0"/>
        <v>4</v>
      </c>
      <c r="D8" s="86">
        <f t="shared" si="1"/>
        <v>3</v>
      </c>
      <c r="E8" s="86">
        <f t="shared" si="4"/>
        <v>0</v>
      </c>
      <c r="F8" s="37"/>
      <c r="G8" s="21" t="s">
        <v>214</v>
      </c>
      <c r="H8" s="21" t="s">
        <v>220</v>
      </c>
      <c r="I8" s="17" t="s">
        <v>244</v>
      </c>
      <c r="J8" s="10" t="s">
        <v>258</v>
      </c>
      <c r="K8" s="17" t="s">
        <v>225</v>
      </c>
      <c r="L8" s="18" t="s">
        <v>318</v>
      </c>
      <c r="M8" s="17"/>
      <c r="N8" s="17" t="s">
        <v>196</v>
      </c>
      <c r="O8" s="17"/>
      <c r="P8" s="23">
        <f t="shared" si="2"/>
        <v>4</v>
      </c>
      <c r="Q8" s="23">
        <f t="shared" si="3"/>
        <v>3</v>
      </c>
    </row>
    <row r="9" spans="1:17" ht="21.95" customHeight="1" x14ac:dyDescent="0.15">
      <c r="A9" s="289"/>
      <c r="B9" s="36" t="s">
        <v>60</v>
      </c>
      <c r="C9" s="86">
        <f t="shared" si="0"/>
        <v>6</v>
      </c>
      <c r="D9" s="86">
        <f t="shared" si="1"/>
        <v>1</v>
      </c>
      <c r="E9" s="86">
        <f t="shared" si="4"/>
        <v>0</v>
      </c>
      <c r="F9" s="37"/>
      <c r="G9" s="21" t="s">
        <v>213</v>
      </c>
      <c r="H9" s="38" t="s">
        <v>221</v>
      </c>
      <c r="I9" s="17" t="s">
        <v>244</v>
      </c>
      <c r="J9" s="10" t="s">
        <v>257</v>
      </c>
      <c r="K9" s="17" t="s">
        <v>226</v>
      </c>
      <c r="L9" s="18" t="s">
        <v>318</v>
      </c>
      <c r="M9" s="17"/>
      <c r="N9" s="17" t="s">
        <v>194</v>
      </c>
      <c r="O9" s="17"/>
      <c r="P9" s="23">
        <f t="shared" si="2"/>
        <v>6</v>
      </c>
      <c r="Q9" s="23">
        <f t="shared" si="3"/>
        <v>1</v>
      </c>
    </row>
    <row r="10" spans="1:17" ht="21.95" customHeight="1" x14ac:dyDescent="0.15">
      <c r="A10" s="289" t="s">
        <v>61</v>
      </c>
      <c r="B10" s="36" t="s">
        <v>62</v>
      </c>
      <c r="C10" s="86">
        <f t="shared" si="0"/>
        <v>7</v>
      </c>
      <c r="D10" s="86">
        <f t="shared" si="1"/>
        <v>0</v>
      </c>
      <c r="E10" s="86">
        <f t="shared" si="4"/>
        <v>0</v>
      </c>
      <c r="F10" s="37"/>
      <c r="G10" s="21" t="s">
        <v>213</v>
      </c>
      <c r="H10" s="38" t="s">
        <v>220</v>
      </c>
      <c r="I10" s="17" t="s">
        <v>244</v>
      </c>
      <c r="J10" s="10" t="s">
        <v>257</v>
      </c>
      <c r="K10" s="17" t="s">
        <v>226</v>
      </c>
      <c r="L10" s="18" t="s">
        <v>318</v>
      </c>
      <c r="M10" s="17"/>
      <c r="N10" s="17" t="s">
        <v>194</v>
      </c>
      <c r="O10" s="17"/>
      <c r="P10" s="23">
        <f t="shared" si="2"/>
        <v>7</v>
      </c>
      <c r="Q10" s="23">
        <f t="shared" si="3"/>
        <v>0</v>
      </c>
    </row>
    <row r="11" spans="1:17" ht="21.95" customHeight="1" x14ac:dyDescent="0.15">
      <c r="A11" s="289"/>
      <c r="B11" s="36" t="s">
        <v>76</v>
      </c>
      <c r="C11" s="86">
        <f t="shared" si="0"/>
        <v>7</v>
      </c>
      <c r="D11" s="86">
        <f t="shared" si="1"/>
        <v>0</v>
      </c>
      <c r="E11" s="86">
        <f t="shared" si="4"/>
        <v>0</v>
      </c>
      <c r="F11" s="37"/>
      <c r="G11" s="21" t="s">
        <v>213</v>
      </c>
      <c r="H11" s="38" t="s">
        <v>220</v>
      </c>
      <c r="I11" s="17" t="s">
        <v>244</v>
      </c>
      <c r="J11" s="10" t="s">
        <v>257</v>
      </c>
      <c r="K11" s="17" t="s">
        <v>226</v>
      </c>
      <c r="L11" s="18" t="s">
        <v>318</v>
      </c>
      <c r="M11" s="17"/>
      <c r="N11" s="17" t="s">
        <v>197</v>
      </c>
      <c r="O11" s="17"/>
      <c r="P11" s="23">
        <f t="shared" si="2"/>
        <v>7</v>
      </c>
      <c r="Q11" s="23">
        <f t="shared" si="3"/>
        <v>0</v>
      </c>
    </row>
    <row r="12" spans="1:17" ht="21.95" customHeight="1" x14ac:dyDescent="0.15">
      <c r="A12" s="289"/>
      <c r="B12" s="36" t="s">
        <v>63</v>
      </c>
      <c r="C12" s="86">
        <f t="shared" si="0"/>
        <v>5</v>
      </c>
      <c r="D12" s="86">
        <f t="shared" si="1"/>
        <v>2</v>
      </c>
      <c r="E12" s="86">
        <f t="shared" si="4"/>
        <v>0</v>
      </c>
      <c r="F12" s="37"/>
      <c r="G12" s="21" t="s">
        <v>213</v>
      </c>
      <c r="H12" s="38" t="s">
        <v>221</v>
      </c>
      <c r="I12" s="17" t="s">
        <v>244</v>
      </c>
      <c r="J12" s="10" t="s">
        <v>258</v>
      </c>
      <c r="K12" s="17" t="s">
        <v>227</v>
      </c>
      <c r="L12" s="18" t="s">
        <v>318</v>
      </c>
      <c r="M12" s="17"/>
      <c r="N12" s="17" t="s">
        <v>197</v>
      </c>
      <c r="O12" s="17"/>
      <c r="P12" s="23">
        <f t="shared" si="2"/>
        <v>5</v>
      </c>
      <c r="Q12" s="23">
        <f t="shared" si="3"/>
        <v>2</v>
      </c>
    </row>
    <row r="13" spans="1:17" ht="21.95" customHeight="1" x14ac:dyDescent="0.15">
      <c r="A13" s="289"/>
      <c r="B13" s="36" t="s">
        <v>64</v>
      </c>
      <c r="C13" s="86">
        <f t="shared" si="0"/>
        <v>2</v>
      </c>
      <c r="D13" s="86">
        <f t="shared" si="1"/>
        <v>5</v>
      </c>
      <c r="E13" s="86">
        <f t="shared" si="4"/>
        <v>0</v>
      </c>
      <c r="F13" s="37"/>
      <c r="G13" s="21" t="s">
        <v>214</v>
      </c>
      <c r="H13" s="21" t="s">
        <v>221</v>
      </c>
      <c r="I13" s="17" t="s">
        <v>244</v>
      </c>
      <c r="J13" s="10" t="s">
        <v>257</v>
      </c>
      <c r="K13" s="17" t="s">
        <v>221</v>
      </c>
      <c r="L13" s="18" t="s">
        <v>325</v>
      </c>
      <c r="M13" s="17"/>
      <c r="N13" s="17" t="s">
        <v>200</v>
      </c>
      <c r="O13" s="17"/>
      <c r="P13" s="23">
        <f t="shared" si="2"/>
        <v>2</v>
      </c>
      <c r="Q13" s="23">
        <f t="shared" si="3"/>
        <v>5</v>
      </c>
    </row>
    <row r="14" spans="1:17" ht="21.95" customHeight="1" x14ac:dyDescent="0.15">
      <c r="A14" s="289"/>
      <c r="B14" s="36" t="s">
        <v>65</v>
      </c>
      <c r="C14" s="86">
        <f t="shared" si="0"/>
        <v>4</v>
      </c>
      <c r="D14" s="86">
        <f t="shared" si="1"/>
        <v>3</v>
      </c>
      <c r="E14" s="86">
        <f t="shared" si="4"/>
        <v>0</v>
      </c>
      <c r="F14" s="37"/>
      <c r="G14" s="21" t="s">
        <v>214</v>
      </c>
      <c r="H14" s="21" t="s">
        <v>221</v>
      </c>
      <c r="I14" s="17" t="s">
        <v>244</v>
      </c>
      <c r="J14" s="10" t="s">
        <v>257</v>
      </c>
      <c r="K14" s="17" t="s">
        <v>220</v>
      </c>
      <c r="L14" s="18" t="s">
        <v>325</v>
      </c>
      <c r="M14" s="17"/>
      <c r="N14" s="17" t="s">
        <v>199</v>
      </c>
      <c r="O14" s="17"/>
      <c r="P14" s="23">
        <f t="shared" si="2"/>
        <v>4</v>
      </c>
      <c r="Q14" s="23">
        <f t="shared" si="3"/>
        <v>3</v>
      </c>
    </row>
    <row r="15" spans="1:17" ht="21.95" customHeight="1" x14ac:dyDescent="0.15">
      <c r="A15" s="289"/>
      <c r="B15" s="36" t="s">
        <v>66</v>
      </c>
      <c r="C15" s="86">
        <f t="shared" si="0"/>
        <v>6</v>
      </c>
      <c r="D15" s="86">
        <f t="shared" si="1"/>
        <v>1</v>
      </c>
      <c r="E15" s="86">
        <f t="shared" si="4"/>
        <v>0</v>
      </c>
      <c r="F15" s="37"/>
      <c r="G15" s="21" t="s">
        <v>213</v>
      </c>
      <c r="H15" s="38" t="s">
        <v>220</v>
      </c>
      <c r="I15" s="17" t="s">
        <v>244</v>
      </c>
      <c r="J15" s="10" t="s">
        <v>257</v>
      </c>
      <c r="K15" s="17" t="s">
        <v>219</v>
      </c>
      <c r="L15" s="18" t="s">
        <v>318</v>
      </c>
      <c r="M15" s="17"/>
      <c r="N15" s="17" t="s">
        <v>198</v>
      </c>
      <c r="O15" s="17"/>
      <c r="P15" s="30">
        <f t="shared" si="2"/>
        <v>6</v>
      </c>
      <c r="Q15" s="23">
        <f t="shared" si="3"/>
        <v>1</v>
      </c>
    </row>
    <row r="16" spans="1:17" ht="21.95" customHeight="1" x14ac:dyDescent="0.15">
      <c r="A16" s="40"/>
      <c r="B16" s="70" t="s">
        <v>156</v>
      </c>
      <c r="C16" s="71">
        <f>SUM(C5:C15)</f>
        <v>54</v>
      </c>
      <c r="D16" s="71">
        <f t="shared" ref="D16:E16" si="5">SUM(D5:D15)</f>
        <v>23</v>
      </c>
      <c r="E16" s="71">
        <f t="shared" si="5"/>
        <v>0</v>
      </c>
      <c r="F16" s="41"/>
      <c r="G16" s="117"/>
      <c r="H16" s="172"/>
      <c r="I16" s="115"/>
      <c r="J16" s="169"/>
      <c r="K16" s="113"/>
      <c r="L16" s="169"/>
      <c r="M16" s="65"/>
      <c r="N16" s="123"/>
      <c r="O16" s="72"/>
      <c r="P16" s="27"/>
      <c r="Q16" s="27"/>
    </row>
    <row r="17" spans="1:18" ht="24.95" customHeight="1" x14ac:dyDescent="0.15">
      <c r="A17" s="55" t="s">
        <v>202</v>
      </c>
      <c r="B17" s="42"/>
      <c r="C17" s="42"/>
      <c r="D17" s="42"/>
      <c r="E17" s="42"/>
      <c r="F17" s="44"/>
      <c r="G17" s="195" t="s">
        <v>215</v>
      </c>
      <c r="H17" s="182" t="s">
        <v>239</v>
      </c>
      <c r="I17" s="228" t="s">
        <v>250</v>
      </c>
      <c r="J17" s="196" t="s">
        <v>280</v>
      </c>
      <c r="K17" s="192" t="s">
        <v>228</v>
      </c>
      <c r="L17" s="189" t="s">
        <v>327</v>
      </c>
      <c r="M17" s="213"/>
      <c r="N17" s="214"/>
      <c r="O17" s="73"/>
      <c r="P17" s="59">
        <f>SUM(P5:P15)</f>
        <v>54</v>
      </c>
      <c r="Q17" s="59">
        <f>SUM(Q5:Q15)</f>
        <v>23</v>
      </c>
      <c r="R17" s="7"/>
    </row>
    <row r="18" spans="1:18" ht="24.95" customHeight="1" x14ac:dyDescent="0.15">
      <c r="A18" s="56" t="s">
        <v>71</v>
      </c>
      <c r="B18" s="44"/>
      <c r="C18" s="42"/>
      <c r="D18" s="42"/>
      <c r="E18" s="42"/>
      <c r="F18" s="44"/>
      <c r="G18" s="223" t="s">
        <v>216</v>
      </c>
      <c r="H18" s="229"/>
      <c r="I18" s="194"/>
      <c r="J18" s="187" t="s">
        <v>281</v>
      </c>
      <c r="K18" s="192" t="s">
        <v>229</v>
      </c>
      <c r="L18" s="189" t="s">
        <v>328</v>
      </c>
      <c r="M18" s="213"/>
      <c r="N18" s="214"/>
      <c r="O18" s="73"/>
      <c r="P18" s="7"/>
      <c r="Q18" s="7"/>
      <c r="R18" s="7"/>
    </row>
    <row r="19" spans="1:18" ht="24.95" customHeight="1" x14ac:dyDescent="0.15">
      <c r="A19" s="56" t="s">
        <v>72</v>
      </c>
      <c r="B19" s="44"/>
      <c r="C19" s="42"/>
      <c r="D19" s="42"/>
      <c r="E19" s="42"/>
      <c r="F19" s="44"/>
      <c r="G19" s="224" t="s">
        <v>240</v>
      </c>
      <c r="H19" s="193" t="s">
        <v>222</v>
      </c>
      <c r="I19" s="192" t="s">
        <v>251</v>
      </c>
      <c r="J19" s="189" t="s">
        <v>282</v>
      </c>
      <c r="K19" s="192" t="s">
        <v>230</v>
      </c>
      <c r="L19" s="189" t="s">
        <v>329</v>
      </c>
      <c r="M19" s="213"/>
      <c r="N19" s="214" t="s">
        <v>201</v>
      </c>
      <c r="O19" s="73"/>
      <c r="P19" s="7"/>
      <c r="Q19" s="7"/>
      <c r="R19" s="7"/>
    </row>
    <row r="20" spans="1:18" ht="24.95" customHeight="1" x14ac:dyDescent="0.15">
      <c r="A20" s="56" t="s">
        <v>73</v>
      </c>
      <c r="B20" s="44"/>
      <c r="C20" s="42"/>
      <c r="D20" s="42"/>
      <c r="E20" s="42"/>
      <c r="F20" s="44"/>
      <c r="G20" s="224" t="s">
        <v>339</v>
      </c>
      <c r="H20" s="193"/>
      <c r="I20" s="192"/>
      <c r="J20" s="189" t="s">
        <v>340</v>
      </c>
      <c r="K20" s="192"/>
      <c r="L20" s="189"/>
      <c r="M20" s="213"/>
      <c r="N20" s="214"/>
      <c r="O20" s="73"/>
      <c r="P20" s="7"/>
      <c r="Q20" s="7"/>
      <c r="R20" s="7"/>
    </row>
    <row r="21" spans="1:18" ht="24.95" customHeight="1" x14ac:dyDescent="0.15">
      <c r="A21" s="56" t="s">
        <v>74</v>
      </c>
      <c r="B21" s="44"/>
      <c r="C21" s="42"/>
      <c r="D21" s="42"/>
      <c r="E21" s="42"/>
      <c r="F21" s="44"/>
      <c r="G21" s="224"/>
      <c r="H21" s="193"/>
      <c r="I21" s="192"/>
      <c r="J21" s="189"/>
      <c r="K21" s="192"/>
      <c r="L21" s="189"/>
      <c r="M21" s="213"/>
      <c r="N21" s="214"/>
      <c r="O21" s="73"/>
      <c r="P21" s="7"/>
      <c r="Q21" s="7"/>
      <c r="R21" s="7"/>
    </row>
    <row r="22" spans="1:18" ht="24.95" customHeight="1" x14ac:dyDescent="0.15">
      <c r="A22" s="57" t="s">
        <v>192</v>
      </c>
      <c r="F22" s="27"/>
      <c r="G22" s="155"/>
      <c r="H22" s="157"/>
      <c r="I22" s="156"/>
      <c r="J22" s="47"/>
      <c r="K22" s="158"/>
      <c r="L22" s="47"/>
      <c r="M22" s="47"/>
      <c r="N22" s="157"/>
      <c r="O22" s="16"/>
    </row>
    <row r="23" spans="1:18" x14ac:dyDescent="0.15">
      <c r="F23" s="27"/>
    </row>
    <row r="24" spans="1:18" x14ac:dyDescent="0.15">
      <c r="F24" s="27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21" sqref="H21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7" width="10.625" hidden="1" customWidth="1"/>
    <col min="8" max="11" width="10.625" customWidth="1"/>
    <col min="12" max="12" width="10.625" style="15" customWidth="1"/>
    <col min="13" max="14" width="10.625" customWidth="1"/>
    <col min="15" max="16" width="10.625" hidden="1" customWidth="1"/>
    <col min="17" max="17" width="2.25" hidden="1" customWidth="1"/>
  </cols>
  <sheetData>
    <row r="1" spans="1:18" ht="26.25" customHeight="1" x14ac:dyDescent="0.15">
      <c r="F1" s="27"/>
    </row>
    <row r="2" spans="1:18" x14ac:dyDescent="0.15">
      <c r="A2" s="19">
        <v>42635</v>
      </c>
      <c r="B2" s="20" t="s">
        <v>294</v>
      </c>
      <c r="C2" s="20"/>
      <c r="D2" s="20"/>
      <c r="E2" s="20"/>
      <c r="F2" s="29"/>
    </row>
    <row r="3" spans="1:18" ht="16.5" x14ac:dyDescent="0.3">
      <c r="C3" s="292"/>
      <c r="D3" s="292"/>
      <c r="E3" s="292"/>
      <c r="F3" s="28"/>
      <c r="P3" s="290" t="s">
        <v>77</v>
      </c>
      <c r="Q3" s="291"/>
    </row>
    <row r="4" spans="1:18" ht="24.95" customHeight="1" x14ac:dyDescent="0.15">
      <c r="A4" s="31"/>
      <c r="B4" s="32"/>
      <c r="C4" s="79" t="s">
        <v>118</v>
      </c>
      <c r="D4" s="80" t="s">
        <v>119</v>
      </c>
      <c r="E4" s="80" t="s">
        <v>130</v>
      </c>
      <c r="F4" s="33"/>
      <c r="G4" s="34" t="s">
        <v>8</v>
      </c>
      <c r="H4" s="34" t="s">
        <v>151</v>
      </c>
      <c r="I4" s="49" t="s">
        <v>11</v>
      </c>
      <c r="J4" s="49" t="s">
        <v>13</v>
      </c>
      <c r="K4" s="35" t="s">
        <v>10</v>
      </c>
      <c r="L4" s="35" t="s">
        <v>75</v>
      </c>
      <c r="M4" s="34" t="s">
        <v>309</v>
      </c>
      <c r="N4" s="34" t="s">
        <v>9</v>
      </c>
      <c r="O4" s="35" t="s">
        <v>14</v>
      </c>
      <c r="P4" s="25" t="s">
        <v>98</v>
      </c>
      <c r="Q4" s="25" t="s">
        <v>92</v>
      </c>
    </row>
    <row r="5" spans="1:18" ht="21.95" customHeight="1" x14ac:dyDescent="0.15">
      <c r="A5" s="289" t="s">
        <v>54</v>
      </c>
      <c r="B5" s="36" t="s">
        <v>55</v>
      </c>
      <c r="C5" s="86">
        <f>COUNTIF(G5:O5,"A")</f>
        <v>5</v>
      </c>
      <c r="D5" s="86">
        <f>COUNTIF(H5:O5,"B")</f>
        <v>2</v>
      </c>
      <c r="E5" s="86">
        <f>COUNTIF(G5:O5,"C")</f>
        <v>0</v>
      </c>
      <c r="F5" s="37"/>
      <c r="G5" s="21"/>
      <c r="H5" s="38" t="s">
        <v>219</v>
      </c>
      <c r="I5" s="17" t="s">
        <v>247</v>
      </c>
      <c r="J5" s="10" t="s">
        <v>275</v>
      </c>
      <c r="K5" s="17" t="s">
        <v>219</v>
      </c>
      <c r="L5" s="18" t="s">
        <v>219</v>
      </c>
      <c r="M5" s="17" t="s">
        <v>298</v>
      </c>
      <c r="N5" s="17" t="s">
        <v>212</v>
      </c>
      <c r="O5" s="17"/>
      <c r="P5" s="23">
        <f>COUNTIF(G5:O5,"A")</f>
        <v>5</v>
      </c>
      <c r="Q5" s="23">
        <f>COUNTIF(G5:O5,"B")</f>
        <v>2</v>
      </c>
    </row>
    <row r="6" spans="1:18" ht="21.95" customHeight="1" x14ac:dyDescent="0.15">
      <c r="A6" s="289"/>
      <c r="B6" s="36" t="s">
        <v>56</v>
      </c>
      <c r="C6" s="86">
        <f t="shared" ref="C6:C15" si="0">COUNTIF(G6:O6,"A")</f>
        <v>6</v>
      </c>
      <c r="D6" s="86">
        <f t="shared" ref="D6:D15" si="1">COUNTIF(H6:O6,"B")</f>
        <v>1</v>
      </c>
      <c r="E6" s="86">
        <f t="shared" ref="E6:E15" si="2">COUNTIF(G6:O6,"C")</f>
        <v>0</v>
      </c>
      <c r="F6" s="37"/>
      <c r="G6" s="21"/>
      <c r="H6" s="38" t="s">
        <v>221</v>
      </c>
      <c r="I6" s="17" t="s">
        <v>247</v>
      </c>
      <c r="J6" s="10" t="s">
        <v>257</v>
      </c>
      <c r="K6" s="17" t="s">
        <v>220</v>
      </c>
      <c r="L6" s="18" t="s">
        <v>220</v>
      </c>
      <c r="M6" s="17" t="s">
        <v>299</v>
      </c>
      <c r="N6" s="17" t="s">
        <v>218</v>
      </c>
      <c r="O6" s="17"/>
      <c r="P6" s="23">
        <f t="shared" ref="P6:P15" si="3">COUNTIF(G6:O6,"A")</f>
        <v>6</v>
      </c>
      <c r="Q6" s="23">
        <f t="shared" ref="Q6:Q15" si="4">COUNTIF(G6:O6,"B")</f>
        <v>1</v>
      </c>
    </row>
    <row r="7" spans="1:18" ht="21.95" customHeight="1" x14ac:dyDescent="0.15">
      <c r="A7" s="289"/>
      <c r="B7" s="36" t="s">
        <v>57</v>
      </c>
      <c r="C7" s="86">
        <f t="shared" si="0"/>
        <v>5</v>
      </c>
      <c r="D7" s="86">
        <f t="shared" si="1"/>
        <v>2</v>
      </c>
      <c r="E7" s="86">
        <f t="shared" si="2"/>
        <v>0</v>
      </c>
      <c r="F7" s="37"/>
      <c r="G7" s="21"/>
      <c r="H7" s="38" t="s">
        <v>220</v>
      </c>
      <c r="I7" s="17" t="s">
        <v>247</v>
      </c>
      <c r="J7" s="10" t="s">
        <v>258</v>
      </c>
      <c r="K7" s="17" t="s">
        <v>220</v>
      </c>
      <c r="L7" s="18" t="s">
        <v>220</v>
      </c>
      <c r="M7" s="17" t="s">
        <v>299</v>
      </c>
      <c r="N7" s="17" t="s">
        <v>214</v>
      </c>
      <c r="O7" s="17"/>
      <c r="P7" s="23">
        <f t="shared" si="3"/>
        <v>5</v>
      </c>
      <c r="Q7" s="23">
        <f t="shared" si="4"/>
        <v>2</v>
      </c>
    </row>
    <row r="8" spans="1:18" ht="21.95" customHeight="1" x14ac:dyDescent="0.15">
      <c r="A8" s="289" t="s">
        <v>58</v>
      </c>
      <c r="B8" s="36" t="s">
        <v>59</v>
      </c>
      <c r="C8" s="86">
        <f t="shared" si="0"/>
        <v>3</v>
      </c>
      <c r="D8" s="86">
        <f t="shared" si="1"/>
        <v>4</v>
      </c>
      <c r="E8" s="86">
        <f t="shared" si="2"/>
        <v>0</v>
      </c>
      <c r="F8" s="37"/>
      <c r="G8" s="21"/>
      <c r="H8" s="21" t="s">
        <v>220</v>
      </c>
      <c r="I8" s="17" t="s">
        <v>247</v>
      </c>
      <c r="J8" s="10" t="s">
        <v>258</v>
      </c>
      <c r="K8" s="17" t="s">
        <v>221</v>
      </c>
      <c r="L8" s="18" t="s">
        <v>221</v>
      </c>
      <c r="M8" s="17" t="s">
        <v>299</v>
      </c>
      <c r="N8" s="17" t="s">
        <v>214</v>
      </c>
      <c r="O8" s="17"/>
      <c r="P8" s="23">
        <f t="shared" si="3"/>
        <v>3</v>
      </c>
      <c r="Q8" s="23">
        <f t="shared" si="4"/>
        <v>4</v>
      </c>
    </row>
    <row r="9" spans="1:18" ht="21.95" customHeight="1" x14ac:dyDescent="0.15">
      <c r="A9" s="289"/>
      <c r="B9" s="36" t="s">
        <v>60</v>
      </c>
      <c r="C9" s="86">
        <f t="shared" si="0"/>
        <v>6</v>
      </c>
      <c r="D9" s="86">
        <f t="shared" si="1"/>
        <v>1</v>
      </c>
      <c r="E9" s="86">
        <f t="shared" si="2"/>
        <v>0</v>
      </c>
      <c r="F9" s="37"/>
      <c r="G9" s="21"/>
      <c r="H9" s="38" t="s">
        <v>221</v>
      </c>
      <c r="I9" s="17" t="s">
        <v>247</v>
      </c>
      <c r="J9" s="10" t="s">
        <v>257</v>
      </c>
      <c r="K9" s="17" t="s">
        <v>220</v>
      </c>
      <c r="L9" s="18" t="s">
        <v>220</v>
      </c>
      <c r="M9" s="17" t="s">
        <v>299</v>
      </c>
      <c r="N9" s="17" t="s">
        <v>213</v>
      </c>
      <c r="O9" s="17"/>
      <c r="P9" s="23">
        <f t="shared" si="3"/>
        <v>6</v>
      </c>
      <c r="Q9" s="23">
        <f t="shared" si="4"/>
        <v>1</v>
      </c>
    </row>
    <row r="10" spans="1:18" ht="21.95" customHeight="1" x14ac:dyDescent="0.15">
      <c r="A10" s="289" t="s">
        <v>61</v>
      </c>
      <c r="B10" s="36" t="s">
        <v>62</v>
      </c>
      <c r="C10" s="86">
        <f t="shared" si="0"/>
        <v>7</v>
      </c>
      <c r="D10" s="86">
        <f t="shared" si="1"/>
        <v>0</v>
      </c>
      <c r="E10" s="86">
        <f t="shared" si="2"/>
        <v>0</v>
      </c>
      <c r="F10" s="37"/>
      <c r="G10" s="21"/>
      <c r="H10" s="38" t="s">
        <v>220</v>
      </c>
      <c r="I10" s="17" t="s">
        <v>247</v>
      </c>
      <c r="J10" s="10" t="s">
        <v>257</v>
      </c>
      <c r="K10" s="17" t="s">
        <v>220</v>
      </c>
      <c r="L10" s="18" t="s">
        <v>220</v>
      </c>
      <c r="M10" s="17" t="s">
        <v>299</v>
      </c>
      <c r="N10" s="17" t="s">
        <v>213</v>
      </c>
      <c r="O10" s="17"/>
      <c r="P10" s="23">
        <f t="shared" si="3"/>
        <v>7</v>
      </c>
      <c r="Q10" s="23">
        <f t="shared" si="4"/>
        <v>0</v>
      </c>
    </row>
    <row r="11" spans="1:18" ht="21.95" customHeight="1" x14ac:dyDescent="0.15">
      <c r="A11" s="289"/>
      <c r="B11" s="36" t="s">
        <v>76</v>
      </c>
      <c r="C11" s="86">
        <f t="shared" si="0"/>
        <v>5</v>
      </c>
      <c r="D11" s="86">
        <f t="shared" si="1"/>
        <v>2</v>
      </c>
      <c r="E11" s="86">
        <f t="shared" si="2"/>
        <v>0</v>
      </c>
      <c r="F11" s="37"/>
      <c r="G11" s="21"/>
      <c r="H11" s="38" t="s">
        <v>220</v>
      </c>
      <c r="I11" s="17" t="s">
        <v>247</v>
      </c>
      <c r="J11" s="10" t="s">
        <v>257</v>
      </c>
      <c r="K11" s="17" t="s">
        <v>221</v>
      </c>
      <c r="L11" s="18" t="s">
        <v>220</v>
      </c>
      <c r="M11" s="17" t="s">
        <v>299</v>
      </c>
      <c r="N11" s="17" t="s">
        <v>214</v>
      </c>
      <c r="O11" s="17"/>
      <c r="P11" s="23">
        <f t="shared" si="3"/>
        <v>5</v>
      </c>
      <c r="Q11" s="23">
        <f t="shared" si="4"/>
        <v>2</v>
      </c>
    </row>
    <row r="12" spans="1:18" ht="21.95" customHeight="1" x14ac:dyDescent="0.15">
      <c r="A12" s="289"/>
      <c r="B12" s="36" t="s">
        <v>63</v>
      </c>
      <c r="C12" s="86">
        <f t="shared" si="0"/>
        <v>5</v>
      </c>
      <c r="D12" s="86">
        <f t="shared" si="1"/>
        <v>2</v>
      </c>
      <c r="E12" s="86">
        <f t="shared" si="2"/>
        <v>0</v>
      </c>
      <c r="F12" s="37"/>
      <c r="G12" s="21"/>
      <c r="H12" s="38" t="s">
        <v>221</v>
      </c>
      <c r="I12" s="17" t="s">
        <v>247</v>
      </c>
      <c r="J12" s="10" t="s">
        <v>258</v>
      </c>
      <c r="K12" s="17" t="s">
        <v>220</v>
      </c>
      <c r="L12" s="18" t="s">
        <v>220</v>
      </c>
      <c r="M12" s="17" t="s">
        <v>299</v>
      </c>
      <c r="N12" s="17" t="s">
        <v>213</v>
      </c>
      <c r="O12" s="17"/>
      <c r="P12" s="23">
        <f t="shared" si="3"/>
        <v>5</v>
      </c>
      <c r="Q12" s="23">
        <f t="shared" si="4"/>
        <v>2</v>
      </c>
    </row>
    <row r="13" spans="1:18" ht="21.95" customHeight="1" x14ac:dyDescent="0.15">
      <c r="A13" s="289"/>
      <c r="B13" s="36" t="s">
        <v>64</v>
      </c>
      <c r="C13" s="86">
        <f t="shared" si="0"/>
        <v>5</v>
      </c>
      <c r="D13" s="86">
        <f t="shared" si="1"/>
        <v>2</v>
      </c>
      <c r="E13" s="86">
        <f t="shared" si="2"/>
        <v>0</v>
      </c>
      <c r="F13" s="37"/>
      <c r="G13" s="21"/>
      <c r="H13" s="21" t="s">
        <v>221</v>
      </c>
      <c r="I13" s="17" t="s">
        <v>247</v>
      </c>
      <c r="J13" s="10" t="s">
        <v>257</v>
      </c>
      <c r="K13" s="17" t="s">
        <v>220</v>
      </c>
      <c r="L13" s="18" t="s">
        <v>221</v>
      </c>
      <c r="M13" s="17" t="s">
        <v>299</v>
      </c>
      <c r="N13" s="17" t="s">
        <v>213</v>
      </c>
      <c r="O13" s="17"/>
      <c r="P13" s="23">
        <f t="shared" si="3"/>
        <v>5</v>
      </c>
      <c r="Q13" s="23">
        <f t="shared" si="4"/>
        <v>2</v>
      </c>
    </row>
    <row r="14" spans="1:18" ht="21.95" customHeight="1" x14ac:dyDescent="0.15">
      <c r="A14" s="289"/>
      <c r="B14" s="36" t="s">
        <v>65</v>
      </c>
      <c r="C14" s="86">
        <f t="shared" si="0"/>
        <v>4</v>
      </c>
      <c r="D14" s="86">
        <f t="shared" si="1"/>
        <v>3</v>
      </c>
      <c r="E14" s="86">
        <f t="shared" si="2"/>
        <v>0</v>
      </c>
      <c r="F14" s="37"/>
      <c r="G14" s="21"/>
      <c r="H14" s="21" t="s">
        <v>221</v>
      </c>
      <c r="I14" s="17" t="s">
        <v>247</v>
      </c>
      <c r="J14" s="10" t="s">
        <v>257</v>
      </c>
      <c r="K14" s="17" t="s">
        <v>220</v>
      </c>
      <c r="L14" s="18" t="s">
        <v>221</v>
      </c>
      <c r="M14" s="17" t="s">
        <v>299</v>
      </c>
      <c r="N14" s="17" t="s">
        <v>214</v>
      </c>
      <c r="O14" s="17"/>
      <c r="P14" s="23">
        <f t="shared" si="3"/>
        <v>4</v>
      </c>
      <c r="Q14" s="23">
        <f t="shared" si="4"/>
        <v>3</v>
      </c>
    </row>
    <row r="15" spans="1:18" ht="21.95" customHeight="1" x14ac:dyDescent="0.15">
      <c r="A15" s="289"/>
      <c r="B15" s="36" t="s">
        <v>66</v>
      </c>
      <c r="C15" s="86">
        <f t="shared" si="0"/>
        <v>7</v>
      </c>
      <c r="D15" s="86">
        <f t="shared" si="1"/>
        <v>0</v>
      </c>
      <c r="E15" s="86">
        <f t="shared" si="2"/>
        <v>0</v>
      </c>
      <c r="F15" s="37"/>
      <c r="G15" s="21"/>
      <c r="H15" s="38" t="s">
        <v>220</v>
      </c>
      <c r="I15" s="17" t="s">
        <v>247</v>
      </c>
      <c r="J15" s="10" t="s">
        <v>257</v>
      </c>
      <c r="K15" s="17" t="s">
        <v>220</v>
      </c>
      <c r="L15" s="18" t="s">
        <v>220</v>
      </c>
      <c r="M15" s="17" t="s">
        <v>299</v>
      </c>
      <c r="N15" s="17" t="s">
        <v>213</v>
      </c>
      <c r="O15" s="17"/>
      <c r="P15" s="30">
        <f t="shared" si="3"/>
        <v>7</v>
      </c>
      <c r="Q15" s="23">
        <f t="shared" si="4"/>
        <v>0</v>
      </c>
    </row>
    <row r="16" spans="1:18" ht="21.95" customHeight="1" x14ac:dyDescent="0.15">
      <c r="A16" s="40"/>
      <c r="B16" s="70" t="s">
        <v>156</v>
      </c>
      <c r="C16" s="71">
        <f>SUM(C5:C15)</f>
        <v>58</v>
      </c>
      <c r="D16" s="71">
        <f t="shared" ref="D16:E16" si="5">SUM(D5:D15)</f>
        <v>19</v>
      </c>
      <c r="E16" s="71">
        <f t="shared" si="5"/>
        <v>0</v>
      </c>
      <c r="F16" s="41"/>
      <c r="G16" s="68"/>
      <c r="H16" s="118"/>
      <c r="I16" s="172"/>
      <c r="J16" s="115"/>
      <c r="K16" s="173"/>
      <c r="L16" s="115"/>
      <c r="M16" s="173"/>
      <c r="N16" s="116"/>
      <c r="O16" s="159"/>
      <c r="P16" s="153"/>
      <c r="Q16" s="153"/>
      <c r="R16" s="15"/>
    </row>
    <row r="17" spans="1:18" ht="24.95" customHeight="1" x14ac:dyDescent="0.15">
      <c r="A17" s="55" t="s">
        <v>70</v>
      </c>
      <c r="B17" s="42"/>
      <c r="C17" s="42"/>
      <c r="D17" s="42"/>
      <c r="E17" s="42"/>
      <c r="F17" s="132"/>
      <c r="G17" s="136"/>
      <c r="H17" s="201"/>
      <c r="I17" s="202" t="s">
        <v>248</v>
      </c>
      <c r="J17" s="203" t="s">
        <v>276</v>
      </c>
      <c r="K17" s="184" t="s">
        <v>235</v>
      </c>
      <c r="L17" s="181" t="s">
        <v>232</v>
      </c>
      <c r="M17" s="184" t="s">
        <v>305</v>
      </c>
      <c r="N17" s="220"/>
      <c r="O17" s="160"/>
      <c r="P17" s="147">
        <f>SUM(P5:P15)</f>
        <v>58</v>
      </c>
      <c r="Q17" s="147">
        <f>SUM(Q5:Q15)</f>
        <v>19</v>
      </c>
      <c r="R17" s="148"/>
    </row>
    <row r="18" spans="1:18" ht="24.95" customHeight="1" x14ac:dyDescent="0.15">
      <c r="A18" s="56" t="s">
        <v>71</v>
      </c>
      <c r="B18" s="44"/>
      <c r="C18" s="42"/>
      <c r="D18" s="42"/>
      <c r="E18" s="42"/>
      <c r="F18" s="132"/>
      <c r="G18" s="61"/>
      <c r="H18" s="225"/>
      <c r="I18" s="208"/>
      <c r="J18" s="186" t="s">
        <v>277</v>
      </c>
      <c r="K18" s="184" t="s">
        <v>236</v>
      </c>
      <c r="L18" s="226" t="s">
        <v>233</v>
      </c>
      <c r="M18" s="184" t="s">
        <v>306</v>
      </c>
      <c r="N18" s="220"/>
      <c r="O18" s="160"/>
      <c r="P18" s="148"/>
      <c r="Q18" s="148"/>
      <c r="R18" s="148"/>
    </row>
    <row r="19" spans="1:18" ht="24.95" customHeight="1" x14ac:dyDescent="0.15">
      <c r="A19" s="56" t="s">
        <v>72</v>
      </c>
      <c r="B19" s="44"/>
      <c r="C19" s="42"/>
      <c r="D19" s="42"/>
      <c r="E19" s="42"/>
      <c r="F19" s="133"/>
      <c r="G19" s="58"/>
      <c r="H19" s="227" t="s">
        <v>231</v>
      </c>
      <c r="I19" s="184" t="s">
        <v>249</v>
      </c>
      <c r="J19" s="181" t="s">
        <v>278</v>
      </c>
      <c r="K19" s="184" t="s">
        <v>237</v>
      </c>
      <c r="L19" s="226" t="s">
        <v>234</v>
      </c>
      <c r="M19" s="184" t="s">
        <v>307</v>
      </c>
      <c r="N19" s="220" t="s">
        <v>238</v>
      </c>
      <c r="O19" s="160"/>
      <c r="P19" s="148"/>
      <c r="Q19" s="148"/>
      <c r="R19" s="148"/>
    </row>
    <row r="20" spans="1:18" ht="24.95" customHeight="1" x14ac:dyDescent="0.15">
      <c r="A20" s="56" t="s">
        <v>73</v>
      </c>
      <c r="B20" s="44"/>
      <c r="C20" s="42"/>
      <c r="D20" s="42"/>
      <c r="E20" s="42"/>
      <c r="F20" s="133"/>
      <c r="G20" s="58"/>
      <c r="H20" s="227"/>
      <c r="I20" s="184"/>
      <c r="J20" s="181" t="s">
        <v>341</v>
      </c>
      <c r="K20" s="184"/>
      <c r="L20" s="226"/>
      <c r="M20" s="184" t="s">
        <v>308</v>
      </c>
      <c r="N20" s="220"/>
      <c r="O20" s="160"/>
      <c r="P20" s="148"/>
      <c r="Q20" s="148"/>
      <c r="R20" s="148"/>
    </row>
    <row r="21" spans="1:18" ht="24.95" customHeight="1" x14ac:dyDescent="0.15">
      <c r="A21" s="56" t="s">
        <v>74</v>
      </c>
      <c r="B21" s="44"/>
      <c r="C21" s="42"/>
      <c r="D21" s="42"/>
      <c r="E21" s="42"/>
      <c r="F21" s="133"/>
      <c r="G21" s="58"/>
      <c r="H21" s="227"/>
      <c r="I21" s="184"/>
      <c r="J21" s="181"/>
      <c r="K21" s="184"/>
      <c r="L21" s="226"/>
      <c r="M21" s="184"/>
      <c r="N21" s="220"/>
      <c r="O21" s="160"/>
      <c r="P21" s="148"/>
      <c r="Q21" s="148"/>
      <c r="R21" s="148"/>
    </row>
    <row r="22" spans="1:18" ht="24.95" customHeight="1" x14ac:dyDescent="0.15">
      <c r="A22" s="57" t="s">
        <v>217</v>
      </c>
      <c r="F22" s="27"/>
      <c r="G22" s="16"/>
      <c r="H22" s="48"/>
      <c r="I22" s="146"/>
      <c r="J22" s="46"/>
      <c r="K22" s="46"/>
      <c r="L22" s="47"/>
      <c r="M22" s="142"/>
      <c r="N22" s="48"/>
      <c r="O22" s="16"/>
    </row>
    <row r="23" spans="1:18" x14ac:dyDescent="0.15">
      <c r="F23" s="27"/>
    </row>
    <row r="24" spans="1:18" x14ac:dyDescent="0.15">
      <c r="F24" s="27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评分汇总表</vt:lpstr>
      <vt:lpstr>课程安排</vt:lpstr>
      <vt:lpstr>评分汇总</vt:lpstr>
      <vt:lpstr>评分汇总 </vt:lpstr>
      <vt:lpstr>刘竹星</vt:lpstr>
      <vt:lpstr>郭健</vt:lpstr>
      <vt:lpstr>柳仙明</vt:lpstr>
      <vt:lpstr>万中权</vt:lpstr>
      <vt:lpstr>吴治廉</vt:lpstr>
      <vt:lpstr>骆冬冬</vt:lpstr>
      <vt:lpstr>李伟</vt:lpstr>
      <vt:lpstr>张志鹏</vt:lpstr>
      <vt:lpstr>佘冰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2016-10-24T07:06:51Z</dcterms:modified>
</cp:coreProperties>
</file>