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ga\Documents\ClassExperiment\5th\theme_3\2\data\"/>
    </mc:Choice>
  </mc:AlternateContent>
  <xr:revisionPtr revIDLastSave="0" documentId="13_ncr:1_{8C7B911C-C720-4CA3-B5E3-1304E685A369}" xr6:coauthVersionLast="36" xr6:coauthVersionMax="36" xr10:uidLastSave="{00000000-0000-0000-0000-000000000000}"/>
  <bookViews>
    <workbookView xWindow="1860" yWindow="0" windowWidth="24270" windowHeight="1227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7" i="1" l="1"/>
  <c r="B9" i="1"/>
  <c r="B85" i="1"/>
  <c r="B84" i="1"/>
  <c r="B73" i="1"/>
  <c r="B72" i="1"/>
  <c r="B12" i="1"/>
  <c r="B13" i="1" s="1"/>
  <c r="D13" i="1" s="1"/>
  <c r="B8" i="1"/>
  <c r="B10" i="1" s="1"/>
  <c r="B14" i="1" s="1"/>
  <c r="B15" i="1" s="1"/>
  <c r="B77" i="1" s="1"/>
  <c r="B86" i="1" l="1"/>
  <c r="B74" i="1"/>
  <c r="B75" i="1" s="1"/>
  <c r="B78" i="1" s="1"/>
  <c r="B79" i="1" s="1"/>
  <c r="B80" i="1" s="1"/>
  <c r="D10" i="1"/>
</calcChain>
</file>

<file path=xl/sharedStrings.xml><?xml version="1.0" encoding="utf-8"?>
<sst xmlns="http://schemas.openxmlformats.org/spreadsheetml/2006/main" count="43" uniqueCount="30">
  <si>
    <t>uVメータの最小点</t>
  </si>
  <si>
    <t>マイクロメータ目盛り</t>
  </si>
  <si>
    <t>mm</t>
  </si>
  <si>
    <t>発信周波数</t>
  </si>
  <si>
    <t>MHz</t>
  </si>
  <si>
    <t>m/s</t>
  </si>
  <si>
    <t>周波数</t>
  </si>
  <si>
    <t>1/s</t>
  </si>
  <si>
    <t>自由空間のマイクロ波長</t>
  </si>
  <si>
    <t>m</t>
  </si>
  <si>
    <t>内径</t>
  </si>
  <si>
    <t>遮断波長</t>
  </si>
  <si>
    <t>管内波長</t>
  </si>
  <si>
    <t>位置[mm]</t>
  </si>
  <si>
    <t>mV</t>
  </si>
  <si>
    <t>Vmin</t>
  </si>
  <si>
    <t>Vmax</t>
  </si>
  <si>
    <t>L</t>
  </si>
  <si>
    <t>L_平均</t>
  </si>
  <si>
    <t>真値（ノギスで測ったやつ）</t>
  </si>
  <si>
    <t>測定値（uVメータのやつ）</t>
  </si>
  <si>
    <t>誤差</t>
  </si>
  <si>
    <t>誤差率</t>
  </si>
  <si>
    <t>%</t>
  </si>
  <si>
    <t>Vmin_平均</t>
  </si>
  <si>
    <t>Vmax_平均</t>
  </si>
  <si>
    <t>定在波比S</t>
  </si>
  <si>
    <t>反射係数γ</t>
  </si>
  <si>
    <t>光速</t>
    <phoneticPr fontId="2"/>
  </si>
  <si>
    <r>
      <rPr>
        <sz val="10"/>
        <rFont val="游ゴシック"/>
        <family val="3"/>
        <charset val="128"/>
      </rPr>
      <t>出力</t>
    </r>
    <r>
      <rPr>
        <sz val="10"/>
        <rFont val="Arial"/>
        <family val="3"/>
      </rPr>
      <t>[</t>
    </r>
    <r>
      <rPr>
        <sz val="10"/>
        <rFont val="Arial"/>
      </rPr>
      <t>mV]</t>
    </r>
    <rPh sb="0" eb="2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</si>
</sst>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name val="游ゴシック"/>
      <family val="3"/>
      <charset val="128"/>
    </font>
    <font>
      <sz val="10"/>
      <name val="ＭＳ ゴシック"/>
      <family val="3"/>
      <charset val="128"/>
    </font>
    <font>
      <sz val="10"/>
      <name val="Arial"/>
      <family val="3"/>
    </font>
    <font>
      <sz val="10"/>
      <name val="Arial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4" fillId="0" borderId="0" xfId="0" applyFont="1" applyAlignment="1">
      <alignment horizontal="left"/>
    </xf>
    <xf numFmtId="0" fontId="6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シート1!$B$19</c:f>
              <c:strCache>
                <c:ptCount val="1"/>
                <c:pt idx="0">
                  <c:v>出力[mV]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シート1!$A$20:$A$70</c:f>
              <c:numCache>
                <c:formatCode>General</c:formatCode>
                <c:ptCount val="51"/>
                <c:pt idx="0">
                  <c:v>90</c:v>
                </c:pt>
                <c:pt idx="1">
                  <c:v>92</c:v>
                </c:pt>
                <c:pt idx="2">
                  <c:v>94</c:v>
                </c:pt>
                <c:pt idx="3">
                  <c:v>96</c:v>
                </c:pt>
                <c:pt idx="4">
                  <c:v>98</c:v>
                </c:pt>
                <c:pt idx="5">
                  <c:v>100</c:v>
                </c:pt>
                <c:pt idx="6">
                  <c:v>102</c:v>
                </c:pt>
                <c:pt idx="7">
                  <c:v>104</c:v>
                </c:pt>
                <c:pt idx="8">
                  <c:v>106</c:v>
                </c:pt>
                <c:pt idx="9">
                  <c:v>108</c:v>
                </c:pt>
                <c:pt idx="10">
                  <c:v>110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120</c:v>
                </c:pt>
                <c:pt idx="16">
                  <c:v>122</c:v>
                </c:pt>
                <c:pt idx="17">
                  <c:v>124</c:v>
                </c:pt>
                <c:pt idx="18">
                  <c:v>126</c:v>
                </c:pt>
                <c:pt idx="19">
                  <c:v>128</c:v>
                </c:pt>
                <c:pt idx="20">
                  <c:v>130</c:v>
                </c:pt>
                <c:pt idx="21">
                  <c:v>132</c:v>
                </c:pt>
                <c:pt idx="22">
                  <c:v>134</c:v>
                </c:pt>
                <c:pt idx="23">
                  <c:v>136</c:v>
                </c:pt>
                <c:pt idx="24">
                  <c:v>138</c:v>
                </c:pt>
                <c:pt idx="25">
                  <c:v>140</c:v>
                </c:pt>
                <c:pt idx="26">
                  <c:v>142</c:v>
                </c:pt>
                <c:pt idx="27">
                  <c:v>144</c:v>
                </c:pt>
                <c:pt idx="28">
                  <c:v>146</c:v>
                </c:pt>
                <c:pt idx="29">
                  <c:v>148</c:v>
                </c:pt>
                <c:pt idx="30">
                  <c:v>150</c:v>
                </c:pt>
                <c:pt idx="31">
                  <c:v>152</c:v>
                </c:pt>
                <c:pt idx="32">
                  <c:v>154</c:v>
                </c:pt>
                <c:pt idx="33">
                  <c:v>156</c:v>
                </c:pt>
                <c:pt idx="34">
                  <c:v>158</c:v>
                </c:pt>
                <c:pt idx="35">
                  <c:v>160</c:v>
                </c:pt>
                <c:pt idx="36">
                  <c:v>162</c:v>
                </c:pt>
                <c:pt idx="37">
                  <c:v>164</c:v>
                </c:pt>
                <c:pt idx="38">
                  <c:v>166</c:v>
                </c:pt>
                <c:pt idx="39">
                  <c:v>168</c:v>
                </c:pt>
                <c:pt idx="40">
                  <c:v>170</c:v>
                </c:pt>
                <c:pt idx="41">
                  <c:v>172</c:v>
                </c:pt>
                <c:pt idx="42">
                  <c:v>174</c:v>
                </c:pt>
                <c:pt idx="43">
                  <c:v>176</c:v>
                </c:pt>
                <c:pt idx="44">
                  <c:v>178</c:v>
                </c:pt>
                <c:pt idx="45">
                  <c:v>180</c:v>
                </c:pt>
                <c:pt idx="46">
                  <c:v>105</c:v>
                </c:pt>
                <c:pt idx="47">
                  <c:v>127.4</c:v>
                </c:pt>
                <c:pt idx="48">
                  <c:v>150</c:v>
                </c:pt>
                <c:pt idx="49">
                  <c:v>117.25</c:v>
                </c:pt>
                <c:pt idx="50">
                  <c:v>138.5</c:v>
                </c:pt>
              </c:numCache>
            </c:numRef>
          </c:xVal>
          <c:yVal>
            <c:numRef>
              <c:f>シート1!$B$20:$B$70</c:f>
              <c:numCache>
                <c:formatCode>General</c:formatCode>
                <c:ptCount val="51"/>
                <c:pt idx="0">
                  <c:v>9.1</c:v>
                </c:pt>
                <c:pt idx="1">
                  <c:v>12</c:v>
                </c:pt>
                <c:pt idx="2">
                  <c:v>12.7</c:v>
                </c:pt>
                <c:pt idx="3">
                  <c:v>11.2</c:v>
                </c:pt>
                <c:pt idx="4">
                  <c:v>9</c:v>
                </c:pt>
                <c:pt idx="5">
                  <c:v>5.8</c:v>
                </c:pt>
                <c:pt idx="6">
                  <c:v>2.8</c:v>
                </c:pt>
                <c:pt idx="7">
                  <c:v>1.2</c:v>
                </c:pt>
                <c:pt idx="8">
                  <c:v>1.3</c:v>
                </c:pt>
                <c:pt idx="9">
                  <c:v>3.3</c:v>
                </c:pt>
                <c:pt idx="10">
                  <c:v>6.4</c:v>
                </c:pt>
                <c:pt idx="11">
                  <c:v>9.5</c:v>
                </c:pt>
                <c:pt idx="12">
                  <c:v>12</c:v>
                </c:pt>
                <c:pt idx="13">
                  <c:v>12.9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3.7</c:v>
                </c:pt>
                <c:pt idx="18">
                  <c:v>1.5</c:v>
                </c:pt>
                <c:pt idx="19">
                  <c:v>1.1000000000000001</c:v>
                </c:pt>
                <c:pt idx="20">
                  <c:v>2.6</c:v>
                </c:pt>
                <c:pt idx="21">
                  <c:v>5.3</c:v>
                </c:pt>
                <c:pt idx="22">
                  <c:v>8.4</c:v>
                </c:pt>
                <c:pt idx="23">
                  <c:v>11</c:v>
                </c:pt>
                <c:pt idx="24">
                  <c:v>12.1</c:v>
                </c:pt>
                <c:pt idx="25">
                  <c:v>12</c:v>
                </c:pt>
                <c:pt idx="26">
                  <c:v>10</c:v>
                </c:pt>
                <c:pt idx="27">
                  <c:v>7.3</c:v>
                </c:pt>
                <c:pt idx="28">
                  <c:v>4.3</c:v>
                </c:pt>
                <c:pt idx="29">
                  <c:v>1.8</c:v>
                </c:pt>
                <c:pt idx="30">
                  <c:v>0.9</c:v>
                </c:pt>
                <c:pt idx="31">
                  <c:v>1.95</c:v>
                </c:pt>
                <c:pt idx="32">
                  <c:v>4.4000000000000004</c:v>
                </c:pt>
                <c:pt idx="33">
                  <c:v>7.4</c:v>
                </c:pt>
                <c:pt idx="34">
                  <c:v>10.5</c:v>
                </c:pt>
                <c:pt idx="35">
                  <c:v>12.2</c:v>
                </c:pt>
                <c:pt idx="36">
                  <c:v>12.5</c:v>
                </c:pt>
                <c:pt idx="37">
                  <c:v>11</c:v>
                </c:pt>
                <c:pt idx="38">
                  <c:v>8.6</c:v>
                </c:pt>
                <c:pt idx="39">
                  <c:v>5.4</c:v>
                </c:pt>
                <c:pt idx="40">
                  <c:v>2.5</c:v>
                </c:pt>
                <c:pt idx="41">
                  <c:v>1.1000000000000001</c:v>
                </c:pt>
                <c:pt idx="42">
                  <c:v>1.6</c:v>
                </c:pt>
                <c:pt idx="43">
                  <c:v>3.8</c:v>
                </c:pt>
                <c:pt idx="44">
                  <c:v>7.1</c:v>
                </c:pt>
                <c:pt idx="45">
                  <c:v>10</c:v>
                </c:pt>
                <c:pt idx="46">
                  <c:v>0.94</c:v>
                </c:pt>
                <c:pt idx="47">
                  <c:v>1.02</c:v>
                </c:pt>
                <c:pt idx="48">
                  <c:v>1.01</c:v>
                </c:pt>
                <c:pt idx="49">
                  <c:v>12.1</c:v>
                </c:pt>
                <c:pt idx="50">
                  <c:v>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6-4642-9FD0-526481820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68032"/>
        <c:axId val="422261144"/>
      </c:scatterChart>
      <c:valAx>
        <c:axId val="422268032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位置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261144"/>
        <c:crosses val="autoZero"/>
        <c:crossBetween val="midCat"/>
      </c:valAx>
      <c:valAx>
        <c:axId val="4222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</a:t>
                </a:r>
                <a:r>
                  <a:rPr lang="en-US" altLang="ja-JP"/>
                  <a:t>[mV]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2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28</xdr:row>
      <xdr:rowOff>66675</xdr:rowOff>
    </xdr:from>
    <xdr:to>
      <xdr:col>12</xdr:col>
      <xdr:colOff>666750</xdr:colOff>
      <xdr:row>48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3EED73-F240-4DC9-A7F1-99462D87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topLeftCell="B22" workbookViewId="0">
      <selection activeCell="I53" sqref="I53"/>
    </sheetView>
  </sheetViews>
  <sheetFormatPr defaultColWidth="14.42578125" defaultRowHeight="15.75" customHeight="1" x14ac:dyDescent="0.2"/>
  <cols>
    <col min="1" max="1" width="25.28515625" customWidth="1"/>
  </cols>
  <sheetData>
    <row r="1" spans="1:4" ht="15.75" customHeight="1" x14ac:dyDescent="0.2">
      <c r="A1" s="1">
        <v>4.0999999999999996</v>
      </c>
    </row>
    <row r="2" spans="1:4" ht="15.75" customHeight="1" x14ac:dyDescent="0.2">
      <c r="A2" s="1" t="s">
        <v>0</v>
      </c>
    </row>
    <row r="3" spans="1:4" ht="15.75" customHeight="1" x14ac:dyDescent="0.2">
      <c r="A3" s="1" t="s">
        <v>1</v>
      </c>
      <c r="B3" s="2">
        <v>2.95</v>
      </c>
      <c r="C3" s="2" t="s">
        <v>2</v>
      </c>
    </row>
    <row r="4" spans="1:4" ht="15.75" customHeight="1" x14ac:dyDescent="0.2">
      <c r="A4" s="1" t="s">
        <v>3</v>
      </c>
      <c r="B4" s="2">
        <v>9365</v>
      </c>
      <c r="C4" s="2" t="s">
        <v>4</v>
      </c>
    </row>
    <row r="5" spans="1:4" ht="15.75" customHeight="1" x14ac:dyDescent="0.2">
      <c r="A5" s="3"/>
    </row>
    <row r="6" spans="1:4" ht="15.75" customHeight="1" x14ac:dyDescent="0.2">
      <c r="A6" s="3"/>
    </row>
    <row r="7" spans="1:4" ht="15.75" customHeight="1" x14ac:dyDescent="0.2">
      <c r="A7" s="1">
        <v>4.2</v>
      </c>
    </row>
    <row r="8" spans="1:4" ht="15.75" customHeight="1" x14ac:dyDescent="0.2">
      <c r="A8" s="6" t="s">
        <v>28</v>
      </c>
      <c r="B8">
        <f>3*10^8</f>
        <v>300000000</v>
      </c>
      <c r="C8" s="2" t="s">
        <v>5</v>
      </c>
    </row>
    <row r="9" spans="1:4" ht="15.75" customHeight="1" x14ac:dyDescent="0.2">
      <c r="A9" s="1" t="s">
        <v>6</v>
      </c>
      <c r="B9">
        <f>B4*10^6</f>
        <v>9365000000</v>
      </c>
      <c r="C9" s="2" t="s">
        <v>7</v>
      </c>
    </row>
    <row r="10" spans="1:4" ht="15.75" customHeight="1" x14ac:dyDescent="0.2">
      <c r="A10" s="1" t="s">
        <v>8</v>
      </c>
      <c r="B10">
        <f>B8/B9</f>
        <v>3.2034169781099839E-2</v>
      </c>
      <c r="C10" s="2" t="s">
        <v>9</v>
      </c>
      <c r="D10">
        <f>B10*10^3</f>
        <v>32.034169781099841</v>
      </c>
    </row>
    <row r="11" spans="1:4" ht="15.75" customHeight="1" x14ac:dyDescent="0.2">
      <c r="A11" s="1" t="s">
        <v>10</v>
      </c>
      <c r="B11" s="2">
        <v>23.05</v>
      </c>
      <c r="C11" s="2" t="s">
        <v>2</v>
      </c>
    </row>
    <row r="12" spans="1:4" ht="15.75" customHeight="1" x14ac:dyDescent="0.2">
      <c r="A12" s="3"/>
      <c r="B12">
        <f>B11*10^-3</f>
        <v>2.3050000000000001E-2</v>
      </c>
      <c r="C12" s="2" t="s">
        <v>9</v>
      </c>
    </row>
    <row r="13" spans="1:4" ht="15.75" customHeight="1" x14ac:dyDescent="0.2">
      <c r="A13" s="1" t="s">
        <v>11</v>
      </c>
      <c r="B13">
        <f>B12*2</f>
        <v>4.6100000000000002E-2</v>
      </c>
      <c r="C13" s="2" t="s">
        <v>9</v>
      </c>
      <c r="D13">
        <f>B13*10^3</f>
        <v>46.1</v>
      </c>
    </row>
    <row r="14" spans="1:4" ht="15.75" customHeight="1" x14ac:dyDescent="0.2">
      <c r="A14" s="1" t="s">
        <v>12</v>
      </c>
      <c r="B14">
        <f>B10/(SQRT(1-(B10/B13)^2))</f>
        <v>4.4546256349725796E-2</v>
      </c>
      <c r="C14" s="2" t="s">
        <v>9</v>
      </c>
    </row>
    <row r="15" spans="1:4" ht="15.75" customHeight="1" x14ac:dyDescent="0.2">
      <c r="A15" s="3"/>
      <c r="B15">
        <f>B14*10^3</f>
        <v>44.546256349725795</v>
      </c>
      <c r="C15" s="2" t="s">
        <v>2</v>
      </c>
    </row>
    <row r="16" spans="1:4" ht="15.75" customHeight="1" x14ac:dyDescent="0.2">
      <c r="A16" s="3"/>
    </row>
    <row r="17" spans="1:2" ht="15.75" customHeight="1" x14ac:dyDescent="0.2">
      <c r="A17" s="3"/>
    </row>
    <row r="18" spans="1:2" ht="15.75" customHeight="1" x14ac:dyDescent="0.2">
      <c r="A18" s="1">
        <v>4.3</v>
      </c>
    </row>
    <row r="19" spans="1:2" ht="15.75" customHeight="1" x14ac:dyDescent="0.35">
      <c r="A19" s="4" t="s">
        <v>13</v>
      </c>
      <c r="B19" s="7" t="s">
        <v>29</v>
      </c>
    </row>
    <row r="20" spans="1:2" ht="15.75" customHeight="1" x14ac:dyDescent="0.2">
      <c r="A20" s="4">
        <v>90</v>
      </c>
      <c r="B20" s="5">
        <v>9.1</v>
      </c>
    </row>
    <row r="21" spans="1:2" ht="15.75" customHeight="1" x14ac:dyDescent="0.2">
      <c r="A21" s="4">
        <v>92</v>
      </c>
      <c r="B21" s="5">
        <v>12</v>
      </c>
    </row>
    <row r="22" spans="1:2" ht="15.75" customHeight="1" x14ac:dyDescent="0.2">
      <c r="A22" s="4">
        <v>94</v>
      </c>
      <c r="B22" s="5">
        <v>12.7</v>
      </c>
    </row>
    <row r="23" spans="1:2" ht="15.75" customHeight="1" x14ac:dyDescent="0.2">
      <c r="A23" s="4">
        <v>96</v>
      </c>
      <c r="B23" s="5">
        <v>11.2</v>
      </c>
    </row>
    <row r="24" spans="1:2" ht="15.75" customHeight="1" x14ac:dyDescent="0.2">
      <c r="A24" s="4">
        <v>98</v>
      </c>
      <c r="B24" s="5">
        <v>9</v>
      </c>
    </row>
    <row r="25" spans="1:2" ht="15.75" customHeight="1" x14ac:dyDescent="0.2">
      <c r="A25" s="4">
        <v>100</v>
      </c>
      <c r="B25" s="5">
        <v>5.8</v>
      </c>
    </row>
    <row r="26" spans="1:2" ht="15.75" customHeight="1" x14ac:dyDescent="0.2">
      <c r="A26" s="4">
        <v>102</v>
      </c>
      <c r="B26" s="5">
        <v>2.8</v>
      </c>
    </row>
    <row r="27" spans="1:2" ht="15.75" customHeight="1" x14ac:dyDescent="0.2">
      <c r="A27" s="4">
        <v>104</v>
      </c>
      <c r="B27" s="5">
        <v>1.2</v>
      </c>
    </row>
    <row r="28" spans="1:2" ht="15.75" customHeight="1" x14ac:dyDescent="0.2">
      <c r="A28" s="4">
        <v>106</v>
      </c>
      <c r="B28" s="5">
        <v>1.3</v>
      </c>
    </row>
    <row r="29" spans="1:2" ht="15.75" customHeight="1" x14ac:dyDescent="0.2">
      <c r="A29" s="4">
        <v>108</v>
      </c>
      <c r="B29" s="5">
        <v>3.3</v>
      </c>
    </row>
    <row r="30" spans="1:2" ht="15.75" customHeight="1" x14ac:dyDescent="0.2">
      <c r="A30" s="4">
        <v>110</v>
      </c>
      <c r="B30" s="5">
        <v>6.4</v>
      </c>
    </row>
    <row r="31" spans="1:2" ht="15.75" customHeight="1" x14ac:dyDescent="0.2">
      <c r="A31" s="4">
        <v>112</v>
      </c>
      <c r="B31" s="5">
        <v>9.5</v>
      </c>
    </row>
    <row r="32" spans="1:2" ht="15.75" customHeight="1" x14ac:dyDescent="0.2">
      <c r="A32" s="4">
        <v>114</v>
      </c>
      <c r="B32" s="5">
        <v>12</v>
      </c>
    </row>
    <row r="33" spans="1:2" ht="15.75" customHeight="1" x14ac:dyDescent="0.2">
      <c r="A33" s="4">
        <v>116</v>
      </c>
      <c r="B33" s="5">
        <v>12.9</v>
      </c>
    </row>
    <row r="34" spans="1:2" ht="15.75" customHeight="1" x14ac:dyDescent="0.2">
      <c r="A34" s="4">
        <v>118</v>
      </c>
      <c r="B34" s="5">
        <v>12</v>
      </c>
    </row>
    <row r="35" spans="1:2" ht="15.75" customHeight="1" x14ac:dyDescent="0.2">
      <c r="A35" s="4">
        <v>120</v>
      </c>
      <c r="B35" s="5">
        <v>10</v>
      </c>
    </row>
    <row r="36" spans="1:2" ht="15.75" customHeight="1" x14ac:dyDescent="0.2">
      <c r="A36" s="4">
        <v>122</v>
      </c>
      <c r="B36" s="5">
        <v>7</v>
      </c>
    </row>
    <row r="37" spans="1:2" ht="15.75" customHeight="1" x14ac:dyDescent="0.2">
      <c r="A37" s="4">
        <v>124</v>
      </c>
      <c r="B37" s="5">
        <v>3.7</v>
      </c>
    </row>
    <row r="38" spans="1:2" ht="12.75" x14ac:dyDescent="0.2">
      <c r="A38" s="4">
        <v>126</v>
      </c>
      <c r="B38" s="5">
        <v>1.5</v>
      </c>
    </row>
    <row r="39" spans="1:2" ht="12.75" x14ac:dyDescent="0.2">
      <c r="A39" s="4">
        <v>128</v>
      </c>
      <c r="B39" s="5">
        <v>1.1000000000000001</v>
      </c>
    </row>
    <row r="40" spans="1:2" ht="12.75" x14ac:dyDescent="0.2">
      <c r="A40" s="4">
        <v>130</v>
      </c>
      <c r="B40" s="5">
        <v>2.6</v>
      </c>
    </row>
    <row r="41" spans="1:2" ht="12.75" x14ac:dyDescent="0.2">
      <c r="A41" s="4">
        <v>132</v>
      </c>
      <c r="B41" s="5">
        <v>5.3</v>
      </c>
    </row>
    <row r="42" spans="1:2" ht="12.75" x14ac:dyDescent="0.2">
      <c r="A42" s="4">
        <v>134</v>
      </c>
      <c r="B42" s="5">
        <v>8.4</v>
      </c>
    </row>
    <row r="43" spans="1:2" ht="12.75" x14ac:dyDescent="0.2">
      <c r="A43" s="4">
        <v>136</v>
      </c>
      <c r="B43" s="5">
        <v>11</v>
      </c>
    </row>
    <row r="44" spans="1:2" ht="12.75" x14ac:dyDescent="0.2">
      <c r="A44" s="4">
        <v>138</v>
      </c>
      <c r="B44" s="5">
        <v>12.1</v>
      </c>
    </row>
    <row r="45" spans="1:2" ht="12.75" x14ac:dyDescent="0.2">
      <c r="A45" s="4">
        <v>140</v>
      </c>
      <c r="B45" s="5">
        <v>12</v>
      </c>
    </row>
    <row r="46" spans="1:2" ht="12.75" x14ac:dyDescent="0.2">
      <c r="A46" s="4">
        <v>142</v>
      </c>
      <c r="B46" s="5">
        <v>10</v>
      </c>
    </row>
    <row r="47" spans="1:2" ht="12.75" x14ac:dyDescent="0.2">
      <c r="A47" s="4">
        <v>144</v>
      </c>
      <c r="B47" s="5">
        <v>7.3</v>
      </c>
    </row>
    <row r="48" spans="1:2" ht="12.75" x14ac:dyDescent="0.2">
      <c r="A48" s="4">
        <v>146</v>
      </c>
      <c r="B48" s="5">
        <v>4.3</v>
      </c>
    </row>
    <row r="49" spans="1:2" ht="12.75" x14ac:dyDescent="0.2">
      <c r="A49" s="4">
        <v>148</v>
      </c>
      <c r="B49" s="5">
        <v>1.8</v>
      </c>
    </row>
    <row r="50" spans="1:2" ht="12.75" x14ac:dyDescent="0.2">
      <c r="A50" s="4">
        <v>150</v>
      </c>
      <c r="B50" s="5">
        <v>0.9</v>
      </c>
    </row>
    <row r="51" spans="1:2" ht="12.75" x14ac:dyDescent="0.2">
      <c r="A51" s="4">
        <v>152</v>
      </c>
      <c r="B51" s="5">
        <v>1.95</v>
      </c>
    </row>
    <row r="52" spans="1:2" ht="12.75" x14ac:dyDescent="0.2">
      <c r="A52" s="4">
        <v>154</v>
      </c>
      <c r="B52" s="5">
        <v>4.4000000000000004</v>
      </c>
    </row>
    <row r="53" spans="1:2" ht="12.75" x14ac:dyDescent="0.2">
      <c r="A53" s="4">
        <v>156</v>
      </c>
      <c r="B53" s="5">
        <v>7.4</v>
      </c>
    </row>
    <row r="54" spans="1:2" ht="12.75" x14ac:dyDescent="0.2">
      <c r="A54" s="4">
        <v>158</v>
      </c>
      <c r="B54" s="5">
        <v>10.5</v>
      </c>
    </row>
    <row r="55" spans="1:2" ht="12.75" x14ac:dyDescent="0.2">
      <c r="A55" s="4">
        <v>160</v>
      </c>
      <c r="B55" s="5">
        <v>12.2</v>
      </c>
    </row>
    <row r="56" spans="1:2" ht="12.75" x14ac:dyDescent="0.2">
      <c r="A56" s="4">
        <v>162</v>
      </c>
      <c r="B56" s="5">
        <v>12.5</v>
      </c>
    </row>
    <row r="57" spans="1:2" ht="12.75" x14ac:dyDescent="0.2">
      <c r="A57" s="4">
        <v>164</v>
      </c>
      <c r="B57" s="5">
        <v>11</v>
      </c>
    </row>
    <row r="58" spans="1:2" ht="12.75" x14ac:dyDescent="0.2">
      <c r="A58" s="4">
        <v>166</v>
      </c>
      <c r="B58" s="5">
        <v>8.6</v>
      </c>
    </row>
    <row r="59" spans="1:2" ht="12.75" x14ac:dyDescent="0.2">
      <c r="A59" s="4">
        <v>168</v>
      </c>
      <c r="B59" s="5">
        <v>5.4</v>
      </c>
    </row>
    <row r="60" spans="1:2" ht="12.75" x14ac:dyDescent="0.2">
      <c r="A60" s="4">
        <v>170</v>
      </c>
      <c r="B60" s="5">
        <v>2.5</v>
      </c>
    </row>
    <row r="61" spans="1:2" ht="12.75" x14ac:dyDescent="0.2">
      <c r="A61" s="4">
        <v>172</v>
      </c>
      <c r="B61" s="5">
        <v>1.1000000000000001</v>
      </c>
    </row>
    <row r="62" spans="1:2" ht="12.75" x14ac:dyDescent="0.2">
      <c r="A62" s="4">
        <v>174</v>
      </c>
      <c r="B62" s="5">
        <v>1.6</v>
      </c>
    </row>
    <row r="63" spans="1:2" ht="12.75" x14ac:dyDescent="0.2">
      <c r="A63" s="4">
        <v>176</v>
      </c>
      <c r="B63" s="5">
        <v>3.8</v>
      </c>
    </row>
    <row r="64" spans="1:2" ht="12.75" x14ac:dyDescent="0.2">
      <c r="A64" s="4">
        <v>178</v>
      </c>
      <c r="B64" s="5">
        <v>7.1</v>
      </c>
    </row>
    <row r="65" spans="1:3" ht="12.75" x14ac:dyDescent="0.2">
      <c r="A65" s="4">
        <v>180</v>
      </c>
      <c r="B65" s="5">
        <v>10</v>
      </c>
    </row>
    <row r="66" spans="1:3" ht="12.75" x14ac:dyDescent="0.2">
      <c r="A66" s="4">
        <v>105</v>
      </c>
      <c r="B66" s="5">
        <v>0.94</v>
      </c>
      <c r="C66" s="8" t="s">
        <v>15</v>
      </c>
    </row>
    <row r="67" spans="1:3" ht="12.75" x14ac:dyDescent="0.2">
      <c r="A67" s="4">
        <v>127.4</v>
      </c>
      <c r="B67" s="5">
        <v>1.02</v>
      </c>
      <c r="C67" s="9"/>
    </row>
    <row r="68" spans="1:3" ht="12.75" x14ac:dyDescent="0.2">
      <c r="A68" s="4">
        <v>150</v>
      </c>
      <c r="B68" s="5">
        <v>1.01</v>
      </c>
      <c r="C68" s="9"/>
    </row>
    <row r="69" spans="1:3" ht="12.75" x14ac:dyDescent="0.2">
      <c r="A69" s="4">
        <v>117.25</v>
      </c>
      <c r="B69" s="5">
        <v>12.1</v>
      </c>
      <c r="C69" s="8" t="s">
        <v>16</v>
      </c>
    </row>
    <row r="70" spans="1:3" ht="12.75" x14ac:dyDescent="0.2">
      <c r="A70" s="4">
        <v>138.5</v>
      </c>
      <c r="B70" s="5">
        <v>12.9</v>
      </c>
      <c r="C70" s="9"/>
    </row>
    <row r="72" spans="1:3" ht="12.75" x14ac:dyDescent="0.2">
      <c r="A72" s="2" t="s">
        <v>17</v>
      </c>
      <c r="B72">
        <f t="shared" ref="B72:B73" si="0">A67-A66</f>
        <v>22.400000000000006</v>
      </c>
      <c r="C72" s="2" t="s">
        <v>2</v>
      </c>
    </row>
    <row r="73" spans="1:3" ht="12.75" x14ac:dyDescent="0.2">
      <c r="B73">
        <f t="shared" si="0"/>
        <v>22.599999999999994</v>
      </c>
      <c r="C73" s="2" t="s">
        <v>2</v>
      </c>
    </row>
    <row r="74" spans="1:3" ht="12.75" x14ac:dyDescent="0.2">
      <c r="A74" s="2" t="s">
        <v>18</v>
      </c>
      <c r="B74">
        <f>AVERAGE(B72:B73)</f>
        <v>22.5</v>
      </c>
      <c r="C74" s="2" t="s">
        <v>2</v>
      </c>
    </row>
    <row r="75" spans="1:3" ht="12.75" x14ac:dyDescent="0.2">
      <c r="A75" s="2" t="s">
        <v>12</v>
      </c>
      <c r="B75">
        <f>2*B74</f>
        <v>45</v>
      </c>
      <c r="C75" s="2" t="s">
        <v>2</v>
      </c>
    </row>
    <row r="77" spans="1:3" ht="12.75" x14ac:dyDescent="0.2">
      <c r="A77" s="1" t="s">
        <v>19</v>
      </c>
      <c r="B77">
        <f>B15</f>
        <v>44.546256349725795</v>
      </c>
      <c r="C77" s="2" t="s">
        <v>2</v>
      </c>
    </row>
    <row r="78" spans="1:3" ht="12.75" x14ac:dyDescent="0.2">
      <c r="A78" s="1" t="s">
        <v>20</v>
      </c>
      <c r="B78">
        <f>B75</f>
        <v>45</v>
      </c>
      <c r="C78" s="2" t="s">
        <v>2</v>
      </c>
    </row>
    <row r="79" spans="1:3" ht="12.75" x14ac:dyDescent="0.2">
      <c r="A79" s="1" t="s">
        <v>21</v>
      </c>
      <c r="B79">
        <f>B78-B77</f>
        <v>0.45374365027420538</v>
      </c>
    </row>
    <row r="80" spans="1:3" ht="12.75" x14ac:dyDescent="0.2">
      <c r="A80" s="1" t="s">
        <v>22</v>
      </c>
      <c r="B80">
        <f>B79/B77*100</f>
        <v>1.018589860193714</v>
      </c>
      <c r="C80" s="2" t="s">
        <v>23</v>
      </c>
    </row>
    <row r="83" spans="1:3" ht="12.75" x14ac:dyDescent="0.2">
      <c r="A83" s="1">
        <v>4.5</v>
      </c>
    </row>
    <row r="84" spans="1:3" ht="12.75" x14ac:dyDescent="0.2">
      <c r="A84" s="1" t="s">
        <v>24</v>
      </c>
      <c r="B84" s="2">
        <f>AVERAGE(B66:B68)</f>
        <v>0.98999999999999988</v>
      </c>
      <c r="C84" s="2" t="s">
        <v>14</v>
      </c>
    </row>
    <row r="85" spans="1:3" ht="12.75" x14ac:dyDescent="0.2">
      <c r="A85" s="1" t="s">
        <v>25</v>
      </c>
      <c r="B85">
        <f>AVERAGE(B69:B70)</f>
        <v>12.5</v>
      </c>
      <c r="C85" s="2" t="s">
        <v>14</v>
      </c>
    </row>
    <row r="86" spans="1:3" ht="12.75" x14ac:dyDescent="0.2">
      <c r="A86" s="1" t="s">
        <v>26</v>
      </c>
      <c r="B86">
        <f>B85/B84</f>
        <v>12.626262626262628</v>
      </c>
    </row>
    <row r="87" spans="1:3" ht="12.75" x14ac:dyDescent="0.2">
      <c r="A87" s="1" t="s">
        <v>27</v>
      </c>
      <c r="B87">
        <f>(B86-1)/(1+B86)</f>
        <v>0.85322461082283174</v>
      </c>
    </row>
    <row r="88" spans="1:3" ht="12.75" x14ac:dyDescent="0.2">
      <c r="A88" s="3"/>
    </row>
    <row r="91" spans="1:3" ht="12.75" x14ac:dyDescent="0.2">
      <c r="A91" s="3"/>
    </row>
    <row r="92" spans="1:3" ht="12.75" x14ac:dyDescent="0.2">
      <c r="A92" s="3"/>
    </row>
    <row r="93" spans="1:3" ht="12.75" x14ac:dyDescent="0.2">
      <c r="A93" s="3"/>
    </row>
    <row r="94" spans="1:3" ht="12.75" x14ac:dyDescent="0.2">
      <c r="A94" s="3"/>
    </row>
    <row r="95" spans="1:3" ht="12.75" x14ac:dyDescent="0.2">
      <c r="A95" s="3"/>
    </row>
    <row r="96" spans="1:3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mergeCells count="2">
    <mergeCell ref="C66:C68"/>
    <mergeCell ref="C69:C70"/>
  </mergeCells>
  <phoneticPr fontId="2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ryoga</cp:lastModifiedBy>
  <dcterms:modified xsi:type="dcterms:W3CDTF">2019-05-31T03:54:04Z</dcterms:modified>
</cp:coreProperties>
</file>