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-40" yWindow="0" windowWidth="28800" windowHeight="17460" tabRatio="500" activeTab="3"/>
  </bookViews>
  <sheets>
    <sheet name="Food Need" sheetId="3" r:id="rId1"/>
    <sheet name="Crops" sheetId="2" r:id="rId2"/>
    <sheet name="Livestock" sheetId="1" r:id="rId3"/>
    <sheet name="Food Self Reliance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7" i="2" l="1"/>
  <c r="F65" i="2"/>
  <c r="D60" i="2"/>
  <c r="F60" i="2"/>
  <c r="E48" i="2"/>
  <c r="D53" i="2"/>
  <c r="F48" i="2"/>
</calcChain>
</file>

<file path=xl/comments1.xml><?xml version="1.0" encoding="utf-8"?>
<comments xmlns="http://schemas.openxmlformats.org/spreadsheetml/2006/main">
  <authors>
    <author>James McGough</author>
  </authors>
  <commentList>
    <comment ref="G9" authorId="0">
      <text>
        <r>
          <rPr>
            <b/>
            <sz val="9"/>
            <color indexed="81"/>
            <rFont val="Calibri"/>
            <family val="2"/>
          </rPr>
          <t>James McGough:</t>
        </r>
        <r>
          <rPr>
            <sz val="9"/>
            <color indexed="81"/>
            <rFont val="Calibri"/>
            <family val="2"/>
          </rPr>
          <t xml:space="preserve">
evicerated weight?
</t>
        </r>
      </text>
    </comment>
    <comment ref="C10" authorId="0">
      <text>
        <r>
          <rPr>
            <b/>
            <sz val="9"/>
            <color indexed="81"/>
            <rFont val="Calibri"/>
            <family val="2"/>
          </rPr>
          <t>James McGough:</t>
        </r>
        <r>
          <rPr>
            <sz val="9"/>
            <color indexed="81"/>
            <rFont val="Calibri"/>
            <family val="2"/>
          </rPr>
          <t xml:space="preserve">
from canada not BC</t>
        </r>
      </text>
    </comment>
    <comment ref="C12" authorId="0">
      <text>
        <r>
          <rPr>
            <b/>
            <sz val="9"/>
            <color indexed="81"/>
            <rFont val="Calibri"/>
            <family val="2"/>
          </rPr>
          <t>James McGough:</t>
        </r>
        <r>
          <rPr>
            <sz val="9"/>
            <color indexed="81"/>
            <rFont val="Calibri"/>
            <family val="2"/>
          </rPr>
          <t xml:space="preserve">
need to calc nat/meal ratio… find it.</t>
        </r>
      </text>
    </comment>
    <comment ref="C29" authorId="0">
      <text>
        <r>
          <rPr>
            <b/>
            <sz val="9"/>
            <color indexed="81"/>
            <rFont val="Calibri"/>
            <family val="2"/>
          </rPr>
          <t>James McGough:</t>
        </r>
        <r>
          <rPr>
            <sz val="9"/>
            <color indexed="81"/>
            <rFont val="Calibri"/>
            <family val="2"/>
          </rPr>
          <t xml:space="preserve">
from canada not BC</t>
        </r>
      </text>
    </comment>
    <comment ref="G29" authorId="0">
      <text>
        <r>
          <rPr>
            <b/>
            <sz val="9"/>
            <color indexed="81"/>
            <rFont val="Calibri"/>
            <family val="2"/>
          </rPr>
          <t>James McGough:</t>
        </r>
        <r>
          <rPr>
            <sz val="9"/>
            <color indexed="81"/>
            <rFont val="Calibri"/>
            <family val="2"/>
          </rPr>
          <t xml:space="preserve">
evicerated weight?
</t>
        </r>
      </text>
    </comment>
    <comment ref="C31" authorId="0">
      <text>
        <r>
          <rPr>
            <b/>
            <sz val="9"/>
            <color indexed="81"/>
            <rFont val="Calibri"/>
            <family val="2"/>
          </rPr>
          <t>James McGough:</t>
        </r>
        <r>
          <rPr>
            <sz val="9"/>
            <color indexed="81"/>
            <rFont val="Calibri"/>
            <family val="2"/>
          </rPr>
          <t xml:space="preserve">
need to calc nat/meal ratio… find it.</t>
        </r>
      </text>
    </comment>
  </commentList>
</comments>
</file>

<file path=xl/sharedStrings.xml><?xml version="1.0" encoding="utf-8"?>
<sst xmlns="http://schemas.openxmlformats.org/spreadsheetml/2006/main" count="903" uniqueCount="299">
  <si>
    <t>ALL LOCAL</t>
  </si>
  <si>
    <t>STATIC</t>
  </si>
  <si>
    <t>∆</t>
  </si>
  <si>
    <t>Feed Req per Animal</t>
  </si>
  <si>
    <t xml:space="preserve"> BC Feed Crop Yield</t>
  </si>
  <si>
    <t>Land Req per Animal</t>
  </si>
  <si>
    <t>Breeding Statistics by Animal</t>
  </si>
  <si>
    <t>Grain, Silage, Meal</t>
  </si>
  <si>
    <t>Hay</t>
  </si>
  <si>
    <t>Pasture</t>
  </si>
  <si>
    <t>Barn Area</t>
  </si>
  <si>
    <t>(tonnes/head)</t>
  </si>
  <si>
    <t xml:space="preserve"> (hectares/tonne)</t>
  </si>
  <si>
    <t>(hec/head)</t>
  </si>
  <si>
    <t>beef</t>
  </si>
  <si>
    <t>feedrequirements.xls</t>
  </si>
  <si>
    <t>X</t>
  </si>
  <si>
    <t>Wheat</t>
  </si>
  <si>
    <t>=</t>
  </si>
  <si>
    <t>|</t>
  </si>
  <si>
    <t>lamb</t>
  </si>
  <si>
    <t>Oats</t>
  </si>
  <si>
    <t>RESULT</t>
  </si>
  <si>
    <t>milk</t>
  </si>
  <si>
    <t>hec/commodity</t>
  </si>
  <si>
    <t>Barley</t>
  </si>
  <si>
    <t>eggs</t>
  </si>
  <si>
    <t>Grain Corn</t>
  </si>
  <si>
    <t>chicken</t>
  </si>
  <si>
    <t>Dry Peas - need to take av</t>
  </si>
  <si>
    <t>turkey</t>
  </si>
  <si>
    <t>Soybean Meal - static value</t>
  </si>
  <si>
    <t>pigs</t>
  </si>
  <si>
    <t>Canola Meal -calc sep</t>
  </si>
  <si>
    <t>Pasture - 4 DM/hectare</t>
  </si>
  <si>
    <t>Hay = 'Tame hay'</t>
  </si>
  <si>
    <t>Silage = 'Corn for fodder'</t>
  </si>
  <si>
    <t>uses 10 yr yield average</t>
  </si>
  <si>
    <t>if no BC use Canada data</t>
  </si>
  <si>
    <t>meal calculations</t>
  </si>
  <si>
    <t>FEED IMPORTS</t>
  </si>
  <si>
    <t>Canada Feed Crop Yield</t>
  </si>
  <si>
    <t>Barn Data</t>
  </si>
  <si>
    <t>Commodity</t>
  </si>
  <si>
    <t>Yield(T/ha) - With Imports</t>
  </si>
  <si>
    <t>Yield(T/ha) - Without Imports</t>
  </si>
  <si>
    <t>Beef</t>
  </si>
  <si>
    <t>Lamb</t>
  </si>
  <si>
    <t>Pork</t>
  </si>
  <si>
    <t>Turkey</t>
  </si>
  <si>
    <t>Chicken</t>
  </si>
  <si>
    <t>Milk</t>
  </si>
  <si>
    <t>Eggs</t>
  </si>
  <si>
    <t>Class 1-4 - With Imports</t>
  </si>
  <si>
    <t>Class 1-4 - No Imports</t>
  </si>
  <si>
    <t>Pasture (ha/T)</t>
  </si>
  <si>
    <t>Hay (ha/T)</t>
  </si>
  <si>
    <t>GSM (ha/T)</t>
  </si>
  <si>
    <t>Barn (ha/T)</t>
  </si>
  <si>
    <t>Total (ha/T)</t>
  </si>
  <si>
    <t>Hay, Barn, Pasture (ha/T)</t>
  </si>
  <si>
    <t>crop</t>
  </si>
  <si>
    <t>hectares</t>
  </si>
  <si>
    <t>tonnes</t>
  </si>
  <si>
    <t>SWBC yield</t>
  </si>
  <si>
    <t>Canola (rapeseed)</t>
  </si>
  <si>
    <t>Mixed grains</t>
  </si>
  <si>
    <t>Total wheat</t>
  </si>
  <si>
    <t>Apples</t>
  </si>
  <si>
    <t>Apricots</t>
  </si>
  <si>
    <t>Blueberries</t>
  </si>
  <si>
    <t>Cherries, sweet</t>
  </si>
  <si>
    <t>Cranberries</t>
  </si>
  <si>
    <t>Grapes</t>
  </si>
  <si>
    <t>Peaches (fresh and clingstone)</t>
  </si>
  <si>
    <t>Pears</t>
  </si>
  <si>
    <t>Plums and prunes</t>
  </si>
  <si>
    <t>Raspberries</t>
  </si>
  <si>
    <t>Strawberries</t>
  </si>
  <si>
    <t>Asparagus</t>
  </si>
  <si>
    <t>Green and wax beans</t>
  </si>
  <si>
    <t>Beets</t>
  </si>
  <si>
    <t>Broccoli</t>
  </si>
  <si>
    <t>Brussels sprouts</t>
  </si>
  <si>
    <t>Cabbage</t>
  </si>
  <si>
    <t>Cauliflower</t>
  </si>
  <si>
    <t>Celery</t>
  </si>
  <si>
    <t>Sweet corn</t>
  </si>
  <si>
    <t>Cucumbers</t>
  </si>
  <si>
    <t>Lettuce</t>
  </si>
  <si>
    <t>Green peas</t>
  </si>
  <si>
    <t>Pumpkins</t>
  </si>
  <si>
    <t>Shallots and green onions</t>
  </si>
  <si>
    <t>Spinach</t>
  </si>
  <si>
    <t>Squash and zucchini</t>
  </si>
  <si>
    <t>Tomatoes</t>
  </si>
  <si>
    <t>Peppers</t>
  </si>
  <si>
    <t>Radishes</t>
  </si>
  <si>
    <t>Mushrooms</t>
  </si>
  <si>
    <t>Potatoes</t>
  </si>
  <si>
    <t>Fresh tomatoes, greenhouse</t>
  </si>
  <si>
    <t>Fresh cucumbers, greenhouse</t>
  </si>
  <si>
    <t>Fresh peppers, greenhouse</t>
  </si>
  <si>
    <t>SWBC yield (tonnes)</t>
  </si>
  <si>
    <t>tonnes/hec</t>
  </si>
  <si>
    <t>x</t>
  </si>
  <si>
    <t>SWBC Area</t>
  </si>
  <si>
    <t>SWBC Area Planted (hectares)</t>
  </si>
  <si>
    <t>commodity</t>
  </si>
  <si>
    <t>kg/person</t>
  </si>
  <si>
    <t>servings/person</t>
  </si>
  <si>
    <t>group</t>
  </si>
  <si>
    <t>Apple juice (litres per person, per year)</t>
  </si>
  <si>
    <t>Fruit &amp; Vegetables</t>
  </si>
  <si>
    <t>125mL</t>
  </si>
  <si>
    <t>Apple pie filling</t>
  </si>
  <si>
    <t>125 mL slices</t>
  </si>
  <si>
    <t>Apple sauce</t>
  </si>
  <si>
    <t>Apples canned</t>
  </si>
  <si>
    <t>125mL slices</t>
  </si>
  <si>
    <t>Apples dried</t>
  </si>
  <si>
    <t>60mL</t>
  </si>
  <si>
    <t>Apples fresh</t>
  </si>
  <si>
    <t>1 medium</t>
  </si>
  <si>
    <t>Apples frozen</t>
  </si>
  <si>
    <t>Apricots canned</t>
  </si>
  <si>
    <t xml:space="preserve">125 mL </t>
  </si>
  <si>
    <t>Apricots fresh</t>
  </si>
  <si>
    <t>3 fruits</t>
  </si>
  <si>
    <t>Asparagus canned</t>
  </si>
  <si>
    <t>6 spears</t>
  </si>
  <si>
    <t>Asparagus fresh</t>
  </si>
  <si>
    <t>Avocados fresh</t>
  </si>
  <si>
    <t>1/2 fruit</t>
  </si>
  <si>
    <t>Baked and canned beans and lima beans</t>
  </si>
  <si>
    <t>Meat &amp; Alts</t>
  </si>
  <si>
    <t>175mL cooked</t>
  </si>
  <si>
    <t>Bananas fresh</t>
  </si>
  <si>
    <t>medium</t>
  </si>
  <si>
    <t>Beans green and wax canned</t>
  </si>
  <si>
    <t>Beans green and wax fresh</t>
  </si>
  <si>
    <t>Beans green and wax frozen</t>
  </si>
  <si>
    <t>Beef and veal, boneless weight</t>
  </si>
  <si>
    <t>75 g cooked</t>
  </si>
  <si>
    <t>Beets canned</t>
  </si>
  <si>
    <t>Beets fresh</t>
  </si>
  <si>
    <t>Blueberries canned</t>
  </si>
  <si>
    <t>Blueberries fresh</t>
  </si>
  <si>
    <t>Blueberries frozen</t>
  </si>
  <si>
    <t>Broccoli &amp; Cauliflower frozen</t>
  </si>
  <si>
    <t>Broccoli fresh</t>
  </si>
  <si>
    <t>125mL chopped</t>
  </si>
  <si>
    <t>Brussels sprouts fresh</t>
  </si>
  <si>
    <t>4 sprouts</t>
  </si>
  <si>
    <t>Brussels sprouts frozen</t>
  </si>
  <si>
    <t>Butter</t>
  </si>
  <si>
    <t>Fats &amp; Oils</t>
  </si>
  <si>
    <t>15mL</t>
  </si>
  <si>
    <t>Buttermilk (litres per person, per year)</t>
  </si>
  <si>
    <t>Milk &amp; Alts</t>
  </si>
  <si>
    <t>250mL</t>
  </si>
  <si>
    <t>Carrots canned</t>
  </si>
  <si>
    <t>Carrots fresh</t>
  </si>
  <si>
    <t>1 large</t>
  </si>
  <si>
    <t>Carrots frozen</t>
  </si>
  <si>
    <t>Cauliflower fresh</t>
  </si>
  <si>
    <t>4 florets</t>
  </si>
  <si>
    <t>Celery fresh</t>
  </si>
  <si>
    <t>1 medium stalk</t>
  </si>
  <si>
    <t>Cheddar cheese</t>
  </si>
  <si>
    <t>50g</t>
  </si>
  <si>
    <t>Cherries fresh</t>
  </si>
  <si>
    <t>20 fruits</t>
  </si>
  <si>
    <t>Cherries frozen</t>
  </si>
  <si>
    <t>Coconut fresh</t>
  </si>
  <si>
    <t xml:space="preserve">125mL </t>
  </si>
  <si>
    <t>Concentrated skim milk (litres per person, per year)</t>
  </si>
  <si>
    <t>Concentrated whole milk (litres per person, per year)</t>
  </si>
  <si>
    <t>Corn canned</t>
  </si>
  <si>
    <t>Corn flour and meal</t>
  </si>
  <si>
    <t>Grains</t>
  </si>
  <si>
    <t>Corn fresh</t>
  </si>
  <si>
    <t>1 medium ear</t>
  </si>
  <si>
    <t>Corn frozen</t>
  </si>
  <si>
    <t>Cottage cheese</t>
  </si>
  <si>
    <t>Cranberries fresh</t>
  </si>
  <si>
    <t>Cucumbers fresh</t>
  </si>
  <si>
    <t>Dates fresh</t>
  </si>
  <si>
    <t>Eggs (15)</t>
  </si>
  <si>
    <t>2 (see notes)</t>
  </si>
  <si>
    <t>Figs fresh</t>
  </si>
  <si>
    <t>2 medium</t>
  </si>
  <si>
    <t>Fresh and frozen sea fish, edible weight (11)</t>
  </si>
  <si>
    <t>Freshwater fish, edible weight (11)</t>
  </si>
  <si>
    <t>Grape juice (litres per person, per year)</t>
  </si>
  <si>
    <t>Grapefruit juice (litres per person, per year)</t>
  </si>
  <si>
    <t>Grapes fresh</t>
  </si>
  <si>
    <t>Lemon juice (litres per person, per year)</t>
  </si>
  <si>
    <t>Lettuce fresh</t>
  </si>
  <si>
    <t>1 cup</t>
  </si>
  <si>
    <t>Manioc fresh</t>
  </si>
  <si>
    <t>Margarine</t>
  </si>
  <si>
    <t>Mushrooms canned</t>
  </si>
  <si>
    <t>125mL pieces</t>
  </si>
  <si>
    <t>Mushrooms fresh</t>
  </si>
  <si>
    <t>Mutton and lamb, boneless weight</t>
  </si>
  <si>
    <t>Oatmeal and rolled oats</t>
  </si>
  <si>
    <t>175mL (cooked)</t>
  </si>
  <si>
    <t>Onions and shallots fresh</t>
  </si>
  <si>
    <t>Orange juice (litres per person, per year)</t>
  </si>
  <si>
    <t>Papayas fresh</t>
  </si>
  <si>
    <t>Partly skimmed milk 1% (litres per person, per year)</t>
  </si>
  <si>
    <t>Partly skimmed milk 2% (litres per person, per year)</t>
  </si>
  <si>
    <t>Peaches canned</t>
  </si>
  <si>
    <t>Peaches fresh</t>
  </si>
  <si>
    <t>Peanuts</t>
  </si>
  <si>
    <t>Pears canned</t>
  </si>
  <si>
    <t>Pears fresh</t>
  </si>
  <si>
    <t>Peas canned</t>
  </si>
  <si>
    <t>Peas fresh</t>
  </si>
  <si>
    <t>Peas frozen</t>
  </si>
  <si>
    <t>Peppers fresh</t>
  </si>
  <si>
    <t>1/2 med</t>
  </si>
  <si>
    <t>Pineapple juice (litres per person, per year)</t>
  </si>
  <si>
    <t>Pineapples canned</t>
  </si>
  <si>
    <t>Pineapples fresh</t>
  </si>
  <si>
    <t>Plums total fresh</t>
  </si>
  <si>
    <t>1 fruit</t>
  </si>
  <si>
    <t>Pork, boneless weight</t>
  </si>
  <si>
    <t>Pot and pearl barley</t>
  </si>
  <si>
    <t>125mL (cooked)</t>
  </si>
  <si>
    <t>Potatoes frozen</t>
  </si>
  <si>
    <t>Potatoes sweet fresh</t>
  </si>
  <si>
    <t>Potatoes white fresh (7,8,9)</t>
  </si>
  <si>
    <t>Powder buttermilk</t>
  </si>
  <si>
    <t>75mL</t>
  </si>
  <si>
    <t>Powder skim milk</t>
  </si>
  <si>
    <t>Processed cheese</t>
  </si>
  <si>
    <t>Processed sea fish, edible weight (11)</t>
  </si>
  <si>
    <t>Pumpkins and squash fresh</t>
  </si>
  <si>
    <t>Radishes fresh</t>
  </si>
  <si>
    <t>Raspberries frozen</t>
  </si>
  <si>
    <t>Rice</t>
  </si>
  <si>
    <t>Rutabagas and turnips fresh</t>
  </si>
  <si>
    <t>Rye flour</t>
  </si>
  <si>
    <t>Salad oils (17)</t>
  </si>
  <si>
    <t>Shortening and shortening oils</t>
  </si>
  <si>
    <t>Skim milk (litres per person, per year)</t>
  </si>
  <si>
    <t>Spinach fresh</t>
  </si>
  <si>
    <t>Spinach frozen</t>
  </si>
  <si>
    <t>Standard milk 3.25% (litres per person, per year)</t>
  </si>
  <si>
    <t>Strawberries canned</t>
  </si>
  <si>
    <t>Strawberries fresh</t>
  </si>
  <si>
    <t>Strawberries frozen</t>
  </si>
  <si>
    <t>Tomato juice (litres per person, per year)</t>
  </si>
  <si>
    <t>Tomatoes canned</t>
  </si>
  <si>
    <t>Tomatoes fresh</t>
  </si>
  <si>
    <t>Tomatoes, pulp, paste and puree</t>
  </si>
  <si>
    <t>Total shellfish, edible weight (11)</t>
  </si>
  <si>
    <t>Turkey, boneless weight</t>
  </si>
  <si>
    <t>Variety cheese</t>
  </si>
  <si>
    <t>Wheat flour</t>
  </si>
  <si>
    <t>serving size</t>
  </si>
  <si>
    <t>reference value</t>
  </si>
  <si>
    <t>conversion factor</t>
  </si>
  <si>
    <t>waste ratio</t>
  </si>
  <si>
    <t>SWBC 2011 Food Need</t>
  </si>
  <si>
    <t>food need per person (tonnes)</t>
  </si>
  <si>
    <t>head/hec</t>
  </si>
  <si>
    <t>head/commodity</t>
  </si>
  <si>
    <t># head in SWBC</t>
  </si>
  <si>
    <t>tonnes of commodity in SWBC</t>
  </si>
  <si>
    <t>SWBC Livestock Yield</t>
  </si>
  <si>
    <t>SWBC Food Need</t>
  </si>
  <si>
    <t>(tonnes)</t>
  </si>
  <si>
    <t>SWBC Production</t>
  </si>
  <si>
    <t>Diet &amp; Seasonality Constraint</t>
  </si>
  <si>
    <t xml:space="preserve"> (tonnes)</t>
  </si>
  <si>
    <t>crops</t>
  </si>
  <si>
    <t>livestock</t>
  </si>
  <si>
    <t>Need</t>
  </si>
  <si>
    <t>Yield</t>
  </si>
  <si>
    <t>SR %</t>
  </si>
  <si>
    <t>cutoff = 90</t>
  </si>
  <si>
    <t>Cherries</t>
  </si>
  <si>
    <t>Corn</t>
  </si>
  <si>
    <t>Shallots and onions</t>
  </si>
  <si>
    <t>Peaches</t>
  </si>
  <si>
    <t>Green peas = Peas</t>
  </si>
  <si>
    <t>Plums</t>
  </si>
  <si>
    <t>Peas</t>
  </si>
  <si>
    <t>Done! But no difference between</t>
  </si>
  <si>
    <t>Likeley an error somewhere</t>
  </si>
  <si>
    <t>Imports and No Imports</t>
  </si>
  <si>
    <t>TO DO:</t>
  </si>
  <si>
    <t>1. Check SWBC production results</t>
  </si>
  <si>
    <t>2. Organize Diet and Seasonality Constraint</t>
  </si>
  <si>
    <t>3. Calculate Food Need</t>
  </si>
  <si>
    <t>4. Calculate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</si>
</sst>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sz val="12"/>
      <color rgb="FF000000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7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71">
    <xf numFmtId="0" fontId="0" fillId="0" borderId="0" xfId="0"/>
    <xf numFmtId="0" fontId="1" fillId="2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1" fillId="3" borderId="3" xfId="0" applyFont="1" applyFill="1" applyBorder="1"/>
    <xf numFmtId="0" fontId="1" fillId="4" borderId="0" xfId="0" applyFont="1" applyFill="1" applyBorder="1"/>
    <xf numFmtId="0" fontId="1" fillId="3" borderId="0" xfId="0" applyFont="1" applyFill="1" applyBorder="1"/>
    <xf numFmtId="0" fontId="0" fillId="4" borderId="0" xfId="0" applyFill="1" applyBorder="1"/>
    <xf numFmtId="0" fontId="1" fillId="5" borderId="3" xfId="0" applyFont="1" applyFill="1" applyBorder="1"/>
    <xf numFmtId="0" fontId="1" fillId="5" borderId="0" xfId="0" applyFont="1" applyFill="1" applyBorder="1"/>
    <xf numFmtId="0" fontId="0" fillId="5" borderId="0" xfId="0" applyFill="1" applyBorder="1"/>
    <xf numFmtId="0" fontId="0" fillId="5" borderId="3" xfId="0" applyFill="1" applyBorder="1" applyAlignment="1">
      <alignment horizontal="center"/>
    </xf>
    <xf numFmtId="0" fontId="0" fillId="5" borderId="0" xfId="0" applyFill="1"/>
    <xf numFmtId="0" fontId="0" fillId="5" borderId="0" xfId="0" applyFill="1" applyBorder="1" applyAlignment="1">
      <alignment horizontal="center"/>
    </xf>
    <xf numFmtId="0" fontId="0" fillId="5" borderId="0" xfId="0" applyFont="1" applyFill="1" applyBorder="1"/>
    <xf numFmtId="0" fontId="0" fillId="0" borderId="3" xfId="0" applyFill="1" applyBorder="1"/>
    <xf numFmtId="0" fontId="0" fillId="0" borderId="0" xfId="0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0" fillId="4" borderId="0" xfId="0" applyFont="1" applyFill="1" applyBorder="1"/>
    <xf numFmtId="0" fontId="3" fillId="0" borderId="0" xfId="0" applyFont="1" applyFill="1" applyBorder="1"/>
    <xf numFmtId="0" fontId="1" fillId="0" borderId="0" xfId="0" applyFont="1" applyBorder="1"/>
    <xf numFmtId="0" fontId="1" fillId="6" borderId="0" xfId="0" applyFont="1" applyFill="1" applyBorder="1"/>
    <xf numFmtId="0" fontId="0" fillId="6" borderId="0" xfId="0" applyFill="1" applyBorder="1"/>
    <xf numFmtId="0" fontId="0" fillId="6" borderId="0" xfId="0" applyFont="1" applyFill="1" applyBorder="1"/>
    <xf numFmtId="0" fontId="0" fillId="6" borderId="0" xfId="0" applyFill="1" applyBorder="1" applyAlignment="1">
      <alignment horizontal="center"/>
    </xf>
    <xf numFmtId="0" fontId="0" fillId="0" borderId="0" xfId="0" applyFont="1" applyFill="1" applyBorder="1"/>
    <xf numFmtId="0" fontId="1" fillId="2" borderId="0" xfId="0" applyFont="1" applyFill="1" applyBorder="1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7" borderId="9" xfId="0" applyFill="1" applyBorder="1"/>
    <xf numFmtId="0" fontId="0" fillId="2" borderId="9" xfId="0" applyFill="1" applyBorder="1"/>
    <xf numFmtId="0" fontId="0" fillId="6" borderId="9" xfId="0" applyFill="1" applyBorder="1"/>
    <xf numFmtId="0" fontId="0" fillId="8" borderId="1" xfId="0" applyFill="1" applyBorder="1"/>
    <xf numFmtId="0" fontId="0" fillId="8" borderId="2" xfId="0" applyFill="1" applyBorder="1"/>
    <xf numFmtId="0" fontId="0" fillId="8" borderId="10" xfId="0" applyFill="1" applyBorder="1"/>
    <xf numFmtId="0" fontId="0" fillId="8" borderId="0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11" xfId="0" applyFill="1" applyBorder="1"/>
    <xf numFmtId="0" fontId="1" fillId="9" borderId="0" xfId="0" applyFont="1" applyFill="1"/>
    <xf numFmtId="0" fontId="0" fillId="9" borderId="0" xfId="0" applyFill="1" applyAlignment="1">
      <alignment horizontal="center"/>
    </xf>
    <xf numFmtId="0" fontId="0" fillId="9" borderId="0" xfId="0" applyFill="1"/>
    <xf numFmtId="0" fontId="1" fillId="10" borderId="0" xfId="0" applyFont="1" applyFill="1"/>
    <xf numFmtId="0" fontId="0" fillId="10" borderId="0" xfId="0" applyFill="1"/>
    <xf numFmtId="0" fontId="0" fillId="8" borderId="0" xfId="0" applyFill="1"/>
    <xf numFmtId="0" fontId="1" fillId="8" borderId="0" xfId="0" applyFont="1" applyFill="1"/>
    <xf numFmtId="0" fontId="0" fillId="11" borderId="0" xfId="0" applyFill="1"/>
    <xf numFmtId="0" fontId="1" fillId="11" borderId="0" xfId="0" applyFont="1" applyFill="1"/>
    <xf numFmtId="0" fontId="1" fillId="12" borderId="0" xfId="0" applyFont="1" applyFill="1"/>
    <xf numFmtId="0" fontId="0" fillId="12" borderId="0" xfId="0" applyFill="1"/>
    <xf numFmtId="0" fontId="1" fillId="13" borderId="0" xfId="0" applyFont="1" applyFill="1"/>
    <xf numFmtId="0" fontId="1" fillId="14" borderId="0" xfId="0" applyFont="1" applyFill="1"/>
    <xf numFmtId="0" fontId="1" fillId="5" borderId="0" xfId="0" applyFont="1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9" fontId="0" fillId="16" borderId="0" xfId="0" applyNumberFormat="1" applyFill="1"/>
    <xf numFmtId="9" fontId="0" fillId="5" borderId="0" xfId="0" applyNumberFormat="1" applyFill="1"/>
    <xf numFmtId="9" fontId="0" fillId="17" borderId="0" xfId="0" applyNumberFormat="1" applyFill="1"/>
    <xf numFmtId="0" fontId="1" fillId="18" borderId="0" xfId="0" applyFont="1" applyFill="1"/>
    <xf numFmtId="0" fontId="1" fillId="19" borderId="0" xfId="0" applyFont="1" applyFill="1"/>
    <xf numFmtId="0" fontId="1" fillId="0" borderId="0" xfId="0" applyFont="1" applyFill="1"/>
    <xf numFmtId="0" fontId="1" fillId="4" borderId="0" xfId="0" applyFont="1" applyFill="1"/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0" fillId="14" borderId="0" xfId="0" applyFill="1"/>
    <xf numFmtId="0" fontId="1" fillId="20" borderId="0" xfId="0" applyFont="1" applyFill="1"/>
  </cellXfs>
  <cellStyles count="1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5"/>
  <sheetViews>
    <sheetView topLeftCell="A32" workbookViewId="0">
      <selection activeCell="B19" sqref="B19"/>
    </sheetView>
  </sheetViews>
  <sheetFormatPr baseColWidth="10" defaultRowHeight="15" x14ac:dyDescent="0"/>
  <cols>
    <col min="1" max="1" width="29.33203125" style="29" customWidth="1"/>
    <col min="2" max="2" width="17.5" customWidth="1"/>
    <col min="4" max="4" width="14.83203125" customWidth="1"/>
    <col min="6" max="6" width="15.5" customWidth="1"/>
    <col min="8" max="8" width="17" customWidth="1"/>
    <col min="9" max="9" width="30" customWidth="1"/>
    <col min="10" max="10" width="21.1640625" customWidth="1"/>
  </cols>
  <sheetData>
    <row r="1" spans="1:10" s="29" customFormat="1">
      <c r="A1" s="29" t="s">
        <v>108</v>
      </c>
      <c r="B1" s="29" t="s">
        <v>111</v>
      </c>
      <c r="C1" s="29" t="s">
        <v>109</v>
      </c>
      <c r="D1" s="29" t="s">
        <v>110</v>
      </c>
      <c r="E1" s="29" t="s">
        <v>262</v>
      </c>
      <c r="F1" s="29" t="s">
        <v>263</v>
      </c>
      <c r="G1" s="29" t="s">
        <v>265</v>
      </c>
      <c r="H1" s="29" t="s">
        <v>264</v>
      </c>
      <c r="I1" s="29" t="s">
        <v>267</v>
      </c>
      <c r="J1" s="29" t="s">
        <v>266</v>
      </c>
    </row>
    <row r="2" spans="1:10">
      <c r="A2" s="29" t="s">
        <v>112</v>
      </c>
      <c r="B2" t="s">
        <v>113</v>
      </c>
      <c r="C2">
        <v>4.53</v>
      </c>
      <c r="D2">
        <v>34.580152671755698</v>
      </c>
      <c r="E2" t="s">
        <v>114</v>
      </c>
      <c r="F2">
        <v>131</v>
      </c>
      <c r="G2">
        <v>1.1599999999999999</v>
      </c>
      <c r="H2">
        <v>1.38</v>
      </c>
      <c r="I2">
        <v>8623.8450335387097</v>
      </c>
      <c r="J2">
        <v>13805.0511296887</v>
      </c>
    </row>
    <row r="3" spans="1:10">
      <c r="A3" s="29" t="s">
        <v>115</v>
      </c>
      <c r="B3" t="s">
        <v>113</v>
      </c>
      <c r="C3">
        <v>0.08</v>
      </c>
      <c r="D3">
        <v>0.57388809182209399</v>
      </c>
      <c r="E3" t="s">
        <v>116</v>
      </c>
      <c r="F3">
        <v>139.4</v>
      </c>
      <c r="G3">
        <v>1.1599999999999999</v>
      </c>
      <c r="H3">
        <v>1.5</v>
      </c>
      <c r="I3">
        <v>152.297484036003</v>
      </c>
      <c r="J3">
        <v>264.99762222264599</v>
      </c>
    </row>
    <row r="4" spans="1:10">
      <c r="A4" s="29" t="s">
        <v>117</v>
      </c>
      <c r="B4" t="s">
        <v>113</v>
      </c>
      <c r="C4">
        <v>0.34</v>
      </c>
      <c r="D4">
        <v>2.63770364623739</v>
      </c>
      <c r="E4" t="s">
        <v>114</v>
      </c>
      <c r="F4">
        <v>128.9</v>
      </c>
      <c r="G4">
        <v>1.1599999999999999</v>
      </c>
      <c r="H4">
        <v>1.29</v>
      </c>
      <c r="I4">
        <v>647.26430715301501</v>
      </c>
      <c r="J4">
        <v>968.56630922377201</v>
      </c>
    </row>
    <row r="5" spans="1:10">
      <c r="A5" s="29" t="s">
        <v>118</v>
      </c>
      <c r="B5" t="s">
        <v>113</v>
      </c>
      <c r="C5">
        <v>0.18</v>
      </c>
      <c r="D5">
        <v>1.6697588126159499</v>
      </c>
      <c r="E5" t="s">
        <v>119</v>
      </c>
      <c r="F5">
        <v>107.8</v>
      </c>
      <c r="G5">
        <v>1.4</v>
      </c>
      <c r="H5">
        <v>2.17</v>
      </c>
      <c r="I5">
        <v>342.66933908100799</v>
      </c>
      <c r="J5">
        <v>1041.0294521281</v>
      </c>
    </row>
    <row r="6" spans="1:10">
      <c r="A6" s="29" t="s">
        <v>120</v>
      </c>
      <c r="B6" t="s">
        <v>113</v>
      </c>
      <c r="C6">
        <v>0.03</v>
      </c>
      <c r="D6">
        <v>1.3761467889908201</v>
      </c>
      <c r="E6" t="s">
        <v>121</v>
      </c>
      <c r="F6">
        <v>21.8</v>
      </c>
      <c r="G6">
        <v>1.4</v>
      </c>
      <c r="H6">
        <v>8</v>
      </c>
      <c r="I6">
        <v>57.111556513501299</v>
      </c>
      <c r="J6">
        <v>639.64943295121498</v>
      </c>
    </row>
    <row r="7" spans="1:10">
      <c r="A7" s="29" t="s">
        <v>122</v>
      </c>
      <c r="B7" t="s">
        <v>113</v>
      </c>
      <c r="C7">
        <v>8.16</v>
      </c>
      <c r="D7">
        <v>59.002169197396903</v>
      </c>
      <c r="E7" t="s">
        <v>123</v>
      </c>
      <c r="F7">
        <v>138.30000000000001</v>
      </c>
      <c r="G7">
        <v>1.4</v>
      </c>
      <c r="H7">
        <v>1</v>
      </c>
      <c r="I7">
        <v>15534.343371672299</v>
      </c>
      <c r="J7">
        <v>21748.080720341299</v>
      </c>
    </row>
    <row r="8" spans="1:10">
      <c r="A8" s="29" t="s">
        <v>124</v>
      </c>
      <c r="B8" t="s">
        <v>113</v>
      </c>
      <c r="C8">
        <v>0.04</v>
      </c>
      <c r="D8">
        <v>0.43763676148796499</v>
      </c>
      <c r="E8" t="s">
        <v>119</v>
      </c>
      <c r="F8">
        <v>91.4</v>
      </c>
      <c r="G8">
        <v>1.4</v>
      </c>
      <c r="H8">
        <v>1.6</v>
      </c>
      <c r="I8">
        <v>76.148742018001798</v>
      </c>
      <c r="J8">
        <v>170.57318212032399</v>
      </c>
    </row>
    <row r="9" spans="1:10">
      <c r="A9" s="29" t="s">
        <v>125</v>
      </c>
      <c r="B9" t="s">
        <v>113</v>
      </c>
      <c r="C9">
        <v>0.03</v>
      </c>
      <c r="D9">
        <v>0.233644859813084</v>
      </c>
      <c r="E9" t="s">
        <v>126</v>
      </c>
      <c r="F9">
        <v>128.4</v>
      </c>
      <c r="G9">
        <v>1.1599999999999999</v>
      </c>
      <c r="H9">
        <v>0.75</v>
      </c>
      <c r="I9">
        <v>57.111556513501299</v>
      </c>
      <c r="J9">
        <v>49.687054166746101</v>
      </c>
    </row>
    <row r="10" spans="1:10">
      <c r="A10" s="29" t="s">
        <v>127</v>
      </c>
      <c r="B10" t="s">
        <v>113</v>
      </c>
      <c r="C10">
        <v>0.08</v>
      </c>
      <c r="D10">
        <v>0.76190476190476097</v>
      </c>
      <c r="E10" t="s">
        <v>128</v>
      </c>
      <c r="F10">
        <v>105</v>
      </c>
      <c r="G10">
        <v>1.39</v>
      </c>
      <c r="H10">
        <v>1</v>
      </c>
      <c r="I10">
        <v>152.297484036003</v>
      </c>
      <c r="J10">
        <v>211.693502810045</v>
      </c>
    </row>
    <row r="11" spans="1:10">
      <c r="A11" s="29" t="s">
        <v>129</v>
      </c>
      <c r="B11" t="s">
        <v>113</v>
      </c>
      <c r="C11">
        <v>0.32</v>
      </c>
      <c r="D11">
        <v>2.9629629629629601</v>
      </c>
      <c r="E11" t="s">
        <v>130</v>
      </c>
      <c r="F11">
        <v>108</v>
      </c>
      <c r="G11">
        <v>1.1599999999999999</v>
      </c>
      <c r="H11">
        <v>1.19</v>
      </c>
      <c r="I11">
        <v>609.18993614401404</v>
      </c>
      <c r="J11">
        <v>840.92578785319699</v>
      </c>
    </row>
    <row r="12" spans="1:10">
      <c r="A12" s="29" t="s">
        <v>131</v>
      </c>
      <c r="B12" t="s">
        <v>113</v>
      </c>
      <c r="C12">
        <v>0.28000000000000003</v>
      </c>
      <c r="D12">
        <v>2.9166666666666599</v>
      </c>
      <c r="E12" t="s">
        <v>130</v>
      </c>
      <c r="F12">
        <v>96</v>
      </c>
      <c r="G12">
        <v>1.79</v>
      </c>
      <c r="H12">
        <v>1</v>
      </c>
      <c r="I12">
        <v>533.04119412601199</v>
      </c>
      <c r="J12">
        <v>954.14373748556295</v>
      </c>
    </row>
    <row r="13" spans="1:10">
      <c r="A13" s="29" t="s">
        <v>132</v>
      </c>
      <c r="B13" t="s">
        <v>113</v>
      </c>
      <c r="C13">
        <v>0.53</v>
      </c>
      <c r="D13">
        <v>5.2736318407960203</v>
      </c>
      <c r="E13" t="s">
        <v>133</v>
      </c>
      <c r="F13">
        <v>100.5</v>
      </c>
      <c r="G13">
        <v>1.56</v>
      </c>
      <c r="H13">
        <v>1</v>
      </c>
      <c r="I13">
        <v>1008.97083173852</v>
      </c>
      <c r="J13">
        <v>1573.99449751209</v>
      </c>
    </row>
    <row r="14" spans="1:10">
      <c r="A14" s="29" t="s">
        <v>134</v>
      </c>
      <c r="B14" t="s">
        <v>135</v>
      </c>
      <c r="C14">
        <v>1.07</v>
      </c>
      <c r="D14">
        <v>26.75</v>
      </c>
      <c r="E14" t="s">
        <v>136</v>
      </c>
      <c r="F14">
        <v>40</v>
      </c>
      <c r="G14">
        <v>1.1599999999999999</v>
      </c>
      <c r="H14">
        <v>1</v>
      </c>
      <c r="I14">
        <v>1772.8120838166501</v>
      </c>
      <c r="J14">
        <v>2056.4620172273098</v>
      </c>
    </row>
    <row r="15" spans="1:10">
      <c r="A15" s="29" t="s">
        <v>137</v>
      </c>
      <c r="B15" t="s">
        <v>113</v>
      </c>
      <c r="C15">
        <v>6.75</v>
      </c>
      <c r="D15">
        <v>57.203389830508399</v>
      </c>
      <c r="E15" t="s">
        <v>138</v>
      </c>
      <c r="F15">
        <v>118</v>
      </c>
      <c r="G15">
        <v>1.67</v>
      </c>
      <c r="H15">
        <v>1</v>
      </c>
      <c r="I15">
        <v>12850.100215537799</v>
      </c>
      <c r="J15">
        <v>21459.6673599481</v>
      </c>
    </row>
    <row r="16" spans="1:10">
      <c r="A16" s="29" t="s">
        <v>139</v>
      </c>
      <c r="B16" t="s">
        <v>113</v>
      </c>
      <c r="C16">
        <v>0.81</v>
      </c>
      <c r="D16">
        <v>9.8300970873786397</v>
      </c>
      <c r="E16" t="s">
        <v>114</v>
      </c>
      <c r="F16">
        <v>82.4</v>
      </c>
      <c r="G16">
        <v>1.1599999999999999</v>
      </c>
      <c r="H16">
        <v>0.68</v>
      </c>
      <c r="I16">
        <v>1542.01202586453</v>
      </c>
      <c r="J16">
        <v>1216.3390860019399</v>
      </c>
    </row>
    <row r="17" spans="1:10">
      <c r="A17" s="29" t="s">
        <v>140</v>
      </c>
      <c r="B17" t="s">
        <v>113</v>
      </c>
      <c r="C17">
        <v>0.57999999999999996</v>
      </c>
      <c r="D17">
        <v>17.956656346749199</v>
      </c>
      <c r="E17" t="s">
        <v>114</v>
      </c>
      <c r="F17">
        <v>32.299999999999997</v>
      </c>
      <c r="G17">
        <v>1.46</v>
      </c>
      <c r="H17">
        <v>1</v>
      </c>
      <c r="I17">
        <v>1104.1567592610199</v>
      </c>
      <c r="J17">
        <v>1612.0688685210901</v>
      </c>
    </row>
    <row r="18" spans="1:10">
      <c r="A18" s="29" t="s">
        <v>141</v>
      </c>
      <c r="B18" t="s">
        <v>113</v>
      </c>
      <c r="C18">
        <v>0.2</v>
      </c>
      <c r="D18">
        <v>3.2102728731942198</v>
      </c>
      <c r="E18" t="s">
        <v>114</v>
      </c>
      <c r="F18">
        <v>62.3</v>
      </c>
      <c r="G18">
        <v>1.26</v>
      </c>
      <c r="H18">
        <v>1.19</v>
      </c>
      <c r="I18">
        <v>380.74371009000902</v>
      </c>
      <c r="J18">
        <v>570.887118908959</v>
      </c>
    </row>
    <row r="19" spans="1:10">
      <c r="A19" s="29" t="s">
        <v>142</v>
      </c>
      <c r="B19" t="s">
        <v>135</v>
      </c>
      <c r="C19">
        <v>11.95</v>
      </c>
      <c r="D19">
        <v>132.777777777777</v>
      </c>
      <c r="E19" t="s">
        <v>143</v>
      </c>
      <c r="F19">
        <v>90</v>
      </c>
      <c r="G19">
        <v>1.39</v>
      </c>
      <c r="H19">
        <v>1.49</v>
      </c>
      <c r="I19">
        <v>19799.162992157901</v>
      </c>
      <c r="J19">
        <v>41006.046473058203</v>
      </c>
    </row>
    <row r="20" spans="1:10">
      <c r="A20" s="29" t="s">
        <v>144</v>
      </c>
      <c r="B20" t="s">
        <v>113</v>
      </c>
      <c r="C20">
        <v>0.17</v>
      </c>
      <c r="D20">
        <v>1.89309576837416</v>
      </c>
      <c r="E20" t="s">
        <v>119</v>
      </c>
      <c r="F20">
        <v>89.8</v>
      </c>
      <c r="G20">
        <v>1.1599999999999999</v>
      </c>
      <c r="H20">
        <v>1.1399999999999999</v>
      </c>
      <c r="I20">
        <v>323.63215357650699</v>
      </c>
      <c r="J20">
        <v>427.97115988957302</v>
      </c>
    </row>
    <row r="21" spans="1:10">
      <c r="A21" s="29" t="s">
        <v>145</v>
      </c>
      <c r="B21" t="s">
        <v>113</v>
      </c>
      <c r="C21">
        <v>0.38</v>
      </c>
      <c r="D21">
        <v>5.2851182197496502</v>
      </c>
      <c r="E21" t="s">
        <v>114</v>
      </c>
      <c r="F21">
        <v>71.900000000000006</v>
      </c>
      <c r="G21">
        <v>1.43</v>
      </c>
      <c r="H21">
        <v>1</v>
      </c>
      <c r="I21">
        <v>723.41304917101695</v>
      </c>
      <c r="J21">
        <v>1034.4806603145501</v>
      </c>
    </row>
    <row r="22" spans="1:10">
      <c r="A22" s="29" t="s">
        <v>146</v>
      </c>
      <c r="B22" t="s">
        <v>113</v>
      </c>
      <c r="C22">
        <v>0.02</v>
      </c>
      <c r="D22">
        <v>0.14792899408283999</v>
      </c>
      <c r="E22" t="s">
        <v>114</v>
      </c>
      <c r="F22">
        <v>135.19999999999999</v>
      </c>
      <c r="G22">
        <v>1.1599999999999999</v>
      </c>
      <c r="H22">
        <v>1</v>
      </c>
      <c r="I22">
        <v>38.074371009000899</v>
      </c>
      <c r="J22">
        <v>44.166270370440998</v>
      </c>
    </row>
    <row r="23" spans="1:10">
      <c r="A23" s="29" t="s">
        <v>147</v>
      </c>
      <c r="B23" t="s">
        <v>113</v>
      </c>
      <c r="C23">
        <v>0.99</v>
      </c>
      <c r="D23">
        <v>12.924281984334201</v>
      </c>
      <c r="E23" t="s">
        <v>114</v>
      </c>
      <c r="F23">
        <v>76.599999999999994</v>
      </c>
      <c r="G23">
        <v>1.37</v>
      </c>
      <c r="H23">
        <v>1</v>
      </c>
      <c r="I23">
        <v>1884.6813649455401</v>
      </c>
      <c r="J23">
        <v>2582.0134699753899</v>
      </c>
    </row>
    <row r="24" spans="1:10">
      <c r="A24" s="29" t="s">
        <v>148</v>
      </c>
      <c r="B24" t="s">
        <v>113</v>
      </c>
      <c r="C24">
        <v>0.67</v>
      </c>
      <c r="D24">
        <v>8.1807081807081801</v>
      </c>
      <c r="E24" t="s">
        <v>114</v>
      </c>
      <c r="F24">
        <v>81.900000000000006</v>
      </c>
      <c r="G24">
        <v>1.1599999999999999</v>
      </c>
      <c r="H24">
        <v>1.03</v>
      </c>
      <c r="I24">
        <v>1275.49142880153</v>
      </c>
      <c r="J24">
        <v>1523.95715913206</v>
      </c>
    </row>
    <row r="25" spans="1:10">
      <c r="A25" s="29" t="s">
        <v>149</v>
      </c>
      <c r="B25" t="s">
        <v>113</v>
      </c>
      <c r="C25">
        <v>0.59</v>
      </c>
      <c r="D25">
        <v>7.1601941747572804</v>
      </c>
      <c r="E25" t="s">
        <v>114</v>
      </c>
      <c r="F25">
        <v>82.4</v>
      </c>
      <c r="G25">
        <v>1.22</v>
      </c>
      <c r="H25">
        <v>1.33</v>
      </c>
      <c r="I25">
        <v>1123.19394476552</v>
      </c>
      <c r="J25">
        <v>1822.49449477654</v>
      </c>
    </row>
    <row r="26" spans="1:10">
      <c r="A26" s="29" t="s">
        <v>150</v>
      </c>
      <c r="B26" t="s">
        <v>113</v>
      </c>
      <c r="C26">
        <v>1.03</v>
      </c>
      <c r="D26">
        <v>22.1505376344086</v>
      </c>
      <c r="E26" t="s">
        <v>151</v>
      </c>
      <c r="F26">
        <v>46.5</v>
      </c>
      <c r="G26">
        <v>1.71</v>
      </c>
      <c r="H26">
        <v>1</v>
      </c>
      <c r="I26">
        <v>1960.8301069635399</v>
      </c>
      <c r="J26">
        <v>3353.0194829076599</v>
      </c>
    </row>
    <row r="27" spans="1:10">
      <c r="A27" s="29" t="s">
        <v>152</v>
      </c>
      <c r="B27" t="s">
        <v>113</v>
      </c>
      <c r="C27">
        <v>0.12</v>
      </c>
      <c r="D27">
        <v>1.57894736842105</v>
      </c>
      <c r="E27" t="s">
        <v>153</v>
      </c>
      <c r="F27">
        <v>76</v>
      </c>
      <c r="G27">
        <v>1.42</v>
      </c>
      <c r="H27">
        <v>1</v>
      </c>
      <c r="I27">
        <v>228.446226054005</v>
      </c>
      <c r="J27">
        <v>324.393640996687</v>
      </c>
    </row>
    <row r="28" spans="1:10">
      <c r="A28" s="29" t="s">
        <v>154</v>
      </c>
      <c r="B28" t="s">
        <v>113</v>
      </c>
      <c r="C28">
        <v>0.05</v>
      </c>
      <c r="D28">
        <v>0.57142857142857095</v>
      </c>
      <c r="E28" t="s">
        <v>114</v>
      </c>
      <c r="F28">
        <v>87.5</v>
      </c>
      <c r="G28">
        <v>1.22</v>
      </c>
      <c r="H28">
        <v>1.33</v>
      </c>
      <c r="I28">
        <v>95.185927522502297</v>
      </c>
      <c r="J28">
        <v>154.448685998012</v>
      </c>
    </row>
    <row r="29" spans="1:10">
      <c r="A29" s="29" t="s">
        <v>155</v>
      </c>
      <c r="B29" t="s">
        <v>156</v>
      </c>
      <c r="C29">
        <v>2.29</v>
      </c>
      <c r="D29">
        <v>159.027777777777</v>
      </c>
      <c r="E29" t="s">
        <v>157</v>
      </c>
      <c r="F29">
        <v>14.4</v>
      </c>
      <c r="G29">
        <v>1.22</v>
      </c>
      <c r="H29">
        <v>7.4984000000000002</v>
      </c>
      <c r="I29">
        <v>2290</v>
      </c>
      <c r="J29">
        <v>20949.029919999899</v>
      </c>
    </row>
    <row r="30" spans="1:10">
      <c r="A30" s="29" t="s">
        <v>158</v>
      </c>
      <c r="B30" t="s">
        <v>159</v>
      </c>
      <c r="C30">
        <v>0.24</v>
      </c>
      <c r="D30">
        <v>0.92664092664092601</v>
      </c>
      <c r="E30" t="s">
        <v>160</v>
      </c>
      <c r="F30">
        <v>259</v>
      </c>
      <c r="G30">
        <v>1.32</v>
      </c>
      <c r="H30">
        <v>1.0310299999999999</v>
      </c>
      <c r="I30">
        <v>493.47243929196497</v>
      </c>
      <c r="J30">
        <v>671.59605358981696</v>
      </c>
    </row>
    <row r="31" spans="1:10">
      <c r="A31" s="29" t="s">
        <v>161</v>
      </c>
      <c r="B31" t="s">
        <v>113</v>
      </c>
      <c r="C31">
        <v>0.14000000000000001</v>
      </c>
      <c r="D31">
        <v>1.81582360570687</v>
      </c>
      <c r="E31" t="s">
        <v>119</v>
      </c>
      <c r="F31">
        <v>77.099999999999994</v>
      </c>
      <c r="G31">
        <v>1.1599999999999999</v>
      </c>
      <c r="H31">
        <v>1.24</v>
      </c>
      <c r="I31">
        <v>266.52059706300599</v>
      </c>
      <c r="J31">
        <v>383.36322681542799</v>
      </c>
    </row>
    <row r="32" spans="1:10">
      <c r="A32" s="29" t="s">
        <v>162</v>
      </c>
      <c r="B32" t="s">
        <v>113</v>
      </c>
      <c r="C32">
        <v>5.33</v>
      </c>
      <c r="D32">
        <v>74.0277777777777</v>
      </c>
      <c r="E32" t="s">
        <v>163</v>
      </c>
      <c r="F32">
        <v>72</v>
      </c>
      <c r="G32">
        <v>1.43</v>
      </c>
      <c r="H32">
        <v>1</v>
      </c>
      <c r="I32">
        <v>10146.819873898699</v>
      </c>
      <c r="J32">
        <v>14509.952419675201</v>
      </c>
    </row>
    <row r="33" spans="1:10">
      <c r="A33" s="29" t="s">
        <v>164</v>
      </c>
      <c r="B33" t="s">
        <v>113</v>
      </c>
      <c r="C33">
        <v>1.06</v>
      </c>
      <c r="D33">
        <v>15.680473372781</v>
      </c>
      <c r="E33" t="s">
        <v>119</v>
      </c>
      <c r="F33">
        <v>67.599999999999994</v>
      </c>
      <c r="G33">
        <v>1.18</v>
      </c>
      <c r="H33">
        <v>1.82</v>
      </c>
      <c r="I33">
        <v>2017.94166347704</v>
      </c>
      <c r="J33">
        <v>4333.7315164833099</v>
      </c>
    </row>
    <row r="34" spans="1:10">
      <c r="A34" s="29" t="s">
        <v>165</v>
      </c>
      <c r="B34" t="s">
        <v>113</v>
      </c>
      <c r="C34">
        <v>0.77</v>
      </c>
      <c r="D34">
        <v>14.5833333333333</v>
      </c>
      <c r="E34" t="s">
        <v>166</v>
      </c>
      <c r="F34">
        <v>52.8</v>
      </c>
      <c r="G34">
        <v>1.93</v>
      </c>
      <c r="H34">
        <v>1</v>
      </c>
      <c r="I34">
        <v>1465.8632838465301</v>
      </c>
      <c r="J34">
        <v>2829.1161378238098</v>
      </c>
    </row>
    <row r="35" spans="1:10">
      <c r="A35" s="29" t="s">
        <v>167</v>
      </c>
      <c r="B35" t="s">
        <v>113</v>
      </c>
      <c r="C35">
        <v>1.88</v>
      </c>
      <c r="D35">
        <v>47</v>
      </c>
      <c r="E35" t="s">
        <v>168</v>
      </c>
      <c r="F35">
        <v>40</v>
      </c>
      <c r="G35">
        <v>1.43</v>
      </c>
      <c r="H35">
        <v>1</v>
      </c>
      <c r="I35">
        <v>3578.9908748460798</v>
      </c>
      <c r="J35">
        <v>5117.9569510298998</v>
      </c>
    </row>
    <row r="36" spans="1:10">
      <c r="A36" s="29" t="s">
        <v>169</v>
      </c>
      <c r="B36" t="s">
        <v>159</v>
      </c>
      <c r="C36">
        <v>2.71</v>
      </c>
      <c r="D36">
        <v>54.2</v>
      </c>
      <c r="E36" t="s">
        <v>170</v>
      </c>
      <c r="F36">
        <v>50</v>
      </c>
      <c r="G36">
        <v>1.19</v>
      </c>
      <c r="H36">
        <v>5.9049899999999997</v>
      </c>
      <c r="I36">
        <v>5572.1262936717703</v>
      </c>
      <c r="J36">
        <v>39154.986551013899</v>
      </c>
    </row>
    <row r="37" spans="1:10">
      <c r="A37" s="29" t="s">
        <v>171</v>
      </c>
      <c r="B37" t="s">
        <v>113</v>
      </c>
      <c r="C37">
        <v>0.6</v>
      </c>
      <c r="D37">
        <v>3.6585365853658498</v>
      </c>
      <c r="E37" t="s">
        <v>172</v>
      </c>
      <c r="F37">
        <v>164</v>
      </c>
      <c r="G37">
        <v>1.42</v>
      </c>
      <c r="H37">
        <v>1</v>
      </c>
      <c r="I37">
        <v>1142.23113027002</v>
      </c>
      <c r="J37">
        <v>1621.96820498343</v>
      </c>
    </row>
    <row r="38" spans="1:10">
      <c r="A38" s="29" t="s">
        <v>173</v>
      </c>
      <c r="B38" t="s">
        <v>113</v>
      </c>
      <c r="C38">
        <v>0.19</v>
      </c>
      <c r="D38">
        <v>1.38888888888888</v>
      </c>
      <c r="E38" t="s">
        <v>172</v>
      </c>
      <c r="F38">
        <v>136.80000000000001</v>
      </c>
      <c r="G38">
        <v>1.1599999999999999</v>
      </c>
      <c r="H38">
        <v>1</v>
      </c>
      <c r="I38">
        <v>361.70652458550802</v>
      </c>
      <c r="J38">
        <v>419.57956851918999</v>
      </c>
    </row>
    <row r="39" spans="1:10">
      <c r="A39" s="29" t="s">
        <v>174</v>
      </c>
      <c r="B39" t="s">
        <v>113</v>
      </c>
      <c r="C39">
        <v>0.28000000000000003</v>
      </c>
      <c r="D39">
        <v>6.6193853427895899</v>
      </c>
      <c r="E39" t="s">
        <v>175</v>
      </c>
      <c r="F39">
        <v>42.3</v>
      </c>
      <c r="G39">
        <v>1.1599999999999999</v>
      </c>
      <c r="H39">
        <v>1</v>
      </c>
      <c r="I39">
        <v>533.04119412601199</v>
      </c>
      <c r="J39">
        <v>618.32778518617397</v>
      </c>
    </row>
    <row r="40" spans="1:10">
      <c r="A40" s="29" t="s">
        <v>176</v>
      </c>
      <c r="B40" t="s">
        <v>159</v>
      </c>
      <c r="C40">
        <v>0.4</v>
      </c>
      <c r="D40">
        <v>3.0075187969924801</v>
      </c>
      <c r="E40" t="s">
        <v>114</v>
      </c>
      <c r="F40">
        <v>133</v>
      </c>
      <c r="G40">
        <v>1.32</v>
      </c>
      <c r="H40">
        <v>2.1557900000000001</v>
      </c>
      <c r="I40">
        <v>822.45406548660901</v>
      </c>
      <c r="J40">
        <v>2340.4104897826901</v>
      </c>
    </row>
    <row r="41" spans="1:10">
      <c r="A41" s="29" t="s">
        <v>177</v>
      </c>
      <c r="B41" t="s">
        <v>159</v>
      </c>
      <c r="C41">
        <v>0.49</v>
      </c>
      <c r="D41">
        <v>3.6842105263157801</v>
      </c>
      <c r="E41" t="s">
        <v>114</v>
      </c>
      <c r="F41">
        <v>133</v>
      </c>
      <c r="G41">
        <v>1.32</v>
      </c>
      <c r="H41">
        <v>2.6244399999999999</v>
      </c>
      <c r="I41">
        <v>1007.50623022109</v>
      </c>
      <c r="J41">
        <v>3490.2643391107099</v>
      </c>
    </row>
    <row r="42" spans="1:10">
      <c r="A42" s="29" t="s">
        <v>178</v>
      </c>
      <c r="B42" t="s">
        <v>113</v>
      </c>
      <c r="C42">
        <v>0.8</v>
      </c>
      <c r="D42">
        <v>9.2378752886836004</v>
      </c>
      <c r="E42" t="s">
        <v>114</v>
      </c>
      <c r="F42">
        <v>86.6</v>
      </c>
      <c r="G42">
        <v>1.1599999999999999</v>
      </c>
      <c r="H42">
        <v>2.39</v>
      </c>
      <c r="I42">
        <v>1522.9748403600299</v>
      </c>
      <c r="J42">
        <v>4222.2954474141598</v>
      </c>
    </row>
    <row r="43" spans="1:10">
      <c r="A43" s="29" t="s">
        <v>179</v>
      </c>
      <c r="B43" t="s">
        <v>180</v>
      </c>
      <c r="C43">
        <v>0.53</v>
      </c>
      <c r="D43">
        <v>26.5</v>
      </c>
      <c r="F43">
        <v>20</v>
      </c>
      <c r="G43">
        <v>1.32</v>
      </c>
      <c r="H43">
        <v>1.1200000000000001</v>
      </c>
      <c r="I43">
        <v>530</v>
      </c>
      <c r="J43">
        <v>783.55200000000002</v>
      </c>
    </row>
    <row r="44" spans="1:10">
      <c r="A44" s="29" t="s">
        <v>181</v>
      </c>
      <c r="B44" t="s">
        <v>113</v>
      </c>
      <c r="C44">
        <v>0.8</v>
      </c>
      <c r="D44">
        <v>8.8888888888888893</v>
      </c>
      <c r="E44" t="s">
        <v>182</v>
      </c>
      <c r="F44">
        <v>90</v>
      </c>
      <c r="G44">
        <v>2.08</v>
      </c>
      <c r="H44">
        <v>1</v>
      </c>
      <c r="I44">
        <v>1522.9748403600299</v>
      </c>
      <c r="J44">
        <v>3167.78766794887</v>
      </c>
    </row>
    <row r="45" spans="1:10">
      <c r="A45" s="29" t="s">
        <v>183</v>
      </c>
      <c r="B45" t="s">
        <v>113</v>
      </c>
      <c r="C45">
        <v>0.41</v>
      </c>
      <c r="D45">
        <v>4.7344110854503398</v>
      </c>
      <c r="E45" t="s">
        <v>114</v>
      </c>
      <c r="F45">
        <v>86.6</v>
      </c>
      <c r="G45">
        <v>1.2</v>
      </c>
      <c r="H45">
        <v>3.33</v>
      </c>
      <c r="I45">
        <v>780.52460568451795</v>
      </c>
      <c r="J45">
        <v>3118.9763243153302</v>
      </c>
    </row>
    <row r="46" spans="1:10">
      <c r="A46" s="29" t="s">
        <v>184</v>
      </c>
      <c r="B46" t="s">
        <v>159</v>
      </c>
      <c r="C46">
        <v>0.53</v>
      </c>
      <c r="D46">
        <v>2.2175732217573199</v>
      </c>
      <c r="E46" t="s">
        <v>160</v>
      </c>
      <c r="F46">
        <v>239</v>
      </c>
      <c r="G46">
        <v>1.32</v>
      </c>
      <c r="H46">
        <v>2.0620599999999998</v>
      </c>
      <c r="I46">
        <v>1089.7516367697499</v>
      </c>
      <c r="J46">
        <v>2966.2159033550201</v>
      </c>
    </row>
    <row r="47" spans="1:10">
      <c r="A47" s="29" t="s">
        <v>185</v>
      </c>
      <c r="B47" t="s">
        <v>113</v>
      </c>
      <c r="C47">
        <v>1</v>
      </c>
      <c r="D47">
        <v>19.920318725099602</v>
      </c>
      <c r="E47" t="s">
        <v>175</v>
      </c>
      <c r="F47">
        <v>50.2</v>
      </c>
      <c r="G47">
        <v>1.37</v>
      </c>
      <c r="H47">
        <v>1</v>
      </c>
      <c r="I47">
        <v>1903.7185504500401</v>
      </c>
      <c r="J47">
        <v>2608.0944141165601</v>
      </c>
    </row>
    <row r="48" spans="1:10">
      <c r="A48" s="29" t="s">
        <v>186</v>
      </c>
      <c r="B48" t="s">
        <v>113</v>
      </c>
      <c r="C48">
        <v>3.19</v>
      </c>
      <c r="D48">
        <v>50.715421303656598</v>
      </c>
      <c r="E48" t="s">
        <v>114</v>
      </c>
      <c r="F48">
        <v>62.9</v>
      </c>
      <c r="G48">
        <v>1.59</v>
      </c>
      <c r="H48">
        <v>1</v>
      </c>
      <c r="I48">
        <v>6072.8621759356402</v>
      </c>
      <c r="J48">
        <v>9655.8508597376695</v>
      </c>
    </row>
    <row r="49" spans="1:10">
      <c r="A49" s="29" t="s">
        <v>187</v>
      </c>
      <c r="B49" t="s">
        <v>113</v>
      </c>
      <c r="C49">
        <v>0.97</v>
      </c>
      <c r="D49">
        <v>38.9558232931726</v>
      </c>
      <c r="E49" t="s">
        <v>128</v>
      </c>
      <c r="F49">
        <v>24.9</v>
      </c>
      <c r="G49">
        <v>1.26</v>
      </c>
      <c r="H49">
        <v>1</v>
      </c>
      <c r="I49">
        <v>1846.60699393654</v>
      </c>
      <c r="J49">
        <v>2326.7248123600398</v>
      </c>
    </row>
    <row r="50" spans="1:10">
      <c r="A50" s="29" t="s">
        <v>188</v>
      </c>
      <c r="B50" t="s">
        <v>135</v>
      </c>
      <c r="C50">
        <v>9.07</v>
      </c>
      <c r="D50">
        <v>91.585324809545099</v>
      </c>
      <c r="E50" t="s">
        <v>189</v>
      </c>
      <c r="F50">
        <v>99.033333330000005</v>
      </c>
      <c r="G50">
        <v>1.22</v>
      </c>
      <c r="H50">
        <v>1</v>
      </c>
      <c r="I50">
        <v>15027.4818693617</v>
      </c>
      <c r="J50">
        <v>18333.527880621201</v>
      </c>
    </row>
    <row r="51" spans="1:10">
      <c r="A51" s="29" t="s">
        <v>190</v>
      </c>
      <c r="B51" t="s">
        <v>113</v>
      </c>
      <c r="C51">
        <v>0.28999999999999998</v>
      </c>
      <c r="D51">
        <v>2.9</v>
      </c>
      <c r="E51" t="s">
        <v>191</v>
      </c>
      <c r="F51">
        <v>100</v>
      </c>
      <c r="G51">
        <v>1.1599999999999999</v>
      </c>
      <c r="H51">
        <v>1</v>
      </c>
      <c r="I51">
        <v>552.07837963051304</v>
      </c>
      <c r="J51">
        <v>640.41092037139504</v>
      </c>
    </row>
    <row r="52" spans="1:10">
      <c r="A52" s="29" t="s">
        <v>192</v>
      </c>
      <c r="B52" t="s">
        <v>135</v>
      </c>
      <c r="C52">
        <v>2.25</v>
      </c>
      <c r="D52">
        <v>25</v>
      </c>
      <c r="E52" t="s">
        <v>143</v>
      </c>
      <c r="F52">
        <v>90</v>
      </c>
      <c r="I52">
        <v>3727.8758771845401</v>
      </c>
    </row>
    <row r="53" spans="1:10">
      <c r="A53" s="29" t="s">
        <v>193</v>
      </c>
      <c r="B53" t="s">
        <v>135</v>
      </c>
      <c r="C53">
        <v>0.24</v>
      </c>
      <c r="D53">
        <v>2.6666666666666599</v>
      </c>
      <c r="E53" t="s">
        <v>143</v>
      </c>
      <c r="F53">
        <v>90</v>
      </c>
      <c r="I53">
        <v>397.64009356635103</v>
      </c>
    </row>
    <row r="54" spans="1:10">
      <c r="A54" s="29" t="s">
        <v>194</v>
      </c>
      <c r="B54" t="s">
        <v>113</v>
      </c>
      <c r="C54">
        <v>2.61</v>
      </c>
      <c r="D54">
        <v>19.521316379955099</v>
      </c>
      <c r="E54" t="s">
        <v>114</v>
      </c>
      <c r="F54">
        <v>133.69999999999999</v>
      </c>
      <c r="G54">
        <v>1.1599999999999999</v>
      </c>
      <c r="H54">
        <v>1.24</v>
      </c>
      <c r="I54">
        <v>4968.7054166746202</v>
      </c>
      <c r="J54">
        <v>7146.9858713447702</v>
      </c>
    </row>
    <row r="55" spans="1:10">
      <c r="A55" s="29" t="s">
        <v>195</v>
      </c>
      <c r="B55" t="s">
        <v>113</v>
      </c>
      <c r="C55">
        <v>0.33</v>
      </c>
      <c r="D55">
        <v>2.5287356321839001</v>
      </c>
      <c r="E55" t="s">
        <v>114</v>
      </c>
      <c r="F55">
        <v>130.5</v>
      </c>
      <c r="G55">
        <v>1.1599999999999999</v>
      </c>
      <c r="H55">
        <v>2.08</v>
      </c>
      <c r="I55">
        <v>628.22712164851498</v>
      </c>
      <c r="J55">
        <v>1515.78639911353</v>
      </c>
    </row>
    <row r="56" spans="1:10">
      <c r="A56" s="29" t="s">
        <v>196</v>
      </c>
      <c r="B56" t="s">
        <v>113</v>
      </c>
      <c r="C56">
        <v>3.19</v>
      </c>
      <c r="D56">
        <v>32.551020408163197</v>
      </c>
      <c r="E56" t="s">
        <v>172</v>
      </c>
      <c r="F56">
        <v>98</v>
      </c>
      <c r="G56">
        <v>1.36</v>
      </c>
      <c r="H56">
        <v>1</v>
      </c>
      <c r="I56">
        <v>6072.8621759356402</v>
      </c>
      <c r="J56">
        <v>8259.0925592724798</v>
      </c>
    </row>
    <row r="57" spans="1:10">
      <c r="A57" s="29" t="s">
        <v>197</v>
      </c>
      <c r="B57" t="s">
        <v>113</v>
      </c>
      <c r="C57">
        <v>0.6</v>
      </c>
      <c r="D57">
        <v>4.6547711404189203</v>
      </c>
      <c r="E57" t="s">
        <v>114</v>
      </c>
      <c r="F57">
        <v>128.9</v>
      </c>
      <c r="G57">
        <v>1.1599999999999999</v>
      </c>
      <c r="H57">
        <v>3</v>
      </c>
      <c r="I57">
        <v>1142.23113027002</v>
      </c>
      <c r="J57">
        <v>3974.9643333396898</v>
      </c>
    </row>
    <row r="58" spans="1:10">
      <c r="A58" s="29" t="s">
        <v>198</v>
      </c>
      <c r="B58" t="s">
        <v>113</v>
      </c>
      <c r="C58">
        <v>5.62</v>
      </c>
      <c r="D58">
        <v>94.932432432432407</v>
      </c>
      <c r="E58" t="s">
        <v>199</v>
      </c>
      <c r="F58">
        <v>59.2</v>
      </c>
      <c r="G58">
        <v>1.5049999999999999</v>
      </c>
      <c r="H58">
        <v>1</v>
      </c>
      <c r="I58">
        <v>10698.8982535292</v>
      </c>
      <c r="J58">
        <v>16101.841871561501</v>
      </c>
    </row>
    <row r="59" spans="1:10">
      <c r="A59" s="29" t="s">
        <v>200</v>
      </c>
      <c r="B59" t="s">
        <v>113</v>
      </c>
      <c r="C59">
        <v>0.05</v>
      </c>
      <c r="D59">
        <v>0.45955882352941102</v>
      </c>
      <c r="E59" t="s">
        <v>114</v>
      </c>
      <c r="F59">
        <v>108.8</v>
      </c>
      <c r="G59">
        <v>1.55</v>
      </c>
      <c r="H59">
        <v>1</v>
      </c>
      <c r="I59">
        <v>95.185927522502297</v>
      </c>
      <c r="J59">
        <v>147.53818765987799</v>
      </c>
    </row>
    <row r="60" spans="1:10">
      <c r="A60" s="29" t="s">
        <v>201</v>
      </c>
      <c r="B60" t="s">
        <v>156</v>
      </c>
      <c r="C60">
        <v>2.75</v>
      </c>
      <c r="D60">
        <v>190.972222222222</v>
      </c>
      <c r="E60" t="s">
        <v>157</v>
      </c>
      <c r="F60">
        <v>14.4</v>
      </c>
      <c r="G60">
        <v>1.22</v>
      </c>
      <c r="H60">
        <v>2.27</v>
      </c>
      <c r="I60">
        <v>2750</v>
      </c>
      <c r="J60">
        <v>7615.85</v>
      </c>
    </row>
    <row r="61" spans="1:10">
      <c r="A61" s="29" t="s">
        <v>202</v>
      </c>
      <c r="B61" t="s">
        <v>113</v>
      </c>
      <c r="C61">
        <v>0.37</v>
      </c>
      <c r="D61">
        <v>4.4902912621359201</v>
      </c>
      <c r="E61" t="s">
        <v>203</v>
      </c>
      <c r="F61">
        <v>82.4</v>
      </c>
      <c r="G61">
        <v>1.1599999999999999</v>
      </c>
      <c r="H61">
        <v>0.84</v>
      </c>
      <c r="I61">
        <v>704.37586366651703</v>
      </c>
      <c r="J61">
        <v>686.34384155665396</v>
      </c>
    </row>
    <row r="62" spans="1:10">
      <c r="A62" s="29" t="s">
        <v>204</v>
      </c>
      <c r="B62" t="s">
        <v>113</v>
      </c>
      <c r="C62">
        <v>1.03</v>
      </c>
      <c r="D62">
        <v>20.315581854043302</v>
      </c>
      <c r="E62" t="s">
        <v>114</v>
      </c>
      <c r="F62">
        <v>50.7</v>
      </c>
      <c r="G62">
        <v>1.35</v>
      </c>
      <c r="H62">
        <v>1</v>
      </c>
      <c r="I62">
        <v>1960.8301069635399</v>
      </c>
      <c r="J62">
        <v>2647.1206444007798</v>
      </c>
    </row>
    <row r="63" spans="1:10">
      <c r="A63" s="29" t="s">
        <v>205</v>
      </c>
      <c r="B63" t="s">
        <v>135</v>
      </c>
      <c r="C63">
        <v>0.41</v>
      </c>
      <c r="D63">
        <v>4.55555555555555</v>
      </c>
      <c r="E63" t="s">
        <v>143</v>
      </c>
      <c r="F63">
        <v>90</v>
      </c>
      <c r="G63">
        <v>1.43</v>
      </c>
      <c r="H63">
        <v>1.52</v>
      </c>
      <c r="I63">
        <v>679.30182650918402</v>
      </c>
      <c r="J63">
        <v>1476.53045010036</v>
      </c>
    </row>
    <row r="64" spans="1:10">
      <c r="A64" s="29" t="s">
        <v>206</v>
      </c>
      <c r="B64" t="s">
        <v>180</v>
      </c>
      <c r="C64">
        <v>4.58</v>
      </c>
      <c r="D64">
        <v>152.666666666666</v>
      </c>
      <c r="E64" t="s">
        <v>207</v>
      </c>
      <c r="F64">
        <v>30</v>
      </c>
      <c r="G64">
        <v>1.52</v>
      </c>
      <c r="H64">
        <v>1.73</v>
      </c>
      <c r="I64">
        <v>4580</v>
      </c>
      <c r="J64">
        <v>12043.567999999999</v>
      </c>
    </row>
    <row r="65" spans="1:10">
      <c r="A65" s="29" t="s">
        <v>208</v>
      </c>
      <c r="B65" t="s">
        <v>113</v>
      </c>
      <c r="C65">
        <v>4.6399999999999997</v>
      </c>
      <c r="D65">
        <v>54.911242603550299</v>
      </c>
      <c r="E65" t="s">
        <v>114</v>
      </c>
      <c r="F65">
        <v>84.5</v>
      </c>
      <c r="G65">
        <v>1.57</v>
      </c>
      <c r="H65">
        <v>1</v>
      </c>
      <c r="I65">
        <v>8833.2540740882105</v>
      </c>
      <c r="J65">
        <v>13868.2088963184</v>
      </c>
    </row>
    <row r="66" spans="1:10">
      <c r="A66" s="29" t="s">
        <v>209</v>
      </c>
      <c r="B66" t="s">
        <v>113</v>
      </c>
      <c r="C66">
        <v>9.2799999999999994</v>
      </c>
      <c r="D66">
        <v>70.839694656488504</v>
      </c>
      <c r="E66" t="s">
        <v>114</v>
      </c>
      <c r="F66">
        <v>131</v>
      </c>
      <c r="G66">
        <v>1.1599999999999999</v>
      </c>
      <c r="H66">
        <v>1.84</v>
      </c>
      <c r="I66">
        <v>17666.508148176399</v>
      </c>
      <c r="J66">
        <v>37707.3949914677</v>
      </c>
    </row>
    <row r="67" spans="1:10">
      <c r="A67" s="29" t="s">
        <v>210</v>
      </c>
      <c r="B67" t="s">
        <v>113</v>
      </c>
      <c r="C67">
        <v>0.19</v>
      </c>
      <c r="D67">
        <v>1.2459016393442599</v>
      </c>
      <c r="E67" t="s">
        <v>133</v>
      </c>
      <c r="F67">
        <v>152.5</v>
      </c>
      <c r="G67">
        <v>1.65</v>
      </c>
      <c r="H67">
        <v>1</v>
      </c>
      <c r="I67">
        <v>361.70652458550802</v>
      </c>
      <c r="J67">
        <v>596.815765566089</v>
      </c>
    </row>
    <row r="68" spans="1:10">
      <c r="A68" s="29" t="s">
        <v>211</v>
      </c>
      <c r="B68" t="s">
        <v>159</v>
      </c>
      <c r="C68">
        <v>12.3</v>
      </c>
      <c r="D68">
        <v>47.674418604651102</v>
      </c>
      <c r="E68" t="s">
        <v>160</v>
      </c>
      <c r="F68">
        <v>258</v>
      </c>
      <c r="G68">
        <v>1.32</v>
      </c>
      <c r="H68">
        <v>1.0310299999999999</v>
      </c>
      <c r="I68">
        <v>25290.462513713199</v>
      </c>
      <c r="J68">
        <v>34419.2977464781</v>
      </c>
    </row>
    <row r="69" spans="1:10">
      <c r="A69" s="29" t="s">
        <v>212</v>
      </c>
      <c r="B69" t="s">
        <v>159</v>
      </c>
      <c r="C69">
        <v>25.23</v>
      </c>
      <c r="D69">
        <v>97.790697674418595</v>
      </c>
      <c r="E69" t="s">
        <v>160</v>
      </c>
      <c r="F69">
        <v>258</v>
      </c>
      <c r="G69">
        <v>1.32</v>
      </c>
      <c r="H69">
        <v>1.0310299999999999</v>
      </c>
      <c r="I69">
        <v>51876.290180567798</v>
      </c>
      <c r="J69">
        <v>70601.535133629499</v>
      </c>
    </row>
    <row r="70" spans="1:10">
      <c r="A70" s="29" t="s">
        <v>213</v>
      </c>
      <c r="B70" t="s">
        <v>113</v>
      </c>
      <c r="C70">
        <v>0.76</v>
      </c>
      <c r="D70">
        <v>5.8960434445306404</v>
      </c>
      <c r="E70" t="s">
        <v>114</v>
      </c>
      <c r="F70">
        <v>128.9</v>
      </c>
      <c r="G70">
        <v>1.1599999999999999</v>
      </c>
      <c r="H70">
        <v>1.02</v>
      </c>
      <c r="I70">
        <v>1446.82609834203</v>
      </c>
      <c r="J70">
        <v>1711.88463955829</v>
      </c>
    </row>
    <row r="71" spans="1:10">
      <c r="A71" s="29" t="s">
        <v>214</v>
      </c>
      <c r="B71" t="s">
        <v>113</v>
      </c>
      <c r="C71">
        <v>0.54</v>
      </c>
      <c r="D71">
        <v>5.5102040816326499</v>
      </c>
      <c r="E71" t="s">
        <v>123</v>
      </c>
      <c r="F71">
        <v>98</v>
      </c>
      <c r="G71">
        <v>1.71</v>
      </c>
      <c r="H71">
        <v>1</v>
      </c>
      <c r="I71">
        <v>1028.00801724302</v>
      </c>
      <c r="J71">
        <v>1757.8937094855701</v>
      </c>
    </row>
    <row r="72" spans="1:10">
      <c r="A72" s="29" t="s">
        <v>215</v>
      </c>
      <c r="B72" t="s">
        <v>135</v>
      </c>
      <c r="C72">
        <v>2.39</v>
      </c>
      <c r="D72">
        <v>64.594594594594597</v>
      </c>
      <c r="E72" t="s">
        <v>121</v>
      </c>
      <c r="F72">
        <v>37</v>
      </c>
      <c r="G72">
        <v>1.1599999999999999</v>
      </c>
      <c r="H72">
        <v>1</v>
      </c>
      <c r="I72">
        <v>3959.8325984315802</v>
      </c>
      <c r="J72">
        <v>4593.4058141806399</v>
      </c>
    </row>
    <row r="73" spans="1:10">
      <c r="A73" s="29" t="s">
        <v>216</v>
      </c>
      <c r="B73" t="s">
        <v>113</v>
      </c>
      <c r="C73">
        <v>0.26</v>
      </c>
      <c r="D73">
        <v>2.0296643247462902</v>
      </c>
      <c r="E73" t="s">
        <v>114</v>
      </c>
      <c r="F73">
        <v>128.1</v>
      </c>
      <c r="G73">
        <v>1.1599999999999999</v>
      </c>
      <c r="H73">
        <v>1.1299999999999999</v>
      </c>
      <c r="I73">
        <v>494.96682311701198</v>
      </c>
      <c r="J73">
        <v>648.80251174177897</v>
      </c>
    </row>
    <row r="74" spans="1:10">
      <c r="A74" s="29" t="s">
        <v>217</v>
      </c>
      <c r="B74" t="s">
        <v>113</v>
      </c>
      <c r="C74">
        <v>1.37</v>
      </c>
      <c r="D74">
        <v>8.2530120481927707</v>
      </c>
      <c r="E74" t="s">
        <v>123</v>
      </c>
      <c r="F74">
        <v>166</v>
      </c>
      <c r="G74">
        <v>1.4</v>
      </c>
      <c r="H74">
        <v>1</v>
      </c>
      <c r="I74">
        <v>2608.0944141165601</v>
      </c>
      <c r="J74">
        <v>3651.3321797631802</v>
      </c>
    </row>
    <row r="75" spans="1:10">
      <c r="A75" s="29" t="s">
        <v>218</v>
      </c>
      <c r="B75" t="s">
        <v>113</v>
      </c>
      <c r="C75">
        <v>0.28999999999999998</v>
      </c>
      <c r="D75">
        <v>3.2293986636971002</v>
      </c>
      <c r="E75" t="s">
        <v>114</v>
      </c>
      <c r="F75">
        <v>89.8</v>
      </c>
      <c r="G75">
        <v>1.1599999999999999</v>
      </c>
      <c r="H75">
        <v>0.74</v>
      </c>
      <c r="I75">
        <v>552.07837963051304</v>
      </c>
      <c r="J75">
        <v>473.90408107483199</v>
      </c>
    </row>
    <row r="76" spans="1:10">
      <c r="A76" s="29" t="s">
        <v>219</v>
      </c>
      <c r="B76" t="s">
        <v>113</v>
      </c>
      <c r="C76">
        <v>0.18</v>
      </c>
      <c r="D76">
        <v>2.3498694516971201</v>
      </c>
      <c r="E76" t="s">
        <v>114</v>
      </c>
      <c r="F76">
        <v>76.599999999999994</v>
      </c>
      <c r="G76">
        <v>1.46</v>
      </c>
      <c r="H76">
        <v>1</v>
      </c>
      <c r="I76">
        <v>342.66933908100799</v>
      </c>
      <c r="J76">
        <v>500.29723505827201</v>
      </c>
    </row>
    <row r="77" spans="1:10">
      <c r="A77" s="29" t="s">
        <v>220</v>
      </c>
      <c r="B77" t="s">
        <v>113</v>
      </c>
      <c r="C77">
        <v>0.6</v>
      </c>
      <c r="D77">
        <v>7.88436268068331</v>
      </c>
      <c r="E77" t="s">
        <v>114</v>
      </c>
      <c r="F77">
        <v>76.099999999999994</v>
      </c>
      <c r="G77">
        <v>1.23</v>
      </c>
      <c r="H77">
        <v>1.0900000000000001</v>
      </c>
      <c r="I77">
        <v>1142.23113027002</v>
      </c>
      <c r="J77">
        <v>1531.38927635302</v>
      </c>
    </row>
    <row r="78" spans="1:10">
      <c r="A78" s="29" t="s">
        <v>221</v>
      </c>
      <c r="B78" t="s">
        <v>113</v>
      </c>
      <c r="C78">
        <v>2.15</v>
      </c>
      <c r="D78">
        <v>36.134453781512597</v>
      </c>
      <c r="E78" t="s">
        <v>222</v>
      </c>
      <c r="F78">
        <v>59.5</v>
      </c>
      <c r="G78">
        <v>1.5</v>
      </c>
      <c r="H78">
        <v>1</v>
      </c>
      <c r="I78">
        <v>4092.9948834675902</v>
      </c>
      <c r="J78">
        <v>6139.4923252013896</v>
      </c>
    </row>
    <row r="79" spans="1:10">
      <c r="A79" s="29" t="s">
        <v>223</v>
      </c>
      <c r="B79" t="s">
        <v>113</v>
      </c>
      <c r="C79">
        <v>0.5</v>
      </c>
      <c r="D79">
        <v>3.7850113550340598</v>
      </c>
      <c r="E79" t="s">
        <v>114</v>
      </c>
      <c r="F79">
        <v>132.1</v>
      </c>
      <c r="G79">
        <v>1.1599999999999999</v>
      </c>
      <c r="H79">
        <v>1.7</v>
      </c>
      <c r="I79">
        <v>951.859275225023</v>
      </c>
      <c r="J79">
        <v>1877.0664907437399</v>
      </c>
    </row>
    <row r="80" spans="1:10">
      <c r="A80" s="29" t="s">
        <v>224</v>
      </c>
      <c r="B80" t="s">
        <v>113</v>
      </c>
      <c r="C80">
        <v>0.57999999999999996</v>
      </c>
      <c r="D80">
        <v>5.6310679611650398</v>
      </c>
      <c r="E80" t="s">
        <v>114</v>
      </c>
      <c r="F80">
        <v>103</v>
      </c>
      <c r="G80">
        <v>1.1599999999999999</v>
      </c>
      <c r="H80">
        <v>1.72</v>
      </c>
      <c r="I80">
        <v>1104.1567592610199</v>
      </c>
      <c r="J80">
        <v>2203.0135660776</v>
      </c>
    </row>
    <row r="81" spans="1:10">
      <c r="A81" s="29" t="s">
        <v>225</v>
      </c>
      <c r="B81" t="s">
        <v>113</v>
      </c>
      <c r="C81">
        <v>1.0900000000000001</v>
      </c>
      <c r="D81">
        <v>13.308913308913301</v>
      </c>
      <c r="E81" t="s">
        <v>114</v>
      </c>
      <c r="F81">
        <v>81.900000000000006</v>
      </c>
      <c r="G81">
        <v>1.8</v>
      </c>
      <c r="H81">
        <v>1</v>
      </c>
      <c r="I81">
        <v>2075.0532199905501</v>
      </c>
      <c r="J81">
        <v>3735.0957959829898</v>
      </c>
    </row>
    <row r="82" spans="1:10">
      <c r="A82" s="29" t="s">
        <v>226</v>
      </c>
      <c r="B82" t="s">
        <v>113</v>
      </c>
      <c r="C82">
        <v>0.55000000000000004</v>
      </c>
      <c r="D82">
        <v>8.3333333333333304</v>
      </c>
      <c r="E82" t="s">
        <v>227</v>
      </c>
      <c r="F82">
        <v>66</v>
      </c>
      <c r="G82">
        <v>1.38</v>
      </c>
      <c r="H82">
        <v>1</v>
      </c>
      <c r="I82">
        <v>1047.0452027475201</v>
      </c>
      <c r="J82">
        <v>1444.9223797915799</v>
      </c>
    </row>
    <row r="83" spans="1:10">
      <c r="A83" s="29" t="s">
        <v>228</v>
      </c>
      <c r="B83" t="s">
        <v>135</v>
      </c>
      <c r="C83">
        <v>8.83</v>
      </c>
      <c r="D83">
        <v>98.1111111111111</v>
      </c>
      <c r="E83" t="s">
        <v>143</v>
      </c>
      <c r="F83">
        <v>90</v>
      </c>
      <c r="G83">
        <v>1.46</v>
      </c>
      <c r="H83">
        <v>1.37</v>
      </c>
      <c r="I83">
        <v>14629.841775795299</v>
      </c>
      <c r="J83">
        <v>29262.6095199458</v>
      </c>
    </row>
    <row r="84" spans="1:10">
      <c r="A84" s="29" t="s">
        <v>229</v>
      </c>
      <c r="B84" t="s">
        <v>180</v>
      </c>
      <c r="C84">
        <v>0.26</v>
      </c>
      <c r="D84">
        <v>13</v>
      </c>
      <c r="E84" t="s">
        <v>230</v>
      </c>
      <c r="F84">
        <v>20</v>
      </c>
      <c r="G84">
        <v>1.52</v>
      </c>
      <c r="H84">
        <v>1.6</v>
      </c>
      <c r="I84">
        <v>260</v>
      </c>
      <c r="J84">
        <v>632.32000000000005</v>
      </c>
    </row>
    <row r="85" spans="1:10">
      <c r="A85" s="29" t="s">
        <v>231</v>
      </c>
      <c r="B85" t="s">
        <v>113</v>
      </c>
      <c r="C85">
        <v>6.07</v>
      </c>
      <c r="D85">
        <v>63.097713097713097</v>
      </c>
      <c r="E85" t="s">
        <v>114</v>
      </c>
      <c r="F85">
        <v>96.2</v>
      </c>
      <c r="G85">
        <v>1.71</v>
      </c>
      <c r="H85">
        <v>1.7</v>
      </c>
      <c r="I85">
        <v>11555.571601231701</v>
      </c>
      <c r="J85">
        <v>33592.046644780698</v>
      </c>
    </row>
    <row r="86" spans="1:10">
      <c r="A86" s="29" t="s">
        <v>232</v>
      </c>
      <c r="B86" t="s">
        <v>113</v>
      </c>
      <c r="C86">
        <v>0.67</v>
      </c>
      <c r="D86">
        <v>9.5305832147937402</v>
      </c>
      <c r="E86" t="s">
        <v>114</v>
      </c>
      <c r="F86">
        <v>70.3</v>
      </c>
      <c r="G86">
        <v>1.68</v>
      </c>
      <c r="H86">
        <v>1</v>
      </c>
      <c r="I86">
        <v>1275.49142880153</v>
      </c>
      <c r="J86">
        <v>2142.8256003865699</v>
      </c>
    </row>
    <row r="87" spans="1:10">
      <c r="A87" s="29" t="s">
        <v>233</v>
      </c>
      <c r="B87" t="s">
        <v>113</v>
      </c>
      <c r="C87">
        <v>11.81</v>
      </c>
      <c r="D87">
        <v>149.11616161616101</v>
      </c>
      <c r="E87" t="s">
        <v>114</v>
      </c>
      <c r="F87">
        <v>79.2</v>
      </c>
      <c r="G87">
        <v>1.71</v>
      </c>
      <c r="H87">
        <v>1</v>
      </c>
      <c r="I87">
        <v>22482.916080815001</v>
      </c>
      <c r="J87">
        <v>38445.786498193702</v>
      </c>
    </row>
    <row r="88" spans="1:10">
      <c r="A88" s="29" t="s">
        <v>234</v>
      </c>
      <c r="B88" t="s">
        <v>159</v>
      </c>
      <c r="C88">
        <v>0.05</v>
      </c>
      <c r="D88">
        <v>2</v>
      </c>
      <c r="E88" t="s">
        <v>235</v>
      </c>
      <c r="F88">
        <v>25</v>
      </c>
      <c r="G88">
        <v>1.32</v>
      </c>
      <c r="H88">
        <v>9.3729999999999993</v>
      </c>
      <c r="I88">
        <v>102.806758185826</v>
      </c>
      <c r="J88">
        <v>1271.9622227079799</v>
      </c>
    </row>
    <row r="89" spans="1:10">
      <c r="A89" s="29" t="s">
        <v>236</v>
      </c>
      <c r="B89" t="s">
        <v>159</v>
      </c>
      <c r="C89">
        <v>0.66</v>
      </c>
      <c r="D89">
        <v>26.4</v>
      </c>
      <c r="E89" t="s">
        <v>235</v>
      </c>
      <c r="F89">
        <v>25</v>
      </c>
      <c r="G89">
        <v>1.32</v>
      </c>
      <c r="H89">
        <v>8.9980799999999999</v>
      </c>
      <c r="I89">
        <v>1357.0492080529</v>
      </c>
      <c r="J89">
        <v>16118.305286155601</v>
      </c>
    </row>
    <row r="90" spans="1:10">
      <c r="A90" s="29" t="s">
        <v>237</v>
      </c>
      <c r="B90" t="s">
        <v>159</v>
      </c>
      <c r="C90">
        <v>1.64</v>
      </c>
      <c r="D90">
        <v>32.799999999999997</v>
      </c>
      <c r="E90" t="s">
        <v>170</v>
      </c>
      <c r="F90">
        <v>50</v>
      </c>
      <c r="G90">
        <v>1.19</v>
      </c>
      <c r="H90">
        <v>5.71753</v>
      </c>
      <c r="I90">
        <v>3372.0616684950901</v>
      </c>
      <c r="J90">
        <v>22943.0378642502</v>
      </c>
    </row>
    <row r="91" spans="1:10">
      <c r="A91" s="29" t="s">
        <v>238</v>
      </c>
      <c r="B91" t="s">
        <v>135</v>
      </c>
      <c r="C91">
        <v>2.1800000000000002</v>
      </c>
      <c r="D91">
        <v>24.2222222222222</v>
      </c>
      <c r="E91" t="s">
        <v>143</v>
      </c>
      <c r="F91">
        <v>90</v>
      </c>
      <c r="I91">
        <v>3611.89751656102</v>
      </c>
    </row>
    <row r="92" spans="1:10">
      <c r="A92" s="29" t="s">
        <v>239</v>
      </c>
      <c r="B92" t="s">
        <v>113</v>
      </c>
      <c r="C92">
        <v>1.7</v>
      </c>
      <c r="D92">
        <v>28.4757118927973</v>
      </c>
      <c r="E92" t="s">
        <v>114</v>
      </c>
      <c r="F92">
        <v>59.7</v>
      </c>
      <c r="G92">
        <v>1.61</v>
      </c>
      <c r="H92">
        <v>1</v>
      </c>
      <c r="I92">
        <v>3236.3215357650702</v>
      </c>
      <c r="J92">
        <v>5210.4776725817701</v>
      </c>
    </row>
    <row r="93" spans="1:10">
      <c r="A93" s="29" t="s">
        <v>240</v>
      </c>
      <c r="B93" t="s">
        <v>113</v>
      </c>
      <c r="C93">
        <v>0.4</v>
      </c>
      <c r="D93">
        <v>6.5252854812398002</v>
      </c>
      <c r="E93" t="s">
        <v>114</v>
      </c>
      <c r="F93">
        <v>61.3</v>
      </c>
      <c r="G93">
        <v>1.42</v>
      </c>
      <c r="H93">
        <v>1</v>
      </c>
      <c r="I93">
        <v>761.48742018001803</v>
      </c>
      <c r="J93">
        <v>1081.31213665562</v>
      </c>
    </row>
    <row r="94" spans="1:10">
      <c r="A94" s="29" t="s">
        <v>241</v>
      </c>
      <c r="B94" t="s">
        <v>113</v>
      </c>
      <c r="C94">
        <v>0.3</v>
      </c>
      <c r="D94">
        <v>2.2710068130204299</v>
      </c>
      <c r="E94" t="s">
        <v>114</v>
      </c>
      <c r="F94">
        <v>132.1</v>
      </c>
      <c r="G94">
        <v>1.1599999999999999</v>
      </c>
      <c r="H94">
        <v>1.03</v>
      </c>
      <c r="I94">
        <v>571.11556513501296</v>
      </c>
      <c r="J94">
        <v>682.36887722331403</v>
      </c>
    </row>
    <row r="95" spans="1:10">
      <c r="A95" s="29" t="s">
        <v>242</v>
      </c>
      <c r="B95" t="s">
        <v>180</v>
      </c>
      <c r="C95">
        <v>4.8</v>
      </c>
      <c r="D95">
        <v>137.142857142857</v>
      </c>
      <c r="E95" t="s">
        <v>230</v>
      </c>
      <c r="F95">
        <v>35</v>
      </c>
      <c r="G95">
        <v>1.32</v>
      </c>
      <c r="H95">
        <v>1</v>
      </c>
      <c r="I95">
        <v>4800</v>
      </c>
      <c r="J95">
        <v>6336</v>
      </c>
    </row>
    <row r="96" spans="1:10">
      <c r="A96" s="29" t="s">
        <v>243</v>
      </c>
      <c r="B96" t="s">
        <v>113</v>
      </c>
      <c r="C96">
        <v>0.66</v>
      </c>
      <c r="D96">
        <v>9.6069868995633101</v>
      </c>
      <c r="E96" t="s">
        <v>114</v>
      </c>
      <c r="F96">
        <v>68.7</v>
      </c>
      <c r="G96">
        <v>1.65</v>
      </c>
      <c r="H96">
        <v>1</v>
      </c>
      <c r="I96">
        <v>1256.45424329703</v>
      </c>
      <c r="J96">
        <v>2073.1495014400998</v>
      </c>
    </row>
    <row r="97" spans="1:10">
      <c r="A97" s="29" t="s">
        <v>243</v>
      </c>
      <c r="B97" t="s">
        <v>113</v>
      </c>
      <c r="C97">
        <v>0.66</v>
      </c>
      <c r="I97">
        <v>1256.45424329703</v>
      </c>
    </row>
    <row r="98" spans="1:10">
      <c r="A98" s="29" t="s">
        <v>244</v>
      </c>
      <c r="B98" t="s">
        <v>180</v>
      </c>
      <c r="C98">
        <v>0.17</v>
      </c>
      <c r="D98">
        <v>8.5</v>
      </c>
      <c r="F98">
        <v>20</v>
      </c>
      <c r="G98">
        <v>1.32</v>
      </c>
      <c r="H98">
        <v>1.35</v>
      </c>
      <c r="I98">
        <v>170</v>
      </c>
      <c r="J98">
        <v>302.94</v>
      </c>
    </row>
    <row r="99" spans="1:10">
      <c r="A99" s="29" t="s">
        <v>245</v>
      </c>
      <c r="B99" t="s">
        <v>156</v>
      </c>
      <c r="C99">
        <v>8.4499999999999993</v>
      </c>
      <c r="D99">
        <v>595.07042253521104</v>
      </c>
      <c r="E99" t="s">
        <v>157</v>
      </c>
      <c r="F99">
        <v>14.2</v>
      </c>
      <c r="G99">
        <v>1.41</v>
      </c>
      <c r="H99">
        <v>2.27</v>
      </c>
      <c r="I99">
        <v>8450</v>
      </c>
      <c r="J99">
        <v>27045.915000000001</v>
      </c>
    </row>
    <row r="100" spans="1:10">
      <c r="A100" s="29" t="s">
        <v>246</v>
      </c>
      <c r="B100" t="s">
        <v>156</v>
      </c>
      <c r="C100">
        <v>4.83</v>
      </c>
      <c r="D100">
        <v>371.53846153846098</v>
      </c>
      <c r="E100" t="s">
        <v>157</v>
      </c>
      <c r="F100">
        <v>13</v>
      </c>
      <c r="G100">
        <v>1.36</v>
      </c>
      <c r="H100">
        <v>2.27</v>
      </c>
      <c r="I100">
        <v>4830</v>
      </c>
      <c r="J100">
        <v>14911.175999999999</v>
      </c>
    </row>
    <row r="101" spans="1:10">
      <c r="A101" s="29" t="s">
        <v>247</v>
      </c>
      <c r="B101" t="s">
        <v>159</v>
      </c>
      <c r="C101">
        <v>5.78</v>
      </c>
      <c r="D101">
        <v>22.3166023166023</v>
      </c>
      <c r="E101" t="s">
        <v>160</v>
      </c>
      <c r="F101">
        <v>259</v>
      </c>
      <c r="G101">
        <v>1.32</v>
      </c>
      <c r="H101">
        <v>0.93730000000000002</v>
      </c>
      <c r="I101">
        <v>11884.4612462815</v>
      </c>
      <c r="J101">
        <v>14703.8832945043</v>
      </c>
    </row>
    <row r="102" spans="1:10">
      <c r="A102" s="29" t="s">
        <v>248</v>
      </c>
      <c r="B102" t="s">
        <v>113</v>
      </c>
      <c r="C102">
        <v>0.38</v>
      </c>
      <c r="D102">
        <v>11.98738170347</v>
      </c>
      <c r="E102" t="s">
        <v>160</v>
      </c>
      <c r="F102">
        <v>31.7</v>
      </c>
      <c r="G102">
        <v>1.6</v>
      </c>
      <c r="H102">
        <v>1</v>
      </c>
      <c r="I102">
        <v>723.41304917101695</v>
      </c>
      <c r="J102">
        <v>1157.4608786736201</v>
      </c>
    </row>
    <row r="103" spans="1:10">
      <c r="A103" s="29" t="s">
        <v>249</v>
      </c>
      <c r="B103" t="s">
        <v>113</v>
      </c>
      <c r="C103">
        <v>0.19</v>
      </c>
      <c r="D103">
        <v>2.30582524271844</v>
      </c>
      <c r="E103" t="s">
        <v>114</v>
      </c>
      <c r="F103">
        <v>82.4</v>
      </c>
      <c r="G103">
        <v>1.29</v>
      </c>
      <c r="H103">
        <v>1.46</v>
      </c>
      <c r="I103">
        <v>361.70652458550802</v>
      </c>
      <c r="J103">
        <v>681.23806840434702</v>
      </c>
    </row>
    <row r="104" spans="1:10">
      <c r="A104" s="29" t="s">
        <v>250</v>
      </c>
      <c r="B104" t="s">
        <v>159</v>
      </c>
      <c r="C104">
        <v>7.37</v>
      </c>
      <c r="D104">
        <v>28.565891472868199</v>
      </c>
      <c r="E104" t="s">
        <v>160</v>
      </c>
      <c r="F104">
        <v>258</v>
      </c>
      <c r="G104">
        <v>1.32</v>
      </c>
      <c r="H104">
        <v>1.12476</v>
      </c>
      <c r="I104">
        <v>15153.716156590701</v>
      </c>
      <c r="J104">
        <v>22498.467795258799</v>
      </c>
    </row>
    <row r="105" spans="1:10">
      <c r="A105" s="29" t="s">
        <v>251</v>
      </c>
      <c r="B105" t="s">
        <v>113</v>
      </c>
      <c r="C105">
        <v>7.0000000000000007E-2</v>
      </c>
      <c r="D105">
        <v>0.52160953800298004</v>
      </c>
      <c r="E105" t="s">
        <v>114</v>
      </c>
      <c r="F105">
        <v>134.19999999999999</v>
      </c>
      <c r="G105">
        <v>1.1599999999999999</v>
      </c>
      <c r="H105">
        <v>0.75</v>
      </c>
      <c r="I105">
        <v>133.260298531503</v>
      </c>
      <c r="J105">
        <v>115.93645972240699</v>
      </c>
    </row>
    <row r="106" spans="1:10">
      <c r="A106" s="29" t="s">
        <v>252</v>
      </c>
      <c r="B106" t="s">
        <v>113</v>
      </c>
      <c r="C106">
        <v>2.5299999999999998</v>
      </c>
      <c r="D106">
        <v>28.848346636259901</v>
      </c>
      <c r="E106" t="s">
        <v>114</v>
      </c>
      <c r="F106">
        <v>87.7</v>
      </c>
      <c r="G106">
        <v>1.38</v>
      </c>
      <c r="H106">
        <v>1</v>
      </c>
      <c r="I106">
        <v>4816.40793263861</v>
      </c>
      <c r="J106">
        <v>6646.6429470412904</v>
      </c>
    </row>
    <row r="107" spans="1:10">
      <c r="A107" s="29" t="s">
        <v>253</v>
      </c>
      <c r="B107" t="s">
        <v>113</v>
      </c>
      <c r="C107">
        <v>0.61</v>
      </c>
      <c r="D107">
        <v>5.2226027397260202</v>
      </c>
      <c r="E107" t="s">
        <v>175</v>
      </c>
      <c r="F107">
        <v>116.8</v>
      </c>
      <c r="G107">
        <v>1.1599999999999999</v>
      </c>
      <c r="H107">
        <v>0.89</v>
      </c>
      <c r="I107">
        <v>1161.26831577452</v>
      </c>
      <c r="J107">
        <v>1198.8934092056199</v>
      </c>
    </row>
    <row r="108" spans="1:10">
      <c r="A108" s="29" t="s">
        <v>254</v>
      </c>
      <c r="B108" t="s">
        <v>113</v>
      </c>
      <c r="C108">
        <v>0.81</v>
      </c>
      <c r="D108">
        <v>6.3084112149532698</v>
      </c>
      <c r="E108" t="s">
        <v>114</v>
      </c>
      <c r="F108">
        <v>128.4</v>
      </c>
      <c r="G108">
        <v>1.1599999999999999</v>
      </c>
      <c r="H108">
        <v>1</v>
      </c>
      <c r="I108">
        <v>1542.01202586453</v>
      </c>
      <c r="J108">
        <v>1788.73395000286</v>
      </c>
    </row>
    <row r="109" spans="1:10">
      <c r="A109" s="29" t="s">
        <v>255</v>
      </c>
      <c r="B109" t="s">
        <v>113</v>
      </c>
      <c r="C109">
        <v>3.08</v>
      </c>
      <c r="D109">
        <v>24.290220820189202</v>
      </c>
      <c r="E109" t="s">
        <v>114</v>
      </c>
      <c r="F109">
        <v>126.8</v>
      </c>
      <c r="G109">
        <v>1.1599999999999999</v>
      </c>
      <c r="H109">
        <v>1.7</v>
      </c>
      <c r="I109">
        <v>5863.4531353861403</v>
      </c>
      <c r="J109">
        <v>11562.729582981399</v>
      </c>
    </row>
    <row r="110" spans="1:10">
      <c r="A110" s="29" t="s">
        <v>256</v>
      </c>
      <c r="B110" t="s">
        <v>113</v>
      </c>
      <c r="C110">
        <v>5.63</v>
      </c>
      <c r="D110">
        <v>59.185282522995998</v>
      </c>
      <c r="E110" t="s">
        <v>114</v>
      </c>
      <c r="F110">
        <v>95.125</v>
      </c>
      <c r="G110">
        <v>1.41</v>
      </c>
      <c r="H110">
        <v>1</v>
      </c>
      <c r="I110">
        <v>10717.935439033699</v>
      </c>
      <c r="J110">
        <v>15112.2889690376</v>
      </c>
    </row>
    <row r="111" spans="1:10">
      <c r="A111" s="29" t="s">
        <v>257</v>
      </c>
      <c r="B111" t="s">
        <v>113</v>
      </c>
      <c r="C111">
        <v>2.4</v>
      </c>
      <c r="D111">
        <v>18.1680545041635</v>
      </c>
      <c r="E111" t="s">
        <v>114</v>
      </c>
      <c r="F111">
        <v>132.1</v>
      </c>
      <c r="G111">
        <v>1.1599999999999999</v>
      </c>
      <c r="H111">
        <v>5.39</v>
      </c>
      <c r="I111">
        <v>4568.92452108011</v>
      </c>
      <c r="J111">
        <v>28566.743675601199</v>
      </c>
    </row>
    <row r="112" spans="1:10">
      <c r="A112" s="29" t="s">
        <v>258</v>
      </c>
      <c r="B112" t="s">
        <v>135</v>
      </c>
      <c r="C112">
        <v>0.97</v>
      </c>
      <c r="D112">
        <v>10.7777777777777</v>
      </c>
      <c r="E112" t="s">
        <v>143</v>
      </c>
      <c r="F112">
        <v>90</v>
      </c>
      <c r="I112">
        <v>1607.12871149733</v>
      </c>
    </row>
    <row r="113" spans="1:10">
      <c r="A113" s="29" t="s">
        <v>259</v>
      </c>
      <c r="B113" t="s">
        <v>135</v>
      </c>
      <c r="C113">
        <v>2.04</v>
      </c>
      <c r="D113">
        <v>22.6666666666666</v>
      </c>
      <c r="E113" t="s">
        <v>143</v>
      </c>
      <c r="F113">
        <v>90</v>
      </c>
      <c r="G113">
        <v>1.39</v>
      </c>
      <c r="H113">
        <v>1.27</v>
      </c>
      <c r="I113">
        <v>3379.9407953139898</v>
      </c>
      <c r="J113">
        <v>5966.6094859677796</v>
      </c>
    </row>
    <row r="114" spans="1:10">
      <c r="A114" s="29" t="s">
        <v>260</v>
      </c>
      <c r="B114" t="s">
        <v>159</v>
      </c>
      <c r="C114">
        <v>5.63</v>
      </c>
      <c r="D114">
        <v>112.6</v>
      </c>
      <c r="E114" t="s">
        <v>170</v>
      </c>
      <c r="F114">
        <v>50</v>
      </c>
      <c r="G114">
        <v>1.19</v>
      </c>
      <c r="H114">
        <v>4.6864999999999997</v>
      </c>
      <c r="I114">
        <v>11576.040971724</v>
      </c>
      <c r="J114">
        <v>64558.828056641702</v>
      </c>
    </row>
    <row r="115" spans="1:10">
      <c r="A115" s="29" t="s">
        <v>261</v>
      </c>
      <c r="B115" t="s">
        <v>180</v>
      </c>
      <c r="C115">
        <v>41.8</v>
      </c>
      <c r="D115">
        <v>2090</v>
      </c>
      <c r="F115">
        <v>20</v>
      </c>
      <c r="G115">
        <v>1.32</v>
      </c>
      <c r="H115">
        <v>1.35</v>
      </c>
      <c r="I115">
        <v>41800</v>
      </c>
      <c r="J115">
        <v>74487.600000000006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5"/>
  <sheetViews>
    <sheetView topLeftCell="K107" workbookViewId="0">
      <selection activeCell="M114" sqref="M114"/>
    </sheetView>
  </sheetViews>
  <sheetFormatPr baseColWidth="10" defaultRowHeight="15" x14ac:dyDescent="0"/>
  <cols>
    <col min="1" max="1" width="10.83203125" style="29"/>
    <col min="2" max="2" width="26.6640625" customWidth="1"/>
    <col min="3" max="3" width="17.1640625" customWidth="1"/>
    <col min="4" max="4" width="27.33203125" customWidth="1"/>
    <col min="5" max="5" width="25" customWidth="1"/>
    <col min="8" max="8" width="2.83203125" customWidth="1"/>
    <col min="10" max="10" width="3.6640625" customWidth="1"/>
    <col min="13" max="13" width="10.83203125" style="29"/>
    <col min="14" max="14" width="4" customWidth="1"/>
    <col min="15" max="15" width="17.33203125" customWidth="1"/>
    <col min="16" max="16" width="35.33203125" customWidth="1"/>
    <col min="17" max="17" width="45.83203125" style="29" customWidth="1"/>
    <col min="18" max="18" width="12.6640625" style="29" customWidth="1"/>
    <col min="19" max="19" width="5.83203125" style="29" customWidth="1"/>
    <col min="20" max="20" width="18.33203125" style="29" customWidth="1"/>
    <col min="21" max="21" width="5.83203125" style="29" customWidth="1"/>
  </cols>
  <sheetData>
    <row r="1" spans="1:22" s="29" customFormat="1">
      <c r="A1" s="29" t="s">
        <v>61</v>
      </c>
      <c r="B1" s="29" t="s">
        <v>62</v>
      </c>
      <c r="C1" s="29" t="s">
        <v>63</v>
      </c>
      <c r="D1" s="29" t="s">
        <v>107</v>
      </c>
      <c r="E1" s="29" t="s">
        <v>103</v>
      </c>
      <c r="Q1" s="29" t="s">
        <v>108</v>
      </c>
      <c r="R1" s="29" t="s">
        <v>283</v>
      </c>
      <c r="T1" s="29" t="s">
        <v>283</v>
      </c>
      <c r="V1" s="29">
        <v>0</v>
      </c>
    </row>
    <row r="2" spans="1:22">
      <c r="A2" s="29" t="s">
        <v>25</v>
      </c>
      <c r="B2">
        <v>21900</v>
      </c>
      <c r="C2">
        <v>42700</v>
      </c>
      <c r="D2">
        <v>458</v>
      </c>
      <c r="E2">
        <v>892.99543378995395</v>
      </c>
      <c r="G2" s="35"/>
      <c r="H2" s="36"/>
      <c r="I2" s="36"/>
      <c r="J2" s="36"/>
      <c r="K2" s="37"/>
      <c r="O2" s="56"/>
      <c r="P2" s="47"/>
      <c r="Q2" s="48" t="s">
        <v>112</v>
      </c>
      <c r="S2" s="45"/>
      <c r="U2" s="45"/>
    </row>
    <row r="3" spans="1:22">
      <c r="A3" s="29" t="s">
        <v>65</v>
      </c>
      <c r="B3">
        <v>42500</v>
      </c>
      <c r="C3">
        <v>71900</v>
      </c>
      <c r="D3">
        <v>385</v>
      </c>
      <c r="E3">
        <v>651.32941176470501</v>
      </c>
      <c r="G3" s="33" t="s">
        <v>104</v>
      </c>
      <c r="H3" s="38" t="s">
        <v>105</v>
      </c>
      <c r="I3" s="32" t="s">
        <v>106</v>
      </c>
      <c r="J3" s="38" t="s">
        <v>18</v>
      </c>
      <c r="K3" s="34" t="s">
        <v>64</v>
      </c>
      <c r="O3" s="56"/>
      <c r="P3" s="47"/>
      <c r="Q3" s="48" t="s">
        <v>115</v>
      </c>
      <c r="S3" s="45"/>
      <c r="U3" s="45"/>
    </row>
    <row r="4" spans="1:22">
      <c r="A4" s="29" t="s">
        <v>66</v>
      </c>
      <c r="B4">
        <v>2400</v>
      </c>
      <c r="C4">
        <v>2200</v>
      </c>
      <c r="D4">
        <v>71</v>
      </c>
      <c r="E4">
        <v>65.0833333333333</v>
      </c>
      <c r="G4" s="39"/>
      <c r="H4" s="40"/>
      <c r="I4" s="40"/>
      <c r="J4" s="40"/>
      <c r="K4" s="41"/>
      <c r="O4" s="56"/>
      <c r="P4" s="47"/>
      <c r="Q4" s="48" t="s">
        <v>117</v>
      </c>
      <c r="S4" s="45"/>
      <c r="U4" s="45"/>
    </row>
    <row r="5" spans="1:22">
      <c r="A5" s="29" t="s">
        <v>21</v>
      </c>
      <c r="B5">
        <v>27500</v>
      </c>
      <c r="C5">
        <v>51800</v>
      </c>
      <c r="D5">
        <v>465</v>
      </c>
      <c r="E5">
        <v>875.89090909090896</v>
      </c>
      <c r="O5" s="56"/>
      <c r="P5" s="47"/>
      <c r="Q5" s="48" t="s">
        <v>118</v>
      </c>
      <c r="R5" s="29" t="s">
        <v>68</v>
      </c>
      <c r="S5" s="62"/>
      <c r="T5" s="29" t="s">
        <v>68</v>
      </c>
      <c r="U5" s="62"/>
      <c r="V5" t="s">
        <v>68</v>
      </c>
    </row>
    <row r="6" spans="1:22">
      <c r="A6" s="29" t="s">
        <v>67</v>
      </c>
      <c r="B6">
        <v>37600</v>
      </c>
      <c r="C6">
        <v>109400</v>
      </c>
      <c r="D6">
        <v>758</v>
      </c>
      <c r="E6">
        <v>2205.4574468085102</v>
      </c>
      <c r="O6" s="56"/>
      <c r="P6" s="47"/>
      <c r="Q6" s="48" t="s">
        <v>120</v>
      </c>
      <c r="R6" s="29" t="s">
        <v>68</v>
      </c>
      <c r="S6" s="62"/>
      <c r="T6" s="29" t="s">
        <v>68</v>
      </c>
      <c r="U6" s="62"/>
      <c r="V6" t="s">
        <v>68</v>
      </c>
    </row>
    <row r="7" spans="1:22">
      <c r="A7" s="29" t="s">
        <v>68</v>
      </c>
      <c r="B7">
        <v>3698</v>
      </c>
      <c r="C7">
        <v>121537.393669999</v>
      </c>
      <c r="D7">
        <v>92</v>
      </c>
      <c r="E7">
        <v>755.91131812060496</v>
      </c>
      <c r="O7" s="56"/>
      <c r="P7" s="48" t="s">
        <v>68</v>
      </c>
      <c r="Q7" s="48" t="s">
        <v>122</v>
      </c>
      <c r="R7" s="29" t="s">
        <v>68</v>
      </c>
      <c r="S7" s="62"/>
      <c r="T7" s="29" t="s">
        <v>68</v>
      </c>
      <c r="U7" s="62"/>
      <c r="V7" t="s">
        <v>68</v>
      </c>
    </row>
    <row r="8" spans="1:22">
      <c r="A8" s="29" t="s">
        <v>69</v>
      </c>
      <c r="B8">
        <v>73</v>
      </c>
      <c r="C8">
        <v>774.92392999999902</v>
      </c>
      <c r="D8">
        <v>1</v>
      </c>
      <c r="E8" s="58">
        <v>2.65384907534246</v>
      </c>
      <c r="O8" s="56"/>
      <c r="P8" s="47"/>
      <c r="Q8" s="48" t="s">
        <v>124</v>
      </c>
      <c r="R8" s="29" t="s">
        <v>68</v>
      </c>
      <c r="S8" s="62"/>
      <c r="T8" s="29" t="s">
        <v>68</v>
      </c>
      <c r="U8" s="62"/>
      <c r="V8" t="s">
        <v>68</v>
      </c>
    </row>
    <row r="9" spans="1:22">
      <c r="A9" s="29" t="s">
        <v>70</v>
      </c>
      <c r="B9">
        <v>8452</v>
      </c>
      <c r="C9">
        <v>79551.50808</v>
      </c>
      <c r="D9">
        <v>8205</v>
      </c>
      <c r="E9">
        <v>19306.6766385589</v>
      </c>
      <c r="O9" s="56"/>
      <c r="P9" s="49"/>
      <c r="Q9" s="50" t="s">
        <v>125</v>
      </c>
      <c r="R9" s="29" t="s">
        <v>69</v>
      </c>
      <c r="S9" s="62"/>
      <c r="T9" s="29" t="s">
        <v>69</v>
      </c>
      <c r="U9" s="62"/>
      <c r="V9" t="s">
        <v>69</v>
      </c>
    </row>
    <row r="10" spans="1:22">
      <c r="A10" s="29" t="s">
        <v>71</v>
      </c>
      <c r="B10">
        <v>1376</v>
      </c>
      <c r="C10">
        <v>17002.029439999998</v>
      </c>
      <c r="D10">
        <v>22</v>
      </c>
      <c r="E10">
        <v>67.958693255813898</v>
      </c>
      <c r="O10" s="56"/>
      <c r="P10" s="50" t="s">
        <v>69</v>
      </c>
      <c r="Q10" s="50" t="s">
        <v>127</v>
      </c>
      <c r="R10" s="29" t="s">
        <v>69</v>
      </c>
      <c r="S10" s="62"/>
      <c r="T10" s="29" t="s">
        <v>69</v>
      </c>
      <c r="U10" s="62"/>
      <c r="V10" t="s">
        <v>69</v>
      </c>
    </row>
    <row r="11" spans="1:22">
      <c r="A11" s="29" t="s">
        <v>72</v>
      </c>
      <c r="B11">
        <v>2611</v>
      </c>
      <c r="C11">
        <v>51978.325739999898</v>
      </c>
      <c r="D11">
        <v>2553</v>
      </c>
      <c r="E11">
        <v>12705.9235555553</v>
      </c>
      <c r="O11" s="56"/>
      <c r="P11" s="47"/>
      <c r="Q11" s="48" t="s">
        <v>129</v>
      </c>
      <c r="R11" s="29" t="s">
        <v>79</v>
      </c>
      <c r="S11" s="62"/>
      <c r="T11" s="29" t="s">
        <v>79</v>
      </c>
      <c r="U11" s="62"/>
      <c r="V11" t="s">
        <v>79</v>
      </c>
    </row>
    <row r="12" spans="1:22">
      <c r="A12" s="29" t="s">
        <v>73</v>
      </c>
      <c r="B12">
        <v>4122</v>
      </c>
      <c r="C12">
        <v>31739.914139999899</v>
      </c>
      <c r="D12">
        <v>115</v>
      </c>
      <c r="E12">
        <v>221.37858600800499</v>
      </c>
      <c r="O12" s="56"/>
      <c r="P12" s="48" t="s">
        <v>79</v>
      </c>
      <c r="Q12" s="48" t="s">
        <v>131</v>
      </c>
      <c r="R12" s="29" t="s">
        <v>79</v>
      </c>
      <c r="S12" s="62"/>
      <c r="T12" s="29" t="s">
        <v>79</v>
      </c>
      <c r="U12" s="62"/>
      <c r="V12" t="s">
        <v>79</v>
      </c>
    </row>
    <row r="13" spans="1:22">
      <c r="A13" s="29" t="s">
        <v>74</v>
      </c>
      <c r="B13">
        <v>427</v>
      </c>
      <c r="C13">
        <v>6398.9095499999903</v>
      </c>
      <c r="D13">
        <v>5</v>
      </c>
      <c r="E13">
        <v>18.732170813817302</v>
      </c>
      <c r="Q13" s="29" t="s">
        <v>132</v>
      </c>
    </row>
    <row r="14" spans="1:22">
      <c r="A14" s="29" t="s">
        <v>75</v>
      </c>
      <c r="B14">
        <v>184</v>
      </c>
      <c r="C14">
        <v>5402.4213099999997</v>
      </c>
      <c r="D14">
        <v>32</v>
      </c>
      <c r="E14" s="13">
        <v>234.88788304347801</v>
      </c>
      <c r="Q14" s="55" t="s">
        <v>134</v>
      </c>
    </row>
    <row r="15" spans="1:22">
      <c r="A15" s="29" t="s">
        <v>76</v>
      </c>
      <c r="B15">
        <v>138</v>
      </c>
      <c r="C15">
        <v>1877.2339299999901</v>
      </c>
      <c r="D15">
        <v>433</v>
      </c>
      <c r="E15">
        <v>1472.5403834963699</v>
      </c>
      <c r="Q15" s="29" t="s">
        <v>137</v>
      </c>
    </row>
    <row r="16" spans="1:22">
      <c r="A16" s="29" t="s">
        <v>76</v>
      </c>
      <c r="B16">
        <v>138</v>
      </c>
      <c r="C16">
        <v>1877.2339299999901</v>
      </c>
      <c r="D16">
        <v>24</v>
      </c>
      <c r="E16">
        <v>81.618866521739093</v>
      </c>
      <c r="Q16" s="55" t="s">
        <v>139</v>
      </c>
      <c r="R16" s="29" t="s">
        <v>80</v>
      </c>
      <c r="S16" s="62"/>
      <c r="T16" s="29" t="s">
        <v>80</v>
      </c>
      <c r="U16" s="62"/>
      <c r="V16" t="s">
        <v>80</v>
      </c>
    </row>
    <row r="17" spans="1:22">
      <c r="A17" s="29" t="s">
        <v>77</v>
      </c>
      <c r="B17">
        <v>1437</v>
      </c>
      <c r="C17">
        <v>12462.7168599999</v>
      </c>
      <c r="D17">
        <v>1603</v>
      </c>
      <c r="E17">
        <v>3475.59762118649</v>
      </c>
      <c r="Q17" s="55" t="s">
        <v>140</v>
      </c>
      <c r="R17" s="29" t="s">
        <v>80</v>
      </c>
      <c r="S17" s="62"/>
      <c r="T17" s="29" t="s">
        <v>80</v>
      </c>
      <c r="U17" s="62"/>
      <c r="V17" t="s">
        <v>80</v>
      </c>
    </row>
    <row r="18" spans="1:22">
      <c r="A18" s="29" t="s">
        <v>78</v>
      </c>
      <c r="B18">
        <v>275</v>
      </c>
      <c r="C18">
        <v>1738.3428699999999</v>
      </c>
      <c r="D18">
        <v>256</v>
      </c>
      <c r="E18">
        <v>404.5597952</v>
      </c>
      <c r="Q18" s="55" t="s">
        <v>141</v>
      </c>
      <c r="R18" s="29" t="s">
        <v>80</v>
      </c>
      <c r="S18" s="62"/>
      <c r="T18" s="29" t="s">
        <v>80</v>
      </c>
      <c r="U18" s="62"/>
      <c r="V18" t="s">
        <v>80</v>
      </c>
    </row>
    <row r="19" spans="1:22">
      <c r="A19" s="29" t="s">
        <v>79</v>
      </c>
      <c r="B19">
        <v>101</v>
      </c>
      <c r="C19">
        <v>159</v>
      </c>
      <c r="D19">
        <v>118</v>
      </c>
      <c r="E19">
        <v>185.76237623762299</v>
      </c>
      <c r="M19" s="54" t="s">
        <v>46</v>
      </c>
      <c r="N19" s="69"/>
      <c r="O19" s="69"/>
      <c r="P19" s="69"/>
      <c r="Q19" s="54" t="s">
        <v>142</v>
      </c>
    </row>
    <row r="20" spans="1:22">
      <c r="A20" s="29" t="s">
        <v>80</v>
      </c>
      <c r="B20">
        <v>749</v>
      </c>
      <c r="C20">
        <v>5171</v>
      </c>
      <c r="D20">
        <v>749</v>
      </c>
      <c r="E20">
        <v>5171</v>
      </c>
      <c r="O20" s="56"/>
      <c r="P20" s="47"/>
      <c r="Q20" s="48" t="s">
        <v>144</v>
      </c>
      <c r="R20" s="29" t="s">
        <v>81</v>
      </c>
      <c r="S20" s="62"/>
      <c r="T20" s="29" t="s">
        <v>81</v>
      </c>
      <c r="U20" s="62"/>
      <c r="V20" t="s">
        <v>81</v>
      </c>
    </row>
    <row r="21" spans="1:22">
      <c r="A21" s="29" t="s">
        <v>81</v>
      </c>
      <c r="B21">
        <v>142</v>
      </c>
      <c r="C21">
        <v>3016</v>
      </c>
      <c r="D21">
        <v>159</v>
      </c>
      <c r="E21">
        <v>3377.0704225352101</v>
      </c>
      <c r="O21" s="56"/>
      <c r="P21" s="48" t="s">
        <v>81</v>
      </c>
      <c r="Q21" s="48" t="s">
        <v>145</v>
      </c>
      <c r="R21" s="29" t="s">
        <v>81</v>
      </c>
      <c r="S21" s="62"/>
      <c r="T21" s="29" t="s">
        <v>81</v>
      </c>
      <c r="U21" s="62"/>
      <c r="V21" t="s">
        <v>81</v>
      </c>
    </row>
    <row r="22" spans="1:22">
      <c r="A22" s="29" t="s">
        <v>82</v>
      </c>
      <c r="B22">
        <v>277</v>
      </c>
      <c r="C22">
        <v>1400</v>
      </c>
      <c r="D22">
        <v>334</v>
      </c>
      <c r="E22">
        <v>1688.0866425992699</v>
      </c>
      <c r="O22" s="56"/>
      <c r="P22" s="49"/>
      <c r="Q22" s="50" t="s">
        <v>146</v>
      </c>
      <c r="R22" s="29" t="s">
        <v>70</v>
      </c>
      <c r="S22" s="62"/>
      <c r="T22" s="29" t="s">
        <v>70</v>
      </c>
      <c r="U22" s="62"/>
      <c r="V22" t="s">
        <v>70</v>
      </c>
    </row>
    <row r="23" spans="1:22">
      <c r="A23" s="29" t="s">
        <v>83</v>
      </c>
      <c r="B23">
        <v>235</v>
      </c>
      <c r="C23">
        <v>2803</v>
      </c>
      <c r="D23">
        <v>310</v>
      </c>
      <c r="E23">
        <v>3697.5744680850999</v>
      </c>
      <c r="O23" s="56"/>
      <c r="P23" s="50" t="s">
        <v>70</v>
      </c>
      <c r="Q23" s="50" t="s">
        <v>147</v>
      </c>
      <c r="R23" s="29" t="s">
        <v>70</v>
      </c>
      <c r="S23" s="62"/>
      <c r="T23" s="29" t="s">
        <v>70</v>
      </c>
      <c r="U23" s="62"/>
      <c r="V23" t="s">
        <v>70</v>
      </c>
    </row>
    <row r="24" spans="1:22">
      <c r="A24" s="29" t="s">
        <v>84</v>
      </c>
      <c r="B24">
        <v>345</v>
      </c>
      <c r="C24">
        <v>6253</v>
      </c>
      <c r="D24">
        <v>272</v>
      </c>
      <c r="E24">
        <v>4929.9014492753604</v>
      </c>
      <c r="O24" s="56"/>
      <c r="P24" s="49"/>
      <c r="Q24" s="50" t="s">
        <v>148</v>
      </c>
      <c r="R24" s="29" t="s">
        <v>70</v>
      </c>
      <c r="S24" s="62"/>
      <c r="T24" s="29" t="s">
        <v>70</v>
      </c>
      <c r="U24" s="62"/>
      <c r="V24" t="s">
        <v>70</v>
      </c>
    </row>
    <row r="25" spans="1:22">
      <c r="A25" s="29" t="s">
        <v>85</v>
      </c>
      <c r="B25">
        <v>69</v>
      </c>
      <c r="C25">
        <v>597</v>
      </c>
      <c r="D25">
        <v>72</v>
      </c>
      <c r="E25">
        <v>622.95652173913004</v>
      </c>
      <c r="P25" s="47"/>
      <c r="Q25" s="48" t="s">
        <v>149</v>
      </c>
      <c r="R25" s="29" t="s">
        <v>82</v>
      </c>
      <c r="S25" s="62"/>
      <c r="T25" s="29" t="s">
        <v>82</v>
      </c>
      <c r="U25" s="62"/>
      <c r="V25" t="s">
        <v>82</v>
      </c>
    </row>
    <row r="26" spans="1:22">
      <c r="A26" s="29" t="s">
        <v>86</v>
      </c>
      <c r="B26">
        <v>2</v>
      </c>
      <c r="C26">
        <v>20</v>
      </c>
      <c r="D26">
        <v>8</v>
      </c>
      <c r="E26">
        <v>80</v>
      </c>
      <c r="O26" s="56"/>
      <c r="P26" s="48" t="s">
        <v>82</v>
      </c>
      <c r="Q26" s="48" t="s">
        <v>150</v>
      </c>
      <c r="R26" s="29" t="s">
        <v>82</v>
      </c>
      <c r="S26" s="62"/>
      <c r="T26" s="29" t="s">
        <v>82</v>
      </c>
      <c r="U26" s="62"/>
      <c r="V26" t="s">
        <v>82</v>
      </c>
    </row>
    <row r="27" spans="1:22">
      <c r="A27" s="29" t="s">
        <v>87</v>
      </c>
      <c r="B27">
        <v>1085</v>
      </c>
      <c r="C27">
        <v>8370</v>
      </c>
      <c r="D27">
        <v>1301</v>
      </c>
      <c r="E27">
        <v>10036.285714285699</v>
      </c>
      <c r="O27" s="56"/>
      <c r="P27" s="51" t="s">
        <v>83</v>
      </c>
      <c r="Q27" s="51" t="s">
        <v>152</v>
      </c>
      <c r="R27" s="29" t="s">
        <v>83</v>
      </c>
      <c r="S27" s="62"/>
      <c r="T27" s="29" t="s">
        <v>83</v>
      </c>
      <c r="U27" s="62"/>
      <c r="V27" t="s">
        <v>83</v>
      </c>
    </row>
    <row r="28" spans="1:22">
      <c r="A28" s="29" t="s">
        <v>88</v>
      </c>
      <c r="B28">
        <v>61</v>
      </c>
      <c r="C28">
        <v>1052</v>
      </c>
      <c r="D28">
        <v>104</v>
      </c>
      <c r="E28">
        <v>1793.5737704917999</v>
      </c>
      <c r="O28" s="56"/>
      <c r="P28" s="52"/>
      <c r="Q28" s="51" t="s">
        <v>154</v>
      </c>
      <c r="R28" s="29" t="s">
        <v>83</v>
      </c>
      <c r="S28" s="62"/>
      <c r="T28" s="29" t="s">
        <v>83</v>
      </c>
      <c r="U28" s="62"/>
      <c r="V28" t="s">
        <v>83</v>
      </c>
    </row>
    <row r="29" spans="1:22">
      <c r="A29" s="29" t="s">
        <v>89</v>
      </c>
      <c r="B29">
        <v>249</v>
      </c>
      <c r="C29">
        <v>6028</v>
      </c>
      <c r="D29">
        <v>238</v>
      </c>
      <c r="E29">
        <v>5761.7028112449798</v>
      </c>
      <c r="Q29" s="54" t="s">
        <v>155</v>
      </c>
    </row>
    <row r="30" spans="1:22">
      <c r="A30" s="29" t="s">
        <v>90</v>
      </c>
      <c r="B30">
        <v>428</v>
      </c>
      <c r="C30">
        <v>2231</v>
      </c>
      <c r="D30">
        <v>312</v>
      </c>
      <c r="E30">
        <v>1626.3364485981299</v>
      </c>
      <c r="Q30" s="54" t="s">
        <v>158</v>
      </c>
    </row>
    <row r="31" spans="1:22">
      <c r="A31" s="29" t="s">
        <v>91</v>
      </c>
      <c r="B31">
        <v>320</v>
      </c>
      <c r="C31">
        <v>10115</v>
      </c>
      <c r="D31">
        <v>370</v>
      </c>
      <c r="E31">
        <v>11695.46875</v>
      </c>
      <c r="Q31" s="29" t="s">
        <v>161</v>
      </c>
    </row>
    <row r="32" spans="1:22">
      <c r="A32" s="29" t="s">
        <v>92</v>
      </c>
      <c r="B32">
        <v>24</v>
      </c>
      <c r="C32">
        <v>227</v>
      </c>
      <c r="D32">
        <v>55</v>
      </c>
      <c r="E32">
        <v>520.20833333333303</v>
      </c>
      <c r="Q32" s="29" t="s">
        <v>162</v>
      </c>
    </row>
    <row r="33" spans="1:22">
      <c r="A33" s="29" t="s">
        <v>93</v>
      </c>
      <c r="B33">
        <v>45</v>
      </c>
      <c r="C33">
        <v>591</v>
      </c>
      <c r="D33">
        <v>69</v>
      </c>
      <c r="E33">
        <v>906.19999999999902</v>
      </c>
      <c r="Q33" s="29" t="s">
        <v>164</v>
      </c>
    </row>
    <row r="34" spans="1:22">
      <c r="A34" s="29" t="s">
        <v>94</v>
      </c>
      <c r="B34">
        <v>313</v>
      </c>
      <c r="C34">
        <v>4492</v>
      </c>
      <c r="D34">
        <v>412</v>
      </c>
      <c r="E34">
        <v>5912.79233226837</v>
      </c>
      <c r="O34" s="56"/>
      <c r="P34" s="51" t="s">
        <v>85</v>
      </c>
      <c r="Q34" s="51" t="s">
        <v>165</v>
      </c>
      <c r="R34" s="29" t="s">
        <v>85</v>
      </c>
      <c r="S34" s="62"/>
      <c r="T34" s="29" t="s">
        <v>85</v>
      </c>
      <c r="U34" s="62"/>
      <c r="V34" t="s">
        <v>85</v>
      </c>
    </row>
    <row r="35" spans="1:22">
      <c r="A35" s="29" t="s">
        <v>95</v>
      </c>
      <c r="B35">
        <v>118</v>
      </c>
      <c r="C35">
        <v>2245</v>
      </c>
      <c r="D35">
        <v>135</v>
      </c>
      <c r="E35" s="57">
        <v>2568.4322033898302</v>
      </c>
      <c r="O35" s="56"/>
      <c r="P35" s="48" t="s">
        <v>86</v>
      </c>
      <c r="Q35" s="48" t="s">
        <v>167</v>
      </c>
      <c r="R35" s="29" t="s">
        <v>86</v>
      </c>
      <c r="S35" s="62"/>
      <c r="T35" s="29" t="s">
        <v>86</v>
      </c>
      <c r="U35" s="62"/>
      <c r="V35" t="s">
        <v>86</v>
      </c>
    </row>
    <row r="36" spans="1:22">
      <c r="A36" s="29" t="s">
        <v>96</v>
      </c>
      <c r="B36">
        <v>107</v>
      </c>
      <c r="C36">
        <v>2088</v>
      </c>
      <c r="D36">
        <v>149</v>
      </c>
      <c r="E36">
        <v>2907.5887850467202</v>
      </c>
      <c r="Q36" s="54" t="s">
        <v>169</v>
      </c>
    </row>
    <row r="37" spans="1:22">
      <c r="A37" s="29" t="s">
        <v>97</v>
      </c>
      <c r="B37">
        <v>30</v>
      </c>
      <c r="C37">
        <v>512</v>
      </c>
      <c r="D37">
        <v>43</v>
      </c>
      <c r="E37">
        <v>733.86666666666599</v>
      </c>
      <c r="M37" s="65" t="s">
        <v>284</v>
      </c>
      <c r="O37" s="56"/>
      <c r="P37" s="48" t="s">
        <v>71</v>
      </c>
      <c r="Q37" s="48" t="s">
        <v>171</v>
      </c>
      <c r="S37" s="45"/>
      <c r="T37" s="29" t="s">
        <v>284</v>
      </c>
      <c r="U37" s="62"/>
      <c r="V37" t="s">
        <v>284</v>
      </c>
    </row>
    <row r="38" spans="1:22">
      <c r="A38" s="29" t="s">
        <v>98</v>
      </c>
      <c r="B38">
        <v>2741.44496999999</v>
      </c>
      <c r="C38">
        <v>5529523.0690000001</v>
      </c>
      <c r="D38">
        <v>2140200000</v>
      </c>
      <c r="E38">
        <v>4316805699832.7402</v>
      </c>
      <c r="O38" s="56"/>
      <c r="P38" s="47"/>
      <c r="Q38" s="48" t="s">
        <v>173</v>
      </c>
      <c r="S38" s="45"/>
      <c r="T38" s="29" t="s">
        <v>284</v>
      </c>
      <c r="U38" s="62"/>
      <c r="V38" t="s">
        <v>284</v>
      </c>
    </row>
    <row r="39" spans="1:22">
      <c r="A39" s="29" t="s">
        <v>99</v>
      </c>
      <c r="B39">
        <v>14554.4845</v>
      </c>
      <c r="C39">
        <v>30.766248300000001</v>
      </c>
      <c r="D39">
        <v>2320</v>
      </c>
      <c r="E39">
        <v>4.9041720478660702</v>
      </c>
      <c r="Q39" s="29" t="s">
        <v>174</v>
      </c>
    </row>
    <row r="40" spans="1:22">
      <c r="A40" s="29" t="s">
        <v>100</v>
      </c>
      <c r="B40">
        <v>1046780000</v>
      </c>
      <c r="C40">
        <v>611900800000</v>
      </c>
      <c r="D40">
        <v>8781620000</v>
      </c>
      <c r="E40" s="57">
        <v>5133342539307.2002</v>
      </c>
      <c r="Q40" s="54" t="s">
        <v>176</v>
      </c>
    </row>
    <row r="41" spans="1:22">
      <c r="A41" s="29" t="s">
        <v>101</v>
      </c>
      <c r="B41">
        <v>424000000</v>
      </c>
      <c r="C41">
        <v>243496420000</v>
      </c>
      <c r="D41">
        <v>8781620000</v>
      </c>
      <c r="E41">
        <v>5043143942925.4697</v>
      </c>
      <c r="Q41" s="54" t="s">
        <v>177</v>
      </c>
    </row>
    <row r="42" spans="1:22">
      <c r="A42" s="29" t="s">
        <v>102</v>
      </c>
      <c r="B42">
        <v>1523459000</v>
      </c>
      <c r="C42">
        <v>387159780000</v>
      </c>
      <c r="D42">
        <v>8781620000</v>
      </c>
      <c r="E42">
        <v>2231691215348.4902</v>
      </c>
      <c r="O42" s="56"/>
      <c r="P42" s="47"/>
      <c r="Q42" s="48" t="s">
        <v>178</v>
      </c>
      <c r="S42" s="45"/>
      <c r="T42" s="29" t="s">
        <v>285</v>
      </c>
      <c r="U42" s="62"/>
      <c r="V42" t="s">
        <v>285</v>
      </c>
    </row>
    <row r="43" spans="1:22">
      <c r="P43" s="47"/>
      <c r="Q43" s="48" t="s">
        <v>179</v>
      </c>
      <c r="S43" s="64"/>
      <c r="T43" s="29" t="s">
        <v>285</v>
      </c>
      <c r="U43" s="62"/>
      <c r="V43" t="s">
        <v>285</v>
      </c>
    </row>
    <row r="44" spans="1:22">
      <c r="M44" s="65" t="s">
        <v>285</v>
      </c>
      <c r="O44" s="56"/>
      <c r="P44" s="48" t="s">
        <v>87</v>
      </c>
      <c r="Q44" s="48" t="s">
        <v>181</v>
      </c>
      <c r="S44" s="45"/>
      <c r="T44" s="29" t="s">
        <v>285</v>
      </c>
      <c r="U44" s="62"/>
      <c r="V44" t="s">
        <v>285</v>
      </c>
    </row>
    <row r="45" spans="1:22">
      <c r="O45" s="56"/>
      <c r="P45" s="47"/>
      <c r="Q45" s="48" t="s">
        <v>183</v>
      </c>
      <c r="S45" s="45"/>
      <c r="T45" s="29" t="s">
        <v>285</v>
      </c>
      <c r="U45" s="62"/>
      <c r="V45" t="s">
        <v>285</v>
      </c>
    </row>
    <row r="46" spans="1:22">
      <c r="Q46" s="54" t="s">
        <v>184</v>
      </c>
    </row>
    <row r="47" spans="1:22">
      <c r="D47" t="s">
        <v>280</v>
      </c>
      <c r="E47" t="s">
        <v>281</v>
      </c>
      <c r="F47" t="s">
        <v>282</v>
      </c>
      <c r="O47" s="56"/>
      <c r="P47" s="48" t="s">
        <v>72</v>
      </c>
      <c r="Q47" s="48" t="s">
        <v>185</v>
      </c>
      <c r="R47" s="29" t="s">
        <v>72</v>
      </c>
      <c r="S47" s="62"/>
      <c r="T47" s="29" t="s">
        <v>72</v>
      </c>
      <c r="U47" s="62"/>
      <c r="V47" t="s">
        <v>72</v>
      </c>
    </row>
    <row r="48" spans="1:22">
      <c r="D48" s="57">
        <v>1788.73395000286</v>
      </c>
      <c r="E48" s="57">
        <f>SUM(E35,E40)</f>
        <v>5133342541875.6328</v>
      </c>
      <c r="F48" s="57">
        <f>E48/D53</f>
        <v>90010483.617180794</v>
      </c>
      <c r="G48" s="59">
        <v>1</v>
      </c>
      <c r="N48" s="56"/>
      <c r="O48" s="51" t="s">
        <v>101</v>
      </c>
      <c r="P48" s="51" t="s">
        <v>88</v>
      </c>
      <c r="Q48" s="51" t="s">
        <v>186</v>
      </c>
      <c r="R48" s="29" t="s">
        <v>88</v>
      </c>
      <c r="S48" s="62"/>
      <c r="T48" s="29" t="s">
        <v>88</v>
      </c>
      <c r="U48" s="62"/>
      <c r="V48" t="s">
        <v>88</v>
      </c>
    </row>
    <row r="49" spans="4:22">
      <c r="D49" s="57">
        <v>11562.729582981399</v>
      </c>
      <c r="E49" s="57"/>
      <c r="F49" s="57"/>
      <c r="G49" s="57"/>
      <c r="Q49" s="29" t="s">
        <v>187</v>
      </c>
    </row>
    <row r="50" spans="4:22">
      <c r="D50" s="57">
        <v>15112.2889690376</v>
      </c>
      <c r="E50" s="57"/>
      <c r="F50" s="57"/>
      <c r="G50" s="57"/>
      <c r="M50" s="54" t="s">
        <v>52</v>
      </c>
      <c r="N50" s="69"/>
      <c r="O50" s="69"/>
      <c r="P50" s="69"/>
      <c r="Q50" s="54" t="s">
        <v>188</v>
      </c>
    </row>
    <row r="51" spans="4:22">
      <c r="D51" s="57">
        <v>28566.743675601199</v>
      </c>
      <c r="E51" s="57"/>
      <c r="F51" s="57"/>
      <c r="G51" s="57"/>
      <c r="Q51" s="29" t="s">
        <v>190</v>
      </c>
    </row>
    <row r="52" spans="4:22">
      <c r="D52" s="57"/>
      <c r="E52" s="57"/>
      <c r="F52" s="57"/>
      <c r="G52" s="57"/>
      <c r="Q52" s="53" t="s">
        <v>192</v>
      </c>
    </row>
    <row r="53" spans="4:22">
      <c r="D53" s="57">
        <f>SUM(D48:D51)</f>
        <v>57030.496177623063</v>
      </c>
      <c r="E53" s="57"/>
      <c r="F53" s="57"/>
      <c r="G53" s="57"/>
      <c r="Q53" s="53" t="s">
        <v>193</v>
      </c>
    </row>
    <row r="54" spans="4:22">
      <c r="Q54" s="29" t="s">
        <v>195</v>
      </c>
    </row>
    <row r="55" spans="4:22">
      <c r="P55" s="47"/>
      <c r="Q55" s="48" t="s">
        <v>194</v>
      </c>
    </row>
    <row r="56" spans="4:22">
      <c r="O56" s="56"/>
      <c r="P56" s="48" t="s">
        <v>73</v>
      </c>
      <c r="Q56" s="48" t="s">
        <v>196</v>
      </c>
      <c r="R56" s="29" t="s">
        <v>73</v>
      </c>
      <c r="S56" s="62"/>
      <c r="T56" s="29" t="s">
        <v>73</v>
      </c>
      <c r="U56" s="62"/>
      <c r="V56" t="s">
        <v>73</v>
      </c>
    </row>
    <row r="57" spans="4:22">
      <c r="D57" s="58">
        <v>49.687054166746101</v>
      </c>
      <c r="E57" s="58">
        <v>2.65384907534246</v>
      </c>
      <c r="Q57" s="29" t="s">
        <v>197</v>
      </c>
    </row>
    <row r="58" spans="4:22">
      <c r="D58" s="58">
        <v>211.693502810045</v>
      </c>
      <c r="O58" s="56"/>
      <c r="P58" s="48" t="s">
        <v>89</v>
      </c>
      <c r="Q58" s="48" t="s">
        <v>198</v>
      </c>
      <c r="R58" s="29" t="s">
        <v>89</v>
      </c>
      <c r="S58" s="62"/>
      <c r="T58" s="29" t="s">
        <v>89</v>
      </c>
      <c r="U58" s="62"/>
      <c r="V58" t="s">
        <v>89</v>
      </c>
    </row>
    <row r="59" spans="4:22">
      <c r="Q59" s="29" t="s">
        <v>200</v>
      </c>
    </row>
    <row r="60" spans="4:22">
      <c r="D60" s="58">
        <f xml:space="preserve"> SUM(D57+D58)</f>
        <v>261.38055697679113</v>
      </c>
      <c r="F60" s="58">
        <f>(E57/D60)*100</f>
        <v>1.0153200016243382</v>
      </c>
      <c r="G60" s="61">
        <v>1</v>
      </c>
      <c r="Q60" s="29" t="s">
        <v>201</v>
      </c>
    </row>
    <row r="61" spans="4:22">
      <c r="O61" s="56"/>
      <c r="P61" s="47"/>
      <c r="Q61" s="48" t="s">
        <v>202</v>
      </c>
      <c r="R61" s="29" t="s">
        <v>98</v>
      </c>
      <c r="S61" s="62"/>
      <c r="T61" s="29" t="s">
        <v>98</v>
      </c>
      <c r="U61" s="62"/>
      <c r="V61" t="s">
        <v>98</v>
      </c>
    </row>
    <row r="62" spans="4:22">
      <c r="O62" s="56"/>
      <c r="P62" s="48" t="s">
        <v>98</v>
      </c>
      <c r="Q62" s="48" t="s">
        <v>204</v>
      </c>
      <c r="R62" s="29" t="s">
        <v>98</v>
      </c>
      <c r="S62" s="62"/>
      <c r="T62" s="29" t="s">
        <v>98</v>
      </c>
      <c r="U62" s="62"/>
      <c r="V62" t="s">
        <v>98</v>
      </c>
    </row>
    <row r="63" spans="4:22">
      <c r="M63" s="54" t="s">
        <v>47</v>
      </c>
      <c r="N63" s="69"/>
      <c r="O63" s="69"/>
      <c r="P63" s="69"/>
      <c r="Q63" s="54" t="s">
        <v>205</v>
      </c>
    </row>
    <row r="64" spans="4:22">
      <c r="D64" s="13">
        <v>648.80251174177897</v>
      </c>
      <c r="E64" s="13">
        <v>234.88788304347801</v>
      </c>
      <c r="O64" s="56"/>
      <c r="P64" s="51" t="s">
        <v>21</v>
      </c>
      <c r="Q64" s="51" t="s">
        <v>206</v>
      </c>
      <c r="R64" s="29" t="s">
        <v>21</v>
      </c>
      <c r="S64" s="62"/>
      <c r="T64" s="29" t="s">
        <v>21</v>
      </c>
      <c r="U64" s="62"/>
      <c r="V64" t="s">
        <v>21</v>
      </c>
    </row>
    <row r="65" spans="4:22">
      <c r="D65" s="13">
        <v>3651.3321797631802</v>
      </c>
      <c r="F65" s="13">
        <f>(E64/D67) *100</f>
        <v>5.4623378078715961</v>
      </c>
      <c r="G65" s="60">
        <v>0.05</v>
      </c>
      <c r="M65" s="65" t="s">
        <v>286</v>
      </c>
      <c r="O65" s="56"/>
      <c r="P65" s="48" t="s">
        <v>92</v>
      </c>
      <c r="Q65" s="48" t="s">
        <v>208</v>
      </c>
      <c r="S65" s="45"/>
      <c r="T65" s="29" t="s">
        <v>286</v>
      </c>
      <c r="U65" s="62"/>
      <c r="V65" t="s">
        <v>286</v>
      </c>
    </row>
    <row r="66" spans="4:22">
      <c r="Q66" s="29" t="s">
        <v>209</v>
      </c>
    </row>
    <row r="67" spans="4:22">
      <c r="D67" s="13">
        <f>SUM(D64:D65)</f>
        <v>4300.1346915049589</v>
      </c>
      <c r="Q67" s="29" t="s">
        <v>210</v>
      </c>
    </row>
    <row r="68" spans="4:22">
      <c r="Q68" s="54" t="s">
        <v>211</v>
      </c>
    </row>
    <row r="69" spans="4:22">
      <c r="Q69" s="54" t="s">
        <v>212</v>
      </c>
    </row>
    <row r="70" spans="4:22">
      <c r="O70" s="56"/>
      <c r="P70" s="47"/>
      <c r="Q70" s="48" t="s">
        <v>213</v>
      </c>
      <c r="S70" s="45"/>
      <c r="T70" s="29" t="s">
        <v>287</v>
      </c>
      <c r="U70" s="62"/>
      <c r="V70" t="s">
        <v>287</v>
      </c>
    </row>
    <row r="71" spans="4:22">
      <c r="M71" s="65" t="s">
        <v>287</v>
      </c>
      <c r="O71" s="56"/>
      <c r="P71" s="48" t="s">
        <v>74</v>
      </c>
      <c r="Q71" s="48" t="s">
        <v>214</v>
      </c>
      <c r="S71" s="45"/>
      <c r="T71" s="29" t="s">
        <v>287</v>
      </c>
      <c r="U71" s="62"/>
      <c r="V71" t="s">
        <v>287</v>
      </c>
    </row>
    <row r="72" spans="4:22">
      <c r="Q72" s="29" t="s">
        <v>215</v>
      </c>
      <c r="S72" s="64"/>
      <c r="U72" s="64"/>
    </row>
    <row r="73" spans="4:22">
      <c r="O73" s="56"/>
      <c r="P73" s="47"/>
      <c r="Q73" s="48" t="s">
        <v>216</v>
      </c>
      <c r="R73" s="29" t="s">
        <v>75</v>
      </c>
      <c r="S73" s="62"/>
      <c r="T73" s="29" t="s">
        <v>75</v>
      </c>
      <c r="U73" s="62"/>
      <c r="V73" t="s">
        <v>75</v>
      </c>
    </row>
    <row r="74" spans="4:22">
      <c r="O74" s="56"/>
      <c r="P74" s="48" t="s">
        <v>75</v>
      </c>
      <c r="Q74" s="48" t="s">
        <v>217</v>
      </c>
      <c r="R74" s="29" t="s">
        <v>75</v>
      </c>
      <c r="S74" s="62"/>
      <c r="T74" s="29" t="s">
        <v>75</v>
      </c>
      <c r="U74" s="62"/>
      <c r="V74" t="s">
        <v>75</v>
      </c>
    </row>
    <row r="75" spans="4:22">
      <c r="N75" s="56"/>
      <c r="O75" s="52"/>
      <c r="P75" s="52"/>
      <c r="Q75" s="51" t="s">
        <v>218</v>
      </c>
      <c r="S75" s="45"/>
      <c r="T75" s="29" t="s">
        <v>290</v>
      </c>
      <c r="U75" s="62"/>
      <c r="V75" t="s">
        <v>290</v>
      </c>
    </row>
    <row r="76" spans="4:22">
      <c r="M76" s="65" t="s">
        <v>288</v>
      </c>
      <c r="N76" s="56"/>
      <c r="O76" s="51" t="s">
        <v>80</v>
      </c>
      <c r="P76" s="51" t="s">
        <v>90</v>
      </c>
      <c r="Q76" s="51" t="s">
        <v>219</v>
      </c>
      <c r="S76" s="45"/>
      <c r="T76" s="29" t="s">
        <v>290</v>
      </c>
      <c r="U76" s="62"/>
      <c r="V76" t="s">
        <v>290</v>
      </c>
    </row>
    <row r="77" spans="4:22">
      <c r="N77" s="56"/>
      <c r="O77" s="52"/>
      <c r="P77" s="52"/>
      <c r="Q77" s="51" t="s">
        <v>220</v>
      </c>
      <c r="S77" s="45"/>
      <c r="T77" s="29" t="s">
        <v>290</v>
      </c>
      <c r="U77" s="62"/>
      <c r="V77" t="s">
        <v>290</v>
      </c>
    </row>
    <row r="78" spans="4:22">
      <c r="N78" s="56"/>
      <c r="O78" s="48" t="s">
        <v>96</v>
      </c>
      <c r="P78" s="48" t="s">
        <v>102</v>
      </c>
      <c r="Q78" s="48" t="s">
        <v>221</v>
      </c>
      <c r="R78" s="29" t="s">
        <v>96</v>
      </c>
      <c r="S78" s="62"/>
      <c r="T78" s="29" t="s">
        <v>96</v>
      </c>
      <c r="U78" s="62"/>
      <c r="V78" t="s">
        <v>96</v>
      </c>
    </row>
    <row r="79" spans="4:22">
      <c r="Q79" s="29" t="s">
        <v>223</v>
      </c>
    </row>
    <row r="80" spans="4:22">
      <c r="Q80" s="29" t="s">
        <v>224</v>
      </c>
      <c r="R80" s="29" t="s">
        <v>68</v>
      </c>
      <c r="S80" s="63"/>
      <c r="T80" s="29" t="s">
        <v>68</v>
      </c>
      <c r="U80" s="62"/>
      <c r="V80" t="s">
        <v>68</v>
      </c>
    </row>
    <row r="81" spans="13:22">
      <c r="Q81" s="29" t="s">
        <v>225</v>
      </c>
      <c r="R81" s="29" t="s">
        <v>68</v>
      </c>
      <c r="S81" s="63"/>
      <c r="T81" s="29" t="s">
        <v>68</v>
      </c>
      <c r="U81" s="62"/>
      <c r="V81" t="s">
        <v>68</v>
      </c>
    </row>
    <row r="82" spans="13:22">
      <c r="M82" s="65" t="s">
        <v>289</v>
      </c>
      <c r="N82" s="56"/>
      <c r="O82" s="51" t="s">
        <v>76</v>
      </c>
      <c r="P82" s="51" t="s">
        <v>76</v>
      </c>
      <c r="Q82" s="51" t="s">
        <v>226</v>
      </c>
      <c r="S82" s="45"/>
      <c r="T82" s="29" t="s">
        <v>289</v>
      </c>
      <c r="U82" s="62"/>
      <c r="V82" t="s">
        <v>289</v>
      </c>
    </row>
    <row r="83" spans="13:22">
      <c r="M83" s="54" t="s">
        <v>48</v>
      </c>
      <c r="N83" s="69"/>
      <c r="O83" s="69"/>
      <c r="P83" s="69"/>
      <c r="Q83" s="54" t="s">
        <v>228</v>
      </c>
    </row>
    <row r="84" spans="13:22">
      <c r="O84" s="56"/>
      <c r="P84" s="48" t="s">
        <v>25</v>
      </c>
      <c r="Q84" s="48" t="s">
        <v>229</v>
      </c>
      <c r="R84" s="29" t="s">
        <v>25</v>
      </c>
      <c r="S84" s="62"/>
      <c r="T84" s="29" t="s">
        <v>25</v>
      </c>
      <c r="U84" s="62"/>
      <c r="V84" t="s">
        <v>25</v>
      </c>
    </row>
    <row r="85" spans="13:22">
      <c r="O85" s="56"/>
      <c r="P85" s="52"/>
      <c r="Q85" s="51" t="s">
        <v>231</v>
      </c>
      <c r="R85" s="29" t="s">
        <v>99</v>
      </c>
      <c r="S85" s="62"/>
      <c r="T85" s="29" t="s">
        <v>99</v>
      </c>
      <c r="U85" s="62"/>
      <c r="V85" t="s">
        <v>99</v>
      </c>
    </row>
    <row r="86" spans="13:22">
      <c r="O86" s="56"/>
      <c r="P86" s="52"/>
      <c r="Q86" s="51" t="s">
        <v>232</v>
      </c>
      <c r="R86" s="29" t="s">
        <v>99</v>
      </c>
      <c r="S86" s="62"/>
      <c r="T86" s="29" t="s">
        <v>99</v>
      </c>
      <c r="U86" s="62"/>
      <c r="V86" t="s">
        <v>99</v>
      </c>
    </row>
    <row r="87" spans="13:22">
      <c r="O87" s="56"/>
      <c r="P87" s="51" t="s">
        <v>99</v>
      </c>
      <c r="Q87" s="51" t="s">
        <v>233</v>
      </c>
      <c r="R87" s="29" t="s">
        <v>99</v>
      </c>
      <c r="S87" s="62"/>
      <c r="T87" s="29" t="s">
        <v>99</v>
      </c>
      <c r="U87" s="62"/>
      <c r="V87" t="s">
        <v>99</v>
      </c>
    </row>
    <row r="88" spans="13:22">
      <c r="Q88" s="54" t="s">
        <v>234</v>
      </c>
    </row>
    <row r="89" spans="13:22">
      <c r="Q89" s="54" t="s">
        <v>236</v>
      </c>
    </row>
    <row r="90" spans="13:22">
      <c r="Q90" s="54" t="s">
        <v>237</v>
      </c>
    </row>
    <row r="91" spans="13:22">
      <c r="Q91" s="53" t="s">
        <v>238</v>
      </c>
    </row>
    <row r="92" spans="13:22">
      <c r="N92" s="56"/>
      <c r="O92" s="51" t="s">
        <v>94</v>
      </c>
      <c r="P92" s="51" t="s">
        <v>91</v>
      </c>
      <c r="Q92" s="51" t="s">
        <v>239</v>
      </c>
      <c r="R92" s="29" t="s">
        <v>91</v>
      </c>
      <c r="S92" s="62"/>
      <c r="T92" s="29" t="s">
        <v>91</v>
      </c>
      <c r="U92" s="62"/>
      <c r="V92" t="s">
        <v>91</v>
      </c>
    </row>
    <row r="93" spans="13:22">
      <c r="O93" s="56"/>
      <c r="P93" s="48" t="s">
        <v>97</v>
      </c>
      <c r="Q93" s="48" t="s">
        <v>240</v>
      </c>
      <c r="R93" s="29" t="s">
        <v>97</v>
      </c>
      <c r="S93" s="62"/>
      <c r="T93" s="29" t="s">
        <v>97</v>
      </c>
      <c r="U93" s="62"/>
      <c r="V93" t="s">
        <v>97</v>
      </c>
    </row>
    <row r="94" spans="13:22">
      <c r="O94" s="56"/>
      <c r="P94" s="51" t="s">
        <v>77</v>
      </c>
      <c r="Q94" s="51" t="s">
        <v>241</v>
      </c>
      <c r="R94" s="29" t="s">
        <v>77</v>
      </c>
      <c r="S94" s="62"/>
      <c r="T94" s="29" t="s">
        <v>77</v>
      </c>
      <c r="U94" s="62"/>
      <c r="V94" t="s">
        <v>77</v>
      </c>
    </row>
    <row r="95" spans="13:22">
      <c r="Q95" s="29" t="s">
        <v>242</v>
      </c>
    </row>
    <row r="96" spans="13:22">
      <c r="Q96" s="29" t="s">
        <v>243</v>
      </c>
    </row>
    <row r="97" spans="13:22">
      <c r="Q97" s="29" t="s">
        <v>243</v>
      </c>
    </row>
    <row r="98" spans="13:22">
      <c r="Q98" s="54" t="s">
        <v>244</v>
      </c>
    </row>
    <row r="99" spans="13:22">
      <c r="P99" s="54" t="s">
        <v>65</v>
      </c>
      <c r="Q99" s="54" t="s">
        <v>245</v>
      </c>
    </row>
    <row r="100" spans="13:22">
      <c r="Q100" s="54" t="s">
        <v>246</v>
      </c>
    </row>
    <row r="101" spans="13:22">
      <c r="Q101" s="54" t="s">
        <v>247</v>
      </c>
    </row>
    <row r="102" spans="13:22">
      <c r="O102" s="56"/>
      <c r="P102" s="51" t="s">
        <v>93</v>
      </c>
      <c r="Q102" s="51" t="s">
        <v>248</v>
      </c>
      <c r="R102" s="29" t="s">
        <v>93</v>
      </c>
      <c r="S102" s="62"/>
      <c r="T102" s="29" t="s">
        <v>93</v>
      </c>
      <c r="U102" s="62"/>
      <c r="V102" t="s">
        <v>93</v>
      </c>
    </row>
    <row r="103" spans="13:22">
      <c r="O103" s="56"/>
      <c r="P103" s="52"/>
      <c r="Q103" s="51" t="s">
        <v>249</v>
      </c>
      <c r="R103" s="29" t="s">
        <v>93</v>
      </c>
      <c r="S103" s="62"/>
      <c r="T103" s="29" t="s">
        <v>93</v>
      </c>
      <c r="U103" s="62"/>
      <c r="V103" t="s">
        <v>93</v>
      </c>
    </row>
    <row r="104" spans="13:22">
      <c r="M104" s="54" t="s">
        <v>51</v>
      </c>
      <c r="N104" s="69"/>
      <c r="O104" s="69"/>
      <c r="P104" s="69"/>
      <c r="Q104" s="54" t="s">
        <v>250</v>
      </c>
    </row>
    <row r="105" spans="13:22">
      <c r="O105" s="56"/>
      <c r="P105" s="52"/>
      <c r="Q105" s="51" t="s">
        <v>251</v>
      </c>
      <c r="R105" s="29" t="s">
        <v>78</v>
      </c>
      <c r="S105" s="62"/>
      <c r="T105" s="29" t="s">
        <v>78</v>
      </c>
      <c r="U105" s="62"/>
      <c r="V105" t="s">
        <v>78</v>
      </c>
    </row>
    <row r="106" spans="13:22">
      <c r="O106" s="56"/>
      <c r="P106" s="51" t="s">
        <v>78</v>
      </c>
      <c r="Q106" s="51" t="s">
        <v>252</v>
      </c>
      <c r="R106" s="29" t="s">
        <v>78</v>
      </c>
      <c r="S106" s="62"/>
      <c r="T106" s="29" t="s">
        <v>78</v>
      </c>
      <c r="U106" s="62"/>
      <c r="V106" t="s">
        <v>78</v>
      </c>
    </row>
    <row r="107" spans="13:22">
      <c r="O107" s="56"/>
      <c r="P107" s="52"/>
      <c r="Q107" s="51" t="s">
        <v>253</v>
      </c>
      <c r="R107" s="29" t="s">
        <v>78</v>
      </c>
      <c r="S107" s="62"/>
      <c r="T107" s="29" t="s">
        <v>78</v>
      </c>
      <c r="U107" s="62"/>
      <c r="V107" t="s">
        <v>78</v>
      </c>
    </row>
    <row r="108" spans="13:22">
      <c r="O108" s="47"/>
      <c r="P108" s="47"/>
      <c r="Q108" s="48" t="s">
        <v>254</v>
      </c>
    </row>
    <row r="109" spans="13:22">
      <c r="O109" s="47"/>
      <c r="P109" s="47"/>
      <c r="Q109" s="48" t="s">
        <v>255</v>
      </c>
      <c r="R109" s="29" t="s">
        <v>95</v>
      </c>
      <c r="S109" s="62"/>
      <c r="T109" s="29" t="s">
        <v>95</v>
      </c>
      <c r="U109" s="62"/>
      <c r="V109" t="s">
        <v>95</v>
      </c>
    </row>
    <row r="110" spans="13:22">
      <c r="N110" s="56"/>
      <c r="O110" s="48" t="s">
        <v>95</v>
      </c>
      <c r="P110" s="48" t="s">
        <v>100</v>
      </c>
      <c r="Q110" s="48" t="s">
        <v>256</v>
      </c>
      <c r="R110" s="29" t="s">
        <v>95</v>
      </c>
      <c r="S110" s="62"/>
      <c r="T110" s="29" t="s">
        <v>95</v>
      </c>
      <c r="U110" s="62"/>
      <c r="V110" t="s">
        <v>95</v>
      </c>
    </row>
    <row r="111" spans="13:22">
      <c r="O111" s="47"/>
      <c r="P111" s="47"/>
      <c r="Q111" s="48" t="s">
        <v>257</v>
      </c>
      <c r="R111" s="29" t="s">
        <v>95</v>
      </c>
      <c r="S111" s="62"/>
      <c r="T111" s="29" t="s">
        <v>95</v>
      </c>
      <c r="U111" s="62"/>
      <c r="V111" t="s">
        <v>95</v>
      </c>
    </row>
    <row r="112" spans="13:22">
      <c r="Q112" s="53" t="s">
        <v>258</v>
      </c>
    </row>
    <row r="113" spans="13:22">
      <c r="M113" s="54" t="s">
        <v>49</v>
      </c>
      <c r="N113" s="69"/>
      <c r="O113" s="69"/>
      <c r="P113" s="69"/>
      <c r="Q113" s="54" t="s">
        <v>259</v>
      </c>
    </row>
    <row r="114" spans="13:22">
      <c r="Q114" s="54" t="s">
        <v>260</v>
      </c>
    </row>
    <row r="115" spans="13:22">
      <c r="M115" s="65" t="s">
        <v>17</v>
      </c>
      <c r="P115" s="48" t="s">
        <v>67</v>
      </c>
      <c r="Q115" s="48" t="s">
        <v>261</v>
      </c>
      <c r="S115" s="45"/>
      <c r="T115" s="29" t="s">
        <v>17</v>
      </c>
      <c r="U115" s="62"/>
      <c r="V115" t="s">
        <v>17</v>
      </c>
    </row>
  </sheetData>
  <sortState ref="S1:S42">
    <sortCondition ref="S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8"/>
  <sheetViews>
    <sheetView topLeftCell="F1" workbookViewId="0">
      <selection activeCell="P31" sqref="P31"/>
    </sheetView>
  </sheetViews>
  <sheetFormatPr baseColWidth="10" defaultRowHeight="15" x14ac:dyDescent="0"/>
  <cols>
    <col min="8" max="8" width="16.1640625" customWidth="1"/>
    <col min="16" max="16" width="16.33203125" customWidth="1"/>
    <col min="21" max="21" width="21.5" customWidth="1"/>
    <col min="22" max="22" width="19.33203125" customWidth="1"/>
    <col min="23" max="23" width="21.1640625" customWidth="1"/>
    <col min="24" max="24" width="23.1640625" customWidth="1"/>
    <col min="25" max="25" width="25.6640625" customWidth="1"/>
  </cols>
  <sheetData>
    <row r="1" spans="1:26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26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6">
      <c r="A3" s="5" t="s">
        <v>1</v>
      </c>
      <c r="B3" s="4"/>
      <c r="C3" s="6" t="s">
        <v>2</v>
      </c>
      <c r="D3" s="4"/>
      <c r="E3" s="6" t="s">
        <v>2</v>
      </c>
      <c r="F3" s="4"/>
      <c r="G3" s="7" t="s">
        <v>1</v>
      </c>
      <c r="H3" s="4"/>
      <c r="I3" s="6" t="s">
        <v>2</v>
      </c>
      <c r="J3" s="8"/>
      <c r="K3" s="8"/>
      <c r="L3" s="8"/>
      <c r="M3" s="8"/>
      <c r="N3" s="4"/>
    </row>
    <row r="4" spans="1:26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30" t="s">
        <v>43</v>
      </c>
      <c r="P4" s="30" t="s">
        <v>55</v>
      </c>
      <c r="Q4" s="30" t="s">
        <v>56</v>
      </c>
      <c r="R4" s="30" t="s">
        <v>57</v>
      </c>
      <c r="S4" s="30" t="s">
        <v>58</v>
      </c>
      <c r="T4" s="30" t="s">
        <v>59</v>
      </c>
      <c r="U4" s="30" t="s">
        <v>60</v>
      </c>
      <c r="V4" s="30" t="s">
        <v>54</v>
      </c>
      <c r="W4" s="30" t="s">
        <v>53</v>
      </c>
      <c r="X4" s="30" t="s">
        <v>44</v>
      </c>
      <c r="Y4" s="30" t="s">
        <v>45</v>
      </c>
      <c r="Z4" s="29"/>
    </row>
    <row r="5" spans="1:26">
      <c r="A5" s="9" t="s">
        <v>3</v>
      </c>
      <c r="B5" s="4"/>
      <c r="C5" s="10" t="s">
        <v>4</v>
      </c>
      <c r="D5" s="4"/>
      <c r="E5" s="10" t="s">
        <v>5</v>
      </c>
      <c r="F5" s="4"/>
      <c r="G5" s="10" t="s">
        <v>6</v>
      </c>
      <c r="H5" s="4"/>
      <c r="I5" s="4"/>
      <c r="J5" s="4"/>
      <c r="K5" s="4"/>
      <c r="L5" s="4"/>
      <c r="M5" s="4"/>
      <c r="N5" s="4"/>
      <c r="O5" s="30" t="s">
        <v>46</v>
      </c>
      <c r="P5" s="31">
        <v>2.3885325302302598</v>
      </c>
      <c r="Q5" s="31">
        <v>1.95636663916208</v>
      </c>
      <c r="R5" s="31">
        <v>2.1667292138810601</v>
      </c>
      <c r="S5" s="31">
        <v>9.7984230147471207E-3</v>
      </c>
      <c r="T5" s="31">
        <v>6.5214268062881597</v>
      </c>
      <c r="U5" s="31">
        <v>4.3546975924070903</v>
      </c>
      <c r="V5" s="31">
        <v>0.63223830850444096</v>
      </c>
      <c r="W5" s="31">
        <v>0.44925430472444899</v>
      </c>
      <c r="X5" s="31">
        <v>0.229637070951519</v>
      </c>
      <c r="Y5" s="31">
        <v>0.15334067677272201</v>
      </c>
    </row>
    <row r="6" spans="1:26">
      <c r="A6" s="12" t="s">
        <v>11</v>
      </c>
      <c r="B6" s="4"/>
      <c r="C6" s="13" t="s">
        <v>12</v>
      </c>
      <c r="D6" s="4"/>
      <c r="E6" s="14" t="s">
        <v>13</v>
      </c>
      <c r="F6" s="4"/>
      <c r="G6" s="11" t="s">
        <v>14</v>
      </c>
      <c r="H6" s="4"/>
      <c r="I6" s="11"/>
      <c r="J6" s="10" t="s">
        <v>7</v>
      </c>
      <c r="K6" s="10" t="s">
        <v>8</v>
      </c>
      <c r="L6" s="10" t="s">
        <v>9</v>
      </c>
      <c r="M6" s="10" t="s">
        <v>10</v>
      </c>
      <c r="N6" s="4"/>
      <c r="O6" s="30" t="s">
        <v>47</v>
      </c>
      <c r="P6" s="31">
        <v>3.3121693121693099</v>
      </c>
      <c r="Q6" s="31">
        <v>2.8252784362572299</v>
      </c>
      <c r="R6" s="31">
        <v>1.3185405207018801</v>
      </c>
      <c r="S6" s="31">
        <v>6.1185185185185101E-3</v>
      </c>
      <c r="T6" s="31">
        <v>7.4621067876469498</v>
      </c>
      <c r="U6" s="31">
        <v>6.1435662669450597</v>
      </c>
      <c r="V6" s="31">
        <v>0.55531488289861397</v>
      </c>
      <c r="W6" s="31">
        <v>0.45987596023150301</v>
      </c>
      <c r="X6" s="31">
        <v>0.16277190747992901</v>
      </c>
      <c r="Y6" s="31">
        <v>0.13401041132987199</v>
      </c>
    </row>
    <row r="7" spans="1:26">
      <c r="A7" s="12" t="s">
        <v>15</v>
      </c>
      <c r="B7" s="4" t="s">
        <v>16</v>
      </c>
      <c r="C7" s="15" t="s">
        <v>17</v>
      </c>
      <c r="D7" s="4" t="s">
        <v>18</v>
      </c>
      <c r="E7" s="14" t="s">
        <v>19</v>
      </c>
      <c r="F7" s="4" t="s">
        <v>16</v>
      </c>
      <c r="G7" s="11" t="s">
        <v>20</v>
      </c>
      <c r="H7" s="4" t="s">
        <v>18</v>
      </c>
      <c r="I7" s="10"/>
      <c r="J7" s="11"/>
      <c r="K7" s="11"/>
      <c r="L7" s="11"/>
      <c r="M7" s="11"/>
      <c r="N7" s="4" t="s">
        <v>18</v>
      </c>
      <c r="O7" s="30" t="s">
        <v>48</v>
      </c>
      <c r="P7" s="31">
        <v>0</v>
      </c>
      <c r="Q7" s="31">
        <v>0</v>
      </c>
      <c r="R7" s="31">
        <v>1.8514670757965901</v>
      </c>
      <c r="S7" s="31">
        <v>3.3291085952123799E-4</v>
      </c>
      <c r="T7" s="31">
        <v>1.8517999866561099</v>
      </c>
      <c r="U7" s="31">
        <v>3.3291085952123799E-4</v>
      </c>
      <c r="V7" s="31">
        <v>0.99982022310080998</v>
      </c>
      <c r="W7" s="31">
        <v>0</v>
      </c>
      <c r="X7" s="31">
        <v>3003.80708949569</v>
      </c>
      <c r="Y7" s="31">
        <v>0.54001512431466703</v>
      </c>
    </row>
    <row r="8" spans="1:26">
      <c r="A8" s="12" t="s">
        <v>19</v>
      </c>
      <c r="B8" s="4"/>
      <c r="C8" s="15" t="s">
        <v>21</v>
      </c>
      <c r="D8" s="4"/>
      <c r="E8" s="14" t="s">
        <v>22</v>
      </c>
      <c r="F8" s="4"/>
      <c r="G8" s="11" t="s">
        <v>23</v>
      </c>
      <c r="H8" s="4"/>
      <c r="I8" s="10" t="s">
        <v>24</v>
      </c>
      <c r="J8" s="11"/>
      <c r="K8" s="11"/>
      <c r="L8" s="11"/>
      <c r="M8" s="11"/>
      <c r="N8" s="4"/>
      <c r="O8" s="30" t="s">
        <v>49</v>
      </c>
      <c r="P8" s="31">
        <v>0</v>
      </c>
      <c r="Q8" s="31">
        <v>0</v>
      </c>
      <c r="R8" s="31">
        <v>0.64579404667610996</v>
      </c>
      <c r="S8" s="31">
        <v>6.3370956705190596E-4</v>
      </c>
      <c r="T8" s="31">
        <v>0.64642775624316196</v>
      </c>
      <c r="U8" s="31">
        <v>6.3370956705190596E-4</v>
      </c>
      <c r="V8" s="31">
        <v>0.99901967457162599</v>
      </c>
      <c r="W8" s="31">
        <v>0</v>
      </c>
      <c r="X8" s="31">
        <v>1578.00994649981</v>
      </c>
      <c r="Y8" s="31">
        <v>1.5469632767808199</v>
      </c>
    </row>
    <row r="9" spans="1:26">
      <c r="A9" s="12" t="s">
        <v>19</v>
      </c>
      <c r="B9" s="4"/>
      <c r="C9" s="15" t="s">
        <v>25</v>
      </c>
      <c r="D9" s="4"/>
      <c r="E9" s="14" t="s">
        <v>19</v>
      </c>
      <c r="F9" s="4"/>
      <c r="G9" s="15" t="s">
        <v>26</v>
      </c>
      <c r="H9" s="4"/>
      <c r="I9" s="4"/>
      <c r="J9" s="4"/>
      <c r="K9" s="4"/>
      <c r="L9" s="4"/>
      <c r="M9" s="14" t="s">
        <v>19</v>
      </c>
      <c r="N9" s="4"/>
      <c r="O9" s="30" t="s">
        <v>50</v>
      </c>
      <c r="P9" s="31">
        <v>0</v>
      </c>
      <c r="Q9" s="31">
        <v>0</v>
      </c>
      <c r="R9" s="31">
        <v>0.85027782418891895</v>
      </c>
      <c r="S9" s="31">
        <v>4.0918310453618101E-4</v>
      </c>
      <c r="T9" s="31">
        <v>0.85068700729345503</v>
      </c>
      <c r="U9" s="31">
        <v>4.0918310453618101E-4</v>
      </c>
      <c r="V9" s="31">
        <v>0.99951899688013501</v>
      </c>
      <c r="W9" s="31">
        <v>0</v>
      </c>
      <c r="X9" s="31">
        <v>2443.89367232922</v>
      </c>
      <c r="Y9" s="31">
        <v>1.1755204810069899</v>
      </c>
    </row>
    <row r="10" spans="1:26">
      <c r="A10" s="3"/>
      <c r="B10" s="4"/>
      <c r="C10" s="15" t="s">
        <v>27</v>
      </c>
      <c r="D10" s="4"/>
      <c r="E10" s="4"/>
      <c r="F10" s="4"/>
      <c r="G10" s="15" t="s">
        <v>28</v>
      </c>
      <c r="H10" s="4"/>
      <c r="I10" s="4"/>
      <c r="J10" s="4"/>
      <c r="K10" s="4"/>
      <c r="L10" s="4"/>
      <c r="M10" s="14" t="s">
        <v>19</v>
      </c>
      <c r="N10" s="4"/>
      <c r="O10" s="30" t="s">
        <v>51</v>
      </c>
      <c r="P10" s="31">
        <v>1.7465631594079999E-2</v>
      </c>
      <c r="Q10" s="31">
        <v>5.3264890324061197E-2</v>
      </c>
      <c r="R10" s="31">
        <v>0.25285069520812697</v>
      </c>
      <c r="S10" s="31">
        <v>1.5760003508720599E-4</v>
      </c>
      <c r="T10" s="31">
        <v>0.323738817161355</v>
      </c>
      <c r="U10" s="31">
        <v>7.0888121953228397E-2</v>
      </c>
      <c r="V10" s="31">
        <v>0.94556342738355104</v>
      </c>
      <c r="W10" s="31">
        <v>0.75139372939242299</v>
      </c>
      <c r="X10" s="31">
        <v>14.106735690639301</v>
      </c>
      <c r="Y10" s="31">
        <v>3.0889097846477398</v>
      </c>
    </row>
    <row r="11" spans="1:26">
      <c r="A11" s="3"/>
      <c r="B11" s="4"/>
      <c r="C11" s="15" t="s">
        <v>29</v>
      </c>
      <c r="D11" s="4"/>
      <c r="E11" s="4"/>
      <c r="F11" s="4"/>
      <c r="G11" s="15" t="s">
        <v>30</v>
      </c>
      <c r="H11" s="4"/>
      <c r="I11" s="4"/>
      <c r="J11" s="4"/>
      <c r="K11" s="4"/>
      <c r="L11" s="4"/>
      <c r="M11" s="14" t="s">
        <v>19</v>
      </c>
      <c r="N11" s="4"/>
      <c r="O11" s="30" t="s">
        <v>52</v>
      </c>
      <c r="P11" s="31">
        <v>0</v>
      </c>
      <c r="Q11" s="31">
        <v>0</v>
      </c>
      <c r="R11" s="31">
        <v>0.93654462976862396</v>
      </c>
      <c r="S11" s="31">
        <v>1.6219780224000001E-3</v>
      </c>
      <c r="T11" s="31">
        <v>0.93816660779102401</v>
      </c>
      <c r="U11" s="31">
        <v>1.6219780224000001E-3</v>
      </c>
      <c r="V11" s="31">
        <v>0.99827111942705005</v>
      </c>
      <c r="W11" s="31">
        <v>0</v>
      </c>
      <c r="X11" s="31">
        <v>616.53116515125396</v>
      </c>
      <c r="Y11" s="31">
        <v>1.0659087540480301</v>
      </c>
    </row>
    <row r="12" spans="1:26">
      <c r="A12" s="3"/>
      <c r="B12" s="4"/>
      <c r="C12" s="15" t="s">
        <v>31</v>
      </c>
      <c r="D12" s="4"/>
      <c r="E12" s="4"/>
      <c r="F12" s="4"/>
      <c r="G12" s="15" t="s">
        <v>32</v>
      </c>
      <c r="H12" s="4"/>
      <c r="I12" s="4"/>
      <c r="J12" s="4"/>
      <c r="K12" s="4"/>
      <c r="L12" s="4"/>
      <c r="M12" s="14" t="s">
        <v>19</v>
      </c>
      <c r="N12" s="4"/>
    </row>
    <row r="13" spans="1:26">
      <c r="A13" s="3"/>
      <c r="B13" s="4"/>
      <c r="C13" s="15" t="s">
        <v>33</v>
      </c>
      <c r="D13" s="4"/>
      <c r="E13" s="4"/>
      <c r="F13" s="4"/>
      <c r="G13" s="4"/>
      <c r="H13" s="4"/>
      <c r="I13" s="4"/>
      <c r="J13" s="4"/>
      <c r="K13" s="4"/>
      <c r="L13" s="4"/>
      <c r="M13" s="7" t="s">
        <v>1</v>
      </c>
      <c r="N13" s="4"/>
    </row>
    <row r="14" spans="1:26">
      <c r="A14" s="17"/>
      <c r="B14" s="17"/>
      <c r="C14" s="15" t="s">
        <v>34</v>
      </c>
      <c r="D14" s="17"/>
      <c r="E14" s="17"/>
      <c r="F14" s="17"/>
      <c r="G14" s="17"/>
      <c r="H14" s="17"/>
      <c r="I14" s="4"/>
      <c r="J14" s="4"/>
      <c r="K14" s="4"/>
      <c r="L14" s="4"/>
      <c r="M14" s="66" t="s">
        <v>42</v>
      </c>
      <c r="N14" s="4"/>
    </row>
    <row r="15" spans="1:26">
      <c r="A15" s="19"/>
      <c r="B15" s="19"/>
      <c r="C15" s="15" t="s">
        <v>35</v>
      </c>
      <c r="D15" s="19"/>
      <c r="E15" s="19"/>
      <c r="F15" s="19"/>
      <c r="G15" s="19"/>
      <c r="H15" s="19"/>
      <c r="I15" s="4"/>
      <c r="J15" s="4"/>
      <c r="K15" s="4"/>
      <c r="L15" s="4"/>
      <c r="M15" s="67"/>
      <c r="N15" s="4"/>
    </row>
    <row r="16" spans="1:26">
      <c r="A16" s="4"/>
      <c r="B16" s="17"/>
      <c r="C16" s="15" t="s">
        <v>36</v>
      </c>
      <c r="D16" s="17"/>
      <c r="E16" s="17"/>
      <c r="F16" s="17"/>
      <c r="G16" s="17"/>
      <c r="H16" s="17"/>
      <c r="I16" s="4"/>
      <c r="J16" s="4"/>
      <c r="K16" s="4"/>
      <c r="L16" s="4"/>
      <c r="M16" s="67"/>
      <c r="N16" s="4"/>
    </row>
    <row r="17" spans="1:14">
      <c r="A17" s="17"/>
      <c r="B17" s="17"/>
      <c r="C17" s="20" t="s">
        <v>37</v>
      </c>
      <c r="D17" s="17"/>
      <c r="E17" s="17"/>
      <c r="F17" s="17"/>
      <c r="G17" s="21"/>
      <c r="H17" s="17"/>
      <c r="I17" s="4"/>
      <c r="J17" s="4"/>
      <c r="K17" s="4"/>
      <c r="L17" s="22"/>
      <c r="M17" s="67"/>
      <c r="N17" s="22"/>
    </row>
    <row r="18" spans="1:14">
      <c r="A18" s="17"/>
      <c r="B18" s="17"/>
      <c r="C18" s="8" t="s">
        <v>38</v>
      </c>
      <c r="D18" s="17"/>
      <c r="E18" s="17"/>
      <c r="F18" s="17"/>
      <c r="G18" s="17"/>
      <c r="H18" s="17"/>
      <c r="I18" s="4"/>
      <c r="J18" s="4"/>
      <c r="K18" s="4"/>
      <c r="L18" s="22"/>
      <c r="M18" s="67"/>
      <c r="N18" s="22"/>
    </row>
    <row r="19" spans="1:14">
      <c r="A19" s="17"/>
      <c r="B19" s="17"/>
      <c r="C19" s="20" t="s">
        <v>39</v>
      </c>
      <c r="D19" s="17"/>
      <c r="E19" s="17"/>
      <c r="F19" s="17"/>
      <c r="G19" s="17"/>
      <c r="H19" s="17"/>
      <c r="I19" s="4"/>
      <c r="J19" s="4"/>
      <c r="K19" s="4"/>
      <c r="L19" s="22"/>
      <c r="M19" s="67"/>
      <c r="N19" s="22"/>
    </row>
    <row r="20" spans="1:14">
      <c r="A20" s="17"/>
      <c r="B20" s="17"/>
      <c r="C20" s="21"/>
      <c r="D20" s="17"/>
      <c r="E20" s="17"/>
      <c r="F20" s="17"/>
      <c r="G20" s="17"/>
      <c r="H20" s="17"/>
      <c r="I20" s="4"/>
      <c r="J20" s="4"/>
      <c r="K20" s="4"/>
      <c r="L20" s="4"/>
      <c r="M20" s="68"/>
      <c r="N20" s="4"/>
    </row>
    <row r="21" spans="1:14">
      <c r="A21" s="28" t="s">
        <v>40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14" t="s">
        <v>19</v>
      </c>
      <c r="N21" s="4"/>
    </row>
    <row r="22" spans="1:14">
      <c r="A22" s="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14" t="s">
        <v>19</v>
      </c>
      <c r="N22" s="4"/>
    </row>
    <row r="23" spans="1:14">
      <c r="A23" s="5" t="s">
        <v>1</v>
      </c>
      <c r="B23" s="4"/>
      <c r="C23" s="6" t="s">
        <v>2</v>
      </c>
      <c r="D23" s="4"/>
      <c r="E23" s="6" t="s">
        <v>2</v>
      </c>
      <c r="F23" s="4"/>
      <c r="G23" s="7" t="s">
        <v>1</v>
      </c>
      <c r="H23" s="4"/>
      <c r="I23" s="6" t="s">
        <v>2</v>
      </c>
      <c r="J23" s="8"/>
      <c r="K23" s="8"/>
      <c r="L23" s="8"/>
      <c r="M23" s="6"/>
      <c r="N23" s="4"/>
    </row>
    <row r="24" spans="1:14">
      <c r="A24" s="3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14" t="s">
        <v>19</v>
      </c>
      <c r="N24" s="4"/>
    </row>
    <row r="25" spans="1:14">
      <c r="A25" s="9" t="s">
        <v>3</v>
      </c>
      <c r="B25" s="4"/>
      <c r="C25" s="23" t="s">
        <v>41</v>
      </c>
      <c r="D25" s="4"/>
      <c r="E25" s="23" t="s">
        <v>5</v>
      </c>
      <c r="F25" s="4"/>
      <c r="G25" s="10" t="s">
        <v>6</v>
      </c>
      <c r="H25" s="4"/>
      <c r="I25" s="4"/>
      <c r="J25" s="4"/>
      <c r="K25" s="4"/>
      <c r="L25" s="4"/>
      <c r="M25" s="14" t="s">
        <v>19</v>
      </c>
      <c r="N25" s="4"/>
    </row>
    <row r="26" spans="1:14">
      <c r="A26" s="12" t="s">
        <v>19</v>
      </c>
      <c r="B26" s="4"/>
      <c r="C26" s="25" t="s">
        <v>17</v>
      </c>
      <c r="D26" s="4"/>
      <c r="E26" s="26" t="s">
        <v>13</v>
      </c>
      <c r="F26" s="4"/>
      <c r="G26" s="11" t="s">
        <v>14</v>
      </c>
      <c r="H26" s="4"/>
      <c r="I26" s="24"/>
      <c r="J26" s="23" t="s">
        <v>7</v>
      </c>
      <c r="K26" s="10" t="s">
        <v>8</v>
      </c>
      <c r="L26" s="10" t="s">
        <v>9</v>
      </c>
      <c r="M26" s="10" t="s">
        <v>10</v>
      </c>
      <c r="N26" s="4"/>
    </row>
    <row r="27" spans="1:14">
      <c r="A27" s="12" t="s">
        <v>15</v>
      </c>
      <c r="B27" s="4" t="s">
        <v>16</v>
      </c>
      <c r="C27" s="25" t="s">
        <v>21</v>
      </c>
      <c r="D27" s="4" t="s">
        <v>18</v>
      </c>
      <c r="E27" s="26" t="s">
        <v>19</v>
      </c>
      <c r="F27" s="4" t="s">
        <v>16</v>
      </c>
      <c r="G27" s="11" t="s">
        <v>20</v>
      </c>
      <c r="H27" s="4" t="s">
        <v>18</v>
      </c>
      <c r="I27" s="23"/>
      <c r="J27" s="24"/>
      <c r="K27" s="11"/>
      <c r="L27" s="11"/>
      <c r="M27" s="11"/>
      <c r="N27" s="4" t="s">
        <v>18</v>
      </c>
    </row>
    <row r="28" spans="1:14">
      <c r="A28" s="12" t="s">
        <v>19</v>
      </c>
      <c r="B28" s="4"/>
      <c r="C28" s="25" t="s">
        <v>25</v>
      </c>
      <c r="D28" s="4"/>
      <c r="E28" s="26" t="s">
        <v>22</v>
      </c>
      <c r="F28" s="4"/>
      <c r="G28" s="11" t="s">
        <v>23</v>
      </c>
      <c r="H28" s="4"/>
      <c r="I28" s="23" t="s">
        <v>24</v>
      </c>
      <c r="J28" s="24"/>
      <c r="K28" s="11"/>
      <c r="L28" s="11"/>
      <c r="M28" s="11"/>
      <c r="N28" s="4"/>
    </row>
    <row r="29" spans="1:14">
      <c r="A29" s="12" t="s">
        <v>19</v>
      </c>
      <c r="B29" s="4"/>
      <c r="C29" s="25" t="s">
        <v>27</v>
      </c>
      <c r="D29" s="4"/>
      <c r="E29" s="26" t="s">
        <v>19</v>
      </c>
      <c r="F29" s="4"/>
      <c r="G29" s="15" t="s">
        <v>26</v>
      </c>
      <c r="H29" s="4"/>
      <c r="I29" s="4"/>
      <c r="J29" s="4"/>
      <c r="K29" s="4"/>
      <c r="L29" s="4"/>
      <c r="M29" s="4"/>
      <c r="N29" s="4"/>
    </row>
    <row r="30" spans="1:14">
      <c r="A30" s="3"/>
      <c r="B30" s="4"/>
      <c r="C30" s="25" t="s">
        <v>29</v>
      </c>
      <c r="D30" s="4"/>
      <c r="E30" s="4"/>
      <c r="F30" s="4"/>
      <c r="G30" s="15" t="s">
        <v>28</v>
      </c>
      <c r="H30" s="4"/>
      <c r="I30" s="4"/>
      <c r="J30" s="4"/>
      <c r="K30" s="4"/>
      <c r="L30" s="4"/>
      <c r="M30" s="4"/>
      <c r="N30" s="4"/>
    </row>
    <row r="31" spans="1:14">
      <c r="A31" s="3"/>
      <c r="B31" s="4"/>
      <c r="C31" s="25" t="s">
        <v>31</v>
      </c>
      <c r="D31" s="4"/>
      <c r="E31" s="4"/>
      <c r="F31" s="4"/>
      <c r="G31" s="15" t="s">
        <v>30</v>
      </c>
      <c r="H31" s="4"/>
      <c r="I31" s="4"/>
      <c r="J31" s="4"/>
      <c r="K31" s="4"/>
      <c r="L31" s="4"/>
      <c r="M31" s="4"/>
      <c r="N31" s="4"/>
    </row>
    <row r="32" spans="1:14">
      <c r="A32" s="3"/>
      <c r="B32" s="4"/>
      <c r="C32" s="25" t="s">
        <v>33</v>
      </c>
      <c r="D32" s="4"/>
      <c r="E32" s="4"/>
      <c r="F32" s="4"/>
      <c r="G32" s="15" t="s">
        <v>32</v>
      </c>
      <c r="H32" s="4"/>
      <c r="I32" s="4"/>
      <c r="J32" s="4"/>
      <c r="K32" s="4"/>
      <c r="L32" s="4"/>
      <c r="M32" s="4"/>
      <c r="N32" s="4"/>
    </row>
    <row r="33" spans="1:14">
      <c r="A33" s="3"/>
      <c r="B33" s="4"/>
      <c r="C33" s="25" t="s">
        <v>34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1:14">
      <c r="A34" s="16"/>
      <c r="B34" s="17"/>
      <c r="C34" s="25" t="s">
        <v>35</v>
      </c>
      <c r="D34" s="17"/>
      <c r="E34" s="17"/>
      <c r="F34" s="17"/>
      <c r="G34" s="17"/>
      <c r="H34" s="17"/>
      <c r="I34" s="4"/>
      <c r="J34" s="4"/>
      <c r="K34" s="4"/>
      <c r="L34" s="4"/>
      <c r="M34" s="4"/>
      <c r="N34" s="4"/>
    </row>
    <row r="35" spans="1:14">
      <c r="A35" s="18"/>
      <c r="B35" s="19"/>
      <c r="C35" s="25" t="s">
        <v>36</v>
      </c>
      <c r="D35" s="19"/>
      <c r="E35" s="19"/>
      <c r="F35" s="19"/>
      <c r="G35" s="19"/>
      <c r="H35" s="19"/>
      <c r="I35" s="4"/>
      <c r="J35" s="4"/>
      <c r="K35" s="4"/>
      <c r="L35" s="4"/>
      <c r="M35" s="4"/>
      <c r="N35" s="4"/>
    </row>
    <row r="36" spans="1:14">
      <c r="A36" s="3"/>
      <c r="B36" s="17"/>
      <c r="C36" s="27"/>
      <c r="D36" s="17"/>
      <c r="E36" s="17"/>
      <c r="F36" s="17"/>
      <c r="G36" s="17"/>
      <c r="H36" s="17"/>
      <c r="I36" s="4"/>
      <c r="J36" s="4"/>
      <c r="K36" s="4"/>
      <c r="L36" s="4"/>
      <c r="M36" s="4"/>
      <c r="N36" s="4"/>
    </row>
    <row r="37" spans="1:14">
      <c r="A37" s="16"/>
      <c r="B37" s="17"/>
      <c r="C37" s="20" t="s">
        <v>37</v>
      </c>
      <c r="D37" s="17"/>
      <c r="E37" s="17"/>
      <c r="F37" s="17"/>
      <c r="G37" s="21"/>
      <c r="H37" s="17"/>
      <c r="I37" s="4"/>
      <c r="J37" s="4"/>
      <c r="K37" s="4"/>
      <c r="L37" s="22"/>
      <c r="M37" s="4"/>
      <c r="N37" s="22"/>
    </row>
    <row r="38" spans="1:14">
      <c r="A38" s="17"/>
      <c r="B38" s="17"/>
      <c r="C38" s="8" t="s">
        <v>38</v>
      </c>
      <c r="D38" s="17"/>
      <c r="E38" s="17"/>
      <c r="F38" s="17"/>
      <c r="G38" s="17"/>
      <c r="H38" s="17"/>
      <c r="I38" s="4"/>
      <c r="J38" s="4"/>
      <c r="K38" s="4"/>
      <c r="L38" s="22"/>
      <c r="M38" s="4"/>
      <c r="N38" s="22"/>
    </row>
  </sheetData>
  <mergeCells count="1">
    <mergeCell ref="M14:M20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29"/>
  <sheetViews>
    <sheetView tabSelected="1" workbookViewId="0">
      <selection activeCell="I11" sqref="I11"/>
    </sheetView>
  </sheetViews>
  <sheetFormatPr baseColWidth="10" defaultRowHeight="15" x14ac:dyDescent="0"/>
  <cols>
    <col min="1" max="1" width="20.6640625" customWidth="1"/>
    <col min="2" max="2" width="2.33203125" customWidth="1"/>
    <col min="3" max="3" width="34.5" customWidth="1"/>
    <col min="4" max="4" width="1.83203125" customWidth="1"/>
    <col min="5" max="5" width="15.1640625" customWidth="1"/>
    <col min="6" max="6" width="2.5" customWidth="1"/>
    <col min="7" max="7" width="14.33203125" customWidth="1"/>
    <col min="8" max="8" width="3" customWidth="1"/>
    <col min="9" max="9" width="25.6640625" customWidth="1"/>
    <col min="12" max="12" width="15.1640625" customWidth="1"/>
    <col min="13" max="13" width="15.6640625" customWidth="1"/>
    <col min="14" max="14" width="25.6640625" customWidth="1"/>
    <col min="15" max="15" width="2.83203125" customWidth="1"/>
    <col min="16" max="16" width="16" customWidth="1"/>
  </cols>
  <sheetData>
    <row r="3" spans="1:16">
      <c r="A3" s="29" t="s">
        <v>272</v>
      </c>
      <c r="L3" s="42" t="s">
        <v>273</v>
      </c>
      <c r="M3" s="42" t="s">
        <v>275</v>
      </c>
      <c r="N3" s="45" t="s">
        <v>276</v>
      </c>
      <c r="P3" s="45" t="s">
        <v>273</v>
      </c>
    </row>
    <row r="4" spans="1:16">
      <c r="A4" s="35"/>
      <c r="B4" s="36"/>
      <c r="C4" s="36"/>
      <c r="D4" s="36"/>
      <c r="E4" s="37"/>
      <c r="F4" s="36"/>
      <c r="G4" s="36"/>
      <c r="H4" s="36"/>
      <c r="I4" s="37"/>
      <c r="L4" s="43" t="s">
        <v>274</v>
      </c>
      <c r="M4" s="44" t="s">
        <v>277</v>
      </c>
      <c r="N4" s="46"/>
      <c r="O4" t="s">
        <v>18</v>
      </c>
      <c r="P4" s="46"/>
    </row>
    <row r="5" spans="1:16">
      <c r="A5" s="33" t="s">
        <v>24</v>
      </c>
      <c r="B5" s="38" t="s">
        <v>105</v>
      </c>
      <c r="C5" s="32" t="s">
        <v>268</v>
      </c>
      <c r="D5" s="38" t="s">
        <v>18</v>
      </c>
      <c r="E5" s="34" t="s">
        <v>269</v>
      </c>
      <c r="F5" s="38" t="s">
        <v>105</v>
      </c>
      <c r="G5" s="32" t="s">
        <v>270</v>
      </c>
      <c r="H5" s="38" t="s">
        <v>18</v>
      </c>
      <c r="I5" s="34" t="s">
        <v>271</v>
      </c>
      <c r="L5" s="44"/>
      <c r="M5" s="43" t="s">
        <v>19</v>
      </c>
      <c r="N5" s="46"/>
      <c r="P5" s="46"/>
    </row>
    <row r="6" spans="1:16">
      <c r="A6" s="39"/>
      <c r="B6" s="40"/>
      <c r="C6" s="40"/>
      <c r="D6" s="40"/>
      <c r="E6" s="41"/>
      <c r="F6" s="40"/>
      <c r="G6" s="40"/>
      <c r="H6" s="40"/>
      <c r="I6" s="41"/>
      <c r="L6" s="44"/>
      <c r="M6" s="43" t="s">
        <v>278</v>
      </c>
      <c r="N6" s="46"/>
      <c r="P6" s="46"/>
    </row>
    <row r="7" spans="1:16">
      <c r="L7" s="44"/>
      <c r="M7" s="43" t="s">
        <v>19</v>
      </c>
      <c r="N7" s="46"/>
      <c r="P7" s="46"/>
    </row>
    <row r="8" spans="1:16">
      <c r="I8" s="30" t="s">
        <v>291</v>
      </c>
      <c r="L8" s="44"/>
      <c r="M8" s="43" t="s">
        <v>19</v>
      </c>
      <c r="N8" s="46"/>
      <c r="P8" s="46"/>
    </row>
    <row r="9" spans="1:16">
      <c r="I9" s="30" t="s">
        <v>293</v>
      </c>
      <c r="L9" s="44"/>
      <c r="M9" s="43" t="s">
        <v>19</v>
      </c>
      <c r="N9" s="46"/>
      <c r="P9" s="46"/>
    </row>
    <row r="10" spans="1:16">
      <c r="I10" s="30" t="s">
        <v>292</v>
      </c>
      <c r="L10" s="44"/>
      <c r="M10" s="43" t="s">
        <v>279</v>
      </c>
      <c r="N10" s="46"/>
      <c r="P10" s="46"/>
    </row>
    <row r="11" spans="1:16">
      <c r="L11" s="44"/>
      <c r="M11" s="43" t="s">
        <v>19</v>
      </c>
      <c r="N11" s="46"/>
      <c r="P11" s="46"/>
    </row>
    <row r="12" spans="1:16">
      <c r="L12" s="44"/>
      <c r="M12" s="43" t="s">
        <v>19</v>
      </c>
      <c r="N12" s="46"/>
      <c r="P12" s="46"/>
    </row>
    <row r="13" spans="1:16">
      <c r="A13" s="29"/>
    </row>
    <row r="15" spans="1:16">
      <c r="C15" s="29"/>
    </row>
    <row r="16" spans="1:16">
      <c r="C16" s="29"/>
    </row>
    <row r="17" spans="3:14">
      <c r="C17" s="29"/>
      <c r="L17" s="70" t="s">
        <v>294</v>
      </c>
      <c r="M17" s="70"/>
      <c r="N17" s="70"/>
    </row>
    <row r="18" spans="3:14">
      <c r="C18" s="29"/>
      <c r="L18" s="70" t="s">
        <v>295</v>
      </c>
      <c r="M18" s="70"/>
      <c r="N18" s="70"/>
    </row>
    <row r="19" spans="3:14">
      <c r="C19" s="29"/>
      <c r="L19" s="70" t="s">
        <v>296</v>
      </c>
      <c r="M19" s="70"/>
      <c r="N19" s="70"/>
    </row>
    <row r="20" spans="3:14">
      <c r="C20" s="29"/>
      <c r="L20" s="70" t="s">
        <v>297</v>
      </c>
      <c r="M20" s="70"/>
      <c r="N20" s="70"/>
    </row>
    <row r="21" spans="3:14">
      <c r="C21" s="29"/>
      <c r="L21" s="70" t="s">
        <v>298</v>
      </c>
      <c r="M21" s="70"/>
      <c r="N21" s="70"/>
    </row>
    <row r="22" spans="3:14">
      <c r="C22" s="29"/>
    </row>
    <row r="23" spans="3:14">
      <c r="C23" s="29"/>
    </row>
    <row r="24" spans="3:14">
      <c r="C24" s="29"/>
    </row>
    <row r="25" spans="3:14">
      <c r="C25" s="29"/>
    </row>
    <row r="26" spans="3:14">
      <c r="C26" s="29"/>
    </row>
    <row r="27" spans="3:14">
      <c r="C27" s="29"/>
    </row>
    <row r="28" spans="3:14">
      <c r="C28" s="29"/>
    </row>
    <row r="29" spans="3:14">
      <c r="C29" s="29"/>
    </row>
    <row r="30" spans="3:14">
      <c r="C30" s="29"/>
    </row>
    <row r="31" spans="3:14">
      <c r="C31" s="29"/>
    </row>
    <row r="32" spans="3:14">
      <c r="C32" s="29"/>
    </row>
    <row r="33" spans="3:3">
      <c r="C33" s="29"/>
    </row>
    <row r="34" spans="3:3">
      <c r="C34" s="29"/>
    </row>
    <row r="35" spans="3:3">
      <c r="C35" s="29"/>
    </row>
    <row r="36" spans="3:3">
      <c r="C36" s="29"/>
    </row>
    <row r="37" spans="3:3">
      <c r="C37" s="29"/>
    </row>
    <row r="38" spans="3:3">
      <c r="C38" s="29"/>
    </row>
    <row r="39" spans="3:3">
      <c r="C39" s="29"/>
    </row>
    <row r="40" spans="3:3">
      <c r="C40" s="29"/>
    </row>
    <row r="41" spans="3:3">
      <c r="C41" s="29"/>
    </row>
    <row r="42" spans="3:3">
      <c r="C42" s="29"/>
    </row>
    <row r="43" spans="3:3">
      <c r="C43" s="29"/>
    </row>
    <row r="44" spans="3:3">
      <c r="C44" s="29"/>
    </row>
    <row r="45" spans="3:3">
      <c r="C45" s="29"/>
    </row>
    <row r="46" spans="3:3">
      <c r="C46" s="29"/>
    </row>
    <row r="47" spans="3:3">
      <c r="C47" s="29"/>
    </row>
    <row r="48" spans="3:3">
      <c r="C48" s="29"/>
    </row>
    <row r="49" spans="3:3">
      <c r="C49" s="29"/>
    </row>
    <row r="50" spans="3:3">
      <c r="C50" s="29"/>
    </row>
    <row r="51" spans="3:3">
      <c r="C51" s="29"/>
    </row>
    <row r="52" spans="3:3">
      <c r="C52" s="29"/>
    </row>
    <row r="53" spans="3:3">
      <c r="C53" s="29"/>
    </row>
    <row r="54" spans="3:3">
      <c r="C54" s="29"/>
    </row>
    <row r="55" spans="3:3">
      <c r="C55" s="29"/>
    </row>
    <row r="56" spans="3:3">
      <c r="C56" s="29"/>
    </row>
    <row r="57" spans="3:3">
      <c r="C57" s="29"/>
    </row>
    <row r="58" spans="3:3">
      <c r="C58" s="29"/>
    </row>
    <row r="59" spans="3:3">
      <c r="C59" s="29"/>
    </row>
    <row r="60" spans="3:3">
      <c r="C60" s="29"/>
    </row>
    <row r="61" spans="3:3">
      <c r="C61" s="29"/>
    </row>
    <row r="62" spans="3:3">
      <c r="C62" s="29"/>
    </row>
    <row r="63" spans="3:3">
      <c r="C63" s="29"/>
    </row>
    <row r="64" spans="3:3">
      <c r="C64" s="29"/>
    </row>
    <row r="65" spans="3:3">
      <c r="C65" s="29"/>
    </row>
    <row r="66" spans="3:3">
      <c r="C66" s="29"/>
    </row>
    <row r="67" spans="3:3">
      <c r="C67" s="29"/>
    </row>
    <row r="68" spans="3:3">
      <c r="C68" s="29"/>
    </row>
    <row r="69" spans="3:3">
      <c r="C69" s="29"/>
    </row>
    <row r="70" spans="3:3">
      <c r="C70" s="29"/>
    </row>
    <row r="71" spans="3:3">
      <c r="C71" s="29"/>
    </row>
    <row r="72" spans="3:3">
      <c r="C72" s="29"/>
    </row>
    <row r="73" spans="3:3">
      <c r="C73" s="29"/>
    </row>
    <row r="74" spans="3:3">
      <c r="C74" s="29"/>
    </row>
    <row r="75" spans="3:3">
      <c r="C75" s="29"/>
    </row>
    <row r="76" spans="3:3">
      <c r="C76" s="29"/>
    </row>
    <row r="77" spans="3:3">
      <c r="C77" s="29"/>
    </row>
    <row r="78" spans="3:3">
      <c r="C78" s="29"/>
    </row>
    <row r="79" spans="3:3">
      <c r="C79" s="29"/>
    </row>
    <row r="80" spans="3:3">
      <c r="C80" s="29"/>
    </row>
    <row r="81" spans="3:3">
      <c r="C81" s="29"/>
    </row>
    <row r="82" spans="3:3">
      <c r="C82" s="29"/>
    </row>
    <row r="83" spans="3:3">
      <c r="C83" s="29"/>
    </row>
    <row r="84" spans="3:3">
      <c r="C84" s="29"/>
    </row>
    <row r="85" spans="3:3">
      <c r="C85" s="29"/>
    </row>
    <row r="86" spans="3:3">
      <c r="C86" s="29"/>
    </row>
    <row r="87" spans="3:3">
      <c r="C87" s="29"/>
    </row>
    <row r="88" spans="3:3">
      <c r="C88" s="29"/>
    </row>
    <row r="89" spans="3:3">
      <c r="C89" s="29"/>
    </row>
    <row r="90" spans="3:3">
      <c r="C90" s="29"/>
    </row>
    <row r="91" spans="3:3">
      <c r="C91" s="29"/>
    </row>
    <row r="92" spans="3:3">
      <c r="C92" s="29"/>
    </row>
    <row r="93" spans="3:3">
      <c r="C93" s="29"/>
    </row>
    <row r="94" spans="3:3">
      <c r="C94" s="29"/>
    </row>
    <row r="95" spans="3:3">
      <c r="C95" s="29"/>
    </row>
    <row r="96" spans="3:3">
      <c r="C96" s="29"/>
    </row>
    <row r="97" spans="3:3">
      <c r="C97" s="29"/>
    </row>
    <row r="98" spans="3:3">
      <c r="C98" s="29"/>
    </row>
    <row r="99" spans="3:3">
      <c r="C99" s="29"/>
    </row>
    <row r="100" spans="3:3">
      <c r="C100" s="29"/>
    </row>
    <row r="101" spans="3:3">
      <c r="C101" s="29"/>
    </row>
    <row r="102" spans="3:3">
      <c r="C102" s="29"/>
    </row>
    <row r="103" spans="3:3">
      <c r="C103" s="29"/>
    </row>
    <row r="104" spans="3:3">
      <c r="C104" s="29"/>
    </row>
    <row r="105" spans="3:3">
      <c r="C105" s="29"/>
    </row>
    <row r="106" spans="3:3">
      <c r="C106" s="29"/>
    </row>
    <row r="107" spans="3:3">
      <c r="C107" s="29"/>
    </row>
    <row r="108" spans="3:3">
      <c r="C108" s="29"/>
    </row>
    <row r="109" spans="3:3">
      <c r="C109" s="29"/>
    </row>
    <row r="110" spans="3:3">
      <c r="C110" s="29"/>
    </row>
    <row r="111" spans="3:3">
      <c r="C111" s="29"/>
    </row>
    <row r="112" spans="3:3">
      <c r="C112" s="29"/>
    </row>
    <row r="113" spans="3:3">
      <c r="C113" s="29"/>
    </row>
    <row r="114" spans="3:3">
      <c r="C114" s="29"/>
    </row>
    <row r="115" spans="3:3">
      <c r="C115" s="29"/>
    </row>
    <row r="116" spans="3:3">
      <c r="C116" s="29"/>
    </row>
    <row r="117" spans="3:3">
      <c r="C117" s="29"/>
    </row>
    <row r="118" spans="3:3">
      <c r="C118" s="29"/>
    </row>
    <row r="119" spans="3:3">
      <c r="C119" s="29"/>
    </row>
    <row r="120" spans="3:3">
      <c r="C120" s="29"/>
    </row>
    <row r="121" spans="3:3">
      <c r="C121" s="29"/>
    </row>
    <row r="122" spans="3:3">
      <c r="C122" s="29"/>
    </row>
    <row r="123" spans="3:3">
      <c r="C123" s="29"/>
    </row>
    <row r="124" spans="3:3">
      <c r="C124" s="29"/>
    </row>
    <row r="125" spans="3:3">
      <c r="C125" s="29"/>
    </row>
    <row r="126" spans="3:3">
      <c r="C126" s="29"/>
    </row>
    <row r="127" spans="3:3">
      <c r="C127" s="29"/>
    </row>
    <row r="128" spans="3:3">
      <c r="C128" s="29"/>
    </row>
    <row r="129" spans="3:3">
      <c r="C129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Food Need</vt:lpstr>
      <vt:lpstr>Crops</vt:lpstr>
      <vt:lpstr>Livestock</vt:lpstr>
      <vt:lpstr>Food Self Reliance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McGough</dc:creator>
  <cp:lastModifiedBy>James McGough</cp:lastModifiedBy>
  <dcterms:created xsi:type="dcterms:W3CDTF">2018-02-06T04:07:23Z</dcterms:created>
  <dcterms:modified xsi:type="dcterms:W3CDTF">2018-02-07T22:35:35Z</dcterms:modified>
</cp:coreProperties>
</file>