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800" yWindow="40" windowWidth="25600" windowHeight="16060" tabRatio="500" firstSheet="2" activeTab="2"/>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1" l="1"/>
  <c r="B10" i="11"/>
  <c r="B9" i="11"/>
  <c r="B8" i="11"/>
  <c r="C14" i="11"/>
  <c r="C19" i="10"/>
  <c r="E27" i="5"/>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7"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<sst xmlns="http://schemas.openxmlformats.org/spreadsheetml/2006/main" count="1173" uniqueCount="275">
  <si>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</si>
  <si>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</si>
  <si>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</si>
  <si>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</si>
  <si>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</si>
  <si>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</si>
  <si>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</si>
  <si>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</si>
  <si>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</si>
  <si>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</si>
  <si>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</si>
  <si>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</si>
  <si>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</si>
  <si>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</si>
  <si>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</si>
  <si>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</si>
  <si>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</si>
  <si>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</si>
  <si>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</si>
  <si>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</si>
  <si>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</si>
  <si>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</si>
  <si>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</si>
  <si>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</si>
  <si>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</si>
  <si>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</si>
  <si>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</si>
  <si>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</si>
  <si>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</si>
  <si>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</si>
  <si>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</si>
  <si>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</si>
  <si>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</si>
  <si>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</si>
  <si>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</si>
  <si>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</si>
  <si>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</si>
  <si>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</si>
  <si>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</si>
  <si>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</si>
  <si>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</si>
  <si>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</si>
  <si>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</si>
  <si>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</si>
  <si>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</si>
  <si>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</si>
  <si>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</si>
  <si>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</si>
  <si>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</si>
  <si>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</si>
  <si>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</si>
  <si>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</si>
  <si>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</si>
  <si>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</si>
  <si>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</si>
  <si>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</si>
  <si>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</si>
  <si>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</si>
  <si>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</si>
  <si>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</si>
  <si>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</si>
  <si>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</si>
  <si>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</si>
  <si>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</si>
  <si>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</si>
  <si>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</si>
  <si>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</si>
  <si>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</si>
  <si>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</si>
  <si>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</si>
  <si>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</si>
  <si>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</si>
  <si>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</si>
  <si>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</si>
  <si>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</si>
  <si>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</si>
  <si>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</si>
  <si>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</si>
  <si>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</si>
  <si>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</si>
  <si>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</si>
  <si>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</si>
  <si>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</si>
  <si>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</si>
  <si>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</si>
  <si>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</si>
  <si>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</si>
  <si>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</si>
  <si>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</si>
  <si>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</si>
  <si>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</si>
  <si>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</si>
  <si>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</si>
  <si>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</si>
  <si>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</si>
  <si>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</si>
  <si>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</si>
  <si>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</si>
  <si>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</si>
  <si>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</si>
  <si>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</si>
  <si>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</si>
  <si>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</si>
  <si>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</si>
  <si>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</si>
  <si>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</si>
  <si>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</si>
  <si>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</si>
  <si>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</si>
  <si>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</si>
  <si>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</si>
  <si>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</si>
  <si>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</si>
  <si>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</si>
  <si>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</si>
  <si>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</si>
  <si>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</si>
  <si>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</si>
  <si>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</si>
  <si>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</si>
  <si>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</si>
  <si>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</si>
  <si>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</si>
  <si>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</si>
  <si>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</si>
  <si>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</si>
  <si>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</si>
  <si>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</si>
  <si>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</si>
  <si>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</si>
  <si>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</si>
  <si>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</si>
  <si>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</si>
  <si>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</si>
  <si>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</si>
  <si>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</si>
  <si>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</si>
  <si>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</si>
  <si>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</si>
  <si>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</si>
  <si>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</si>
  <si>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</si>
  <si>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</si>
  <si>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</si>
  <si>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</si>
  <si>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</si>
  <si>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</si>
  <si>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</si>
  <si>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</si>
  <si>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</si>
  <si>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</si>
  <si>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</si>
  <si>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</si>
  <si>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</si>
  <si>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</si>
  <si>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</si>
  <si>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</si>
  <si>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</si>
  <si>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</si>
  <si>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</si>
  <si>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</si>
  <si>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</si>
  <si>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</si>
  <si>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</si>
  <si>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</si>
  <si>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</si>
  <si>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</si>
  <si>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</si>
  <si>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</si>
  <si>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</si>
  <si>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</si>
  <si>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</si>
  <si>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</si>
  <si>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</si>
  <si>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</si>
  <si>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</si>
  <si>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</si>
  <si>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</si>
  <si>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</si>
  <si>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</si>
  <si>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</si>
  <si>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</si>
  <si>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</si>
  <si>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</si>
  <si>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</si>
  <si>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</si>
  <si>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</si>
  <si>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</si>
  <si>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</si>
  <si>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</si>
  <si>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</si>
  <si>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</si>
  <si>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</si>
  <si>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</si>
  <si>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</si>
  <si>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</si>
  <si>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</si>
  <si>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</si>
  <si>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</si>
  <si>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</si>
  <si>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</si>
  <si>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</si>
  <si>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</si>
  <si>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</si>
  <si>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</si>
  <si>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</si>
  <si>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</si>
  <si>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</si>
  <si>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</si>
  <si>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</si>
  <si>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</si>
  <si>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</si>
  <si>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</si>
  <si>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</si>
  <si>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</si>
  <si>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</si>
  <si>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</si>
  <si>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</si>
  <si>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</si>
  <si>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</si>
  <si>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</si>
  <si>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</si>
  <si>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</si>
  <si>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</si>
  <si>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</si>
  <si>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</si>
  <si>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</si>
  <si>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</si>
  <si>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</si>
  <si>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</si>
  <si>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</si>
  <si>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</si>
  <si>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</si>
  <si>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</si>
  <si>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</si>
  <si>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</si>
  <si>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</si>
  <si>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</si>
  <si>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</si>
  <si>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</si>
  <si>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</si>
  <si>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</si>
  <si>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</si>
  <si>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</si>
  <si>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</si>
  <si>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</si>
  <si>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</si>
  <si>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</si>
  <si>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</si>
  <si>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</si>
  <si>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</si>
  <si>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</si>
  <si>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</si>
  <si>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</si>
  <si>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</si>
  <si>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</si>
  <si>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</si>
  <si>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</si>
  <si>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</si>
  <si>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</si>
  <si>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</si>
  <si>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</si>
  <si>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</si>
  <si>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</si>
  <si>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</si>
  <si>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</si>
  <si>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</si>
  <si>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canola and soy meal yield</t>
  </si>
  <si>
    <t>chicken/turkey calc?</t>
  </si>
  <si>
    <t>chicken - evicerated weight</t>
  </si>
  <si>
    <t>turkey -  evicerated weight</t>
  </si>
  <si>
    <t>RESULT</t>
  </si>
  <si>
    <t>Pasture - 4 DM/hectare</t>
  </si>
  <si>
    <t>Hay - 'tame hay'</t>
  </si>
  <si>
    <t>Soybean Meal - (meal/seed crushed) ~ 0.775706681 incorrect currently getting .056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</si>
</sst>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6">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17" fontId="11" fillId="6" borderId="0" xfId="38" applyNumberFormat="1" applyFill="1"/>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cellXfs>
  <cellStyles count="93">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05394840"/>
        <c:axId val="2105397816"/>
      </c:lineChart>
      <c:dateAx>
        <c:axId val="2105394840"/>
        <c:scaling>
          <c:orientation val="minMax"/>
        </c:scaling>
        <c:delete val="0"/>
        <c:axPos val="b"/>
        <c:numFmt formatCode="mmm\-yy" sourceLinked="1"/>
        <c:majorTickMark val="out"/>
        <c:minorTickMark val="none"/>
        <c:tickLblPos val="nextTo"/>
        <c:crossAx val="2105397816"/>
        <c:crosses val="autoZero"/>
        <c:auto val="1"/>
        <c:lblOffset val="100"/>
        <c:baseTimeUnit val="months"/>
      </c:dateAx>
      <c:valAx>
        <c:axId val="2105397816"/>
        <c:scaling>
          <c:orientation val="minMax"/>
        </c:scaling>
        <c:delete val="0"/>
        <c:axPos val="l"/>
        <c:majorGridlines/>
        <c:numFmt formatCode="General" sourceLinked="1"/>
        <c:majorTickMark val="out"/>
        <c:minorTickMark val="none"/>
        <c:tickLblPos val="nextTo"/>
        <c:crossAx val="21053948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03525352"/>
        <c:axId val="2103522360"/>
      </c:lineChart>
      <c:dateAx>
        <c:axId val="2103525352"/>
        <c:scaling>
          <c:orientation val="minMax"/>
        </c:scaling>
        <c:delete val="0"/>
        <c:axPos val="b"/>
        <c:numFmt formatCode="mmm\-yy" sourceLinked="1"/>
        <c:majorTickMark val="out"/>
        <c:minorTickMark val="none"/>
        <c:tickLblPos val="nextTo"/>
        <c:crossAx val="2103522360"/>
        <c:crosses val="autoZero"/>
        <c:auto val="1"/>
        <c:lblOffset val="100"/>
        <c:baseTimeUnit val="months"/>
      </c:dateAx>
      <c:valAx>
        <c:axId val="2103522360"/>
        <c:scaling>
          <c:orientation val="minMax"/>
        </c:scaling>
        <c:delete val="0"/>
        <c:axPos val="l"/>
        <c:majorGridlines/>
        <c:numFmt formatCode="General" sourceLinked="1"/>
        <c:majorTickMark val="out"/>
        <c:minorTickMark val="none"/>
        <c:tickLblPos val="nextTo"/>
        <c:crossAx val="21035253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103502872"/>
        <c:axId val="2103499880"/>
      </c:lineChart>
      <c:dateAx>
        <c:axId val="2103502872"/>
        <c:scaling>
          <c:orientation val="minMax"/>
        </c:scaling>
        <c:delete val="0"/>
        <c:axPos val="b"/>
        <c:numFmt formatCode="mmm\-yy" sourceLinked="1"/>
        <c:majorTickMark val="out"/>
        <c:minorTickMark val="none"/>
        <c:tickLblPos val="nextTo"/>
        <c:crossAx val="2103499880"/>
        <c:crosses val="autoZero"/>
        <c:auto val="1"/>
        <c:lblOffset val="100"/>
        <c:baseTimeUnit val="months"/>
      </c:dateAx>
      <c:valAx>
        <c:axId val="2103499880"/>
        <c:scaling>
          <c:orientation val="minMax"/>
        </c:scaling>
        <c:delete val="0"/>
        <c:axPos val="l"/>
        <c:majorGridlines/>
        <c:numFmt formatCode="General" sourceLinked="1"/>
        <c:majorTickMark val="out"/>
        <c:minorTickMark val="none"/>
        <c:tickLblPos val="nextTo"/>
        <c:crossAx val="21035028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refreshError="1"/>
      <sheetData sheetId="1">
        <row r="107">
          <cell r="C107">
            <v>1.56424581005587</v>
          </cell>
          <cell r="R107">
            <v>2.86534513728509</v>
          </cell>
        </row>
        <row r="108">
          <cell r="C108">
            <v>1.7037037037037037</v>
          </cell>
        </row>
        <row r="111">
          <cell r="R111">
            <v>2.5843828938923812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12" t="s">
        <v>87</v>
      </c>
      <c r="C6" s="213"/>
      <c r="D6" s="213"/>
      <c r="E6" s="213"/>
      <c r="F6" s="213"/>
      <c r="G6" s="213"/>
      <c r="H6" s="213"/>
      <c r="I6" s="213"/>
      <c r="J6" s="213"/>
      <c r="K6" s="213"/>
      <c r="L6" s="214"/>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12" t="s">
        <v>85</v>
      </c>
      <c r="C11" s="213"/>
      <c r="D11" s="213"/>
      <c r="E11" s="213"/>
      <c r="F11" s="213"/>
      <c r="G11" s="213"/>
      <c r="H11" s="213"/>
      <c r="I11" s="213"/>
      <c r="J11" s="213"/>
      <c r="K11" s="213"/>
      <c r="L11" s="213"/>
      <c r="M11" s="213"/>
      <c r="N11" s="213"/>
      <c r="O11" s="214"/>
      <c r="P11" s="212" t="s">
        <v>84</v>
      </c>
      <c r="Q11" s="213"/>
      <c r="R11" s="213"/>
      <c r="S11" s="213"/>
      <c r="T11" s="213"/>
      <c r="U11" s="213"/>
      <c r="V11" s="214"/>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12" t="s">
        <v>0</v>
      </c>
      <c r="C31" s="213"/>
      <c r="D31" s="213"/>
      <c r="E31" s="213"/>
      <c r="F31" s="213"/>
      <c r="G31" s="213"/>
      <c r="H31" s="213"/>
      <c r="I31" s="213"/>
      <c r="J31" s="213"/>
      <c r="K31" s="213"/>
      <c r="L31" s="214"/>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12" t="s">
        <v>58</v>
      </c>
      <c r="C51" s="213"/>
      <c r="D51" s="213"/>
      <c r="E51" s="213"/>
      <c r="F51" s="213"/>
      <c r="G51" s="213"/>
      <c r="H51" s="213"/>
      <c r="I51" s="213"/>
      <c r="J51" s="213"/>
      <c r="K51" s="213"/>
      <c r="L51" s="213"/>
      <c r="M51" s="214"/>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12" t="s">
        <v>80</v>
      </c>
      <c r="C72" s="213"/>
      <c r="D72" s="213"/>
      <c r="E72" s="213"/>
      <c r="F72" s="213"/>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12" t="s">
        <v>77</v>
      </c>
      <c r="C83" s="213"/>
      <c r="D83" s="213"/>
      <c r="E83" s="213"/>
      <c r="F83" s="213"/>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09" t="s">
        <v>69</v>
      </c>
      <c r="C94" s="210"/>
      <c r="D94" s="211"/>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B6:L6"/>
    <mergeCell ref="B51:M51"/>
    <mergeCell ref="B31:L31"/>
    <mergeCell ref="B94:D94"/>
    <mergeCell ref="B11:O11"/>
    <mergeCell ref="P11:V11"/>
    <mergeCell ref="B72:F72"/>
    <mergeCell ref="B83:F8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248</v>
      </c>
    </row>
    <row r="2" spans="1:2">
      <c r="A2" s="148"/>
    </row>
    <row r="3" spans="1:2">
      <c r="A3" s="168" t="s">
        <v>249</v>
      </c>
    </row>
    <row r="4" spans="1:2">
      <c r="A4" s="168"/>
    </row>
    <row r="5" spans="1:2">
      <c r="A5" s="140">
        <v>60</v>
      </c>
      <c r="B5" s="140" t="s">
        <v>250</v>
      </c>
    </row>
    <row r="6" spans="1:2">
      <c r="A6" s="140">
        <f>1/33</f>
        <v>3.0303030303030304E-2</v>
      </c>
      <c r="B6" s="140" t="s">
        <v>251</v>
      </c>
    </row>
    <row r="7" spans="1:2">
      <c r="A7" s="140">
        <f>A5*A6</f>
        <v>1.8181818181818183</v>
      </c>
      <c r="B7" s="140" t="s">
        <v>252</v>
      </c>
    </row>
    <row r="9" spans="1:2">
      <c r="A9" s="168" t="s">
        <v>253</v>
      </c>
    </row>
    <row r="10" spans="1:2">
      <c r="A10" s="140">
        <v>60</v>
      </c>
      <c r="B10" s="140" t="s">
        <v>250</v>
      </c>
    </row>
    <row r="11" spans="1:2">
      <c r="A11" s="140" t="s">
        <v>254</v>
      </c>
      <c r="B11" s="140" t="s">
        <v>252</v>
      </c>
    </row>
    <row r="13" spans="1:2">
      <c r="A13" s="168" t="s">
        <v>255</v>
      </c>
    </row>
    <row r="14" spans="1:2">
      <c r="A14" s="140">
        <v>59.92</v>
      </c>
      <c r="B14" s="140" t="s">
        <v>256</v>
      </c>
    </row>
    <row r="15" spans="1:2">
      <c r="A15" s="140">
        <f>20.4/15</f>
        <v>1.3599999999999999</v>
      </c>
      <c r="B15" s="140" t="s">
        <v>257</v>
      </c>
    </row>
    <row r="16" spans="1:2">
      <c r="A16" s="140">
        <f>A14/100</f>
        <v>0.59920000000000007</v>
      </c>
      <c r="B16" s="140" t="s">
        <v>258</v>
      </c>
    </row>
    <row r="17" spans="1:9" ht="15" thickBot="1"/>
    <row r="18" spans="1:9" ht="15" thickBot="1">
      <c r="A18" s="169"/>
      <c r="F18" s="170" t="s">
        <v>259</v>
      </c>
      <c r="G18" s="171"/>
    </row>
    <row r="19" spans="1:9">
      <c r="F19" s="172">
        <f>1.5*A15</f>
        <v>2.04</v>
      </c>
      <c r="G19" s="173" t="s">
        <v>260</v>
      </c>
      <c r="H19" s="173"/>
      <c r="I19" s="174"/>
    </row>
    <row r="20" spans="1:9">
      <c r="A20" s="160"/>
      <c r="F20" s="175">
        <f>F19*A16</f>
        <v>1.2223680000000001</v>
      </c>
      <c r="G20" s="176" t="s">
        <v>261</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5" t="s">
        <v>57</v>
      </c>
      <c r="B21" s="216"/>
      <c r="C21" s="216"/>
      <c r="D21" s="216"/>
      <c r="E21" s="216"/>
      <c r="F21" s="216"/>
      <c r="G21" s="216"/>
      <c r="H21" s="216"/>
      <c r="I21" s="216"/>
      <c r="J21" s="216"/>
      <c r="K21" s="217"/>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abSelected="1" topLeftCell="E16" workbookViewId="0">
      <selection activeCell="P28" sqref="P28"/>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138</v>
      </c>
      <c r="R17" s="1"/>
      <c r="S17" s="1"/>
      <c r="T17" s="1"/>
      <c r="U17" s="1"/>
      <c r="V17" s="1"/>
      <c r="W17" s="1"/>
      <c r="X17" s="1"/>
      <c r="Y17" s="1"/>
      <c r="Z17" s="1"/>
      <c r="AA17" s="1"/>
    </row>
    <row r="18" spans="1:27">
      <c r="A18" s="6"/>
      <c r="B18" s="6"/>
      <c r="C18" s="6"/>
      <c r="D18" s="6"/>
      <c r="Q18" s="1" t="s">
        <v>139</v>
      </c>
      <c r="R18" s="1" t="s">
        <v>140</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141</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142</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143</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263</v>
      </c>
      <c r="I25" s="15"/>
      <c r="J25" s="181" t="s">
        <v>264</v>
      </c>
      <c r="K25" s="15"/>
      <c r="L25" s="181" t="s">
        <v>264</v>
      </c>
      <c r="M25" s="15"/>
      <c r="N25" s="182" t="s">
        <v>263</v>
      </c>
      <c r="O25" s="15"/>
      <c r="P25" s="181" t="s">
        <v>264</v>
      </c>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201" t="s">
        <v>38</v>
      </c>
      <c r="M28" s="15"/>
      <c r="N28" s="185" t="s">
        <v>133</v>
      </c>
      <c r="O28" s="15"/>
      <c r="P28" s="201" t="s">
        <v>38</v>
      </c>
    </row>
    <row r="29" spans="1:27">
      <c r="A29" s="8"/>
      <c r="B29" s="8"/>
      <c r="C29" s="7" t="s">
        <v>32</v>
      </c>
      <c r="D29" s="136" t="s">
        <v>46</v>
      </c>
      <c r="E29" s="2" t="s">
        <v>50</v>
      </c>
      <c r="F29" s="2"/>
      <c r="H29" s="201" t="s">
        <v>127</v>
      </c>
      <c r="I29" s="15" t="s">
        <v>128</v>
      </c>
      <c r="J29" s="184" t="s">
        <v>3</v>
      </c>
      <c r="K29" s="15" t="s">
        <v>129</v>
      </c>
      <c r="L29" s="201" t="s">
        <v>271</v>
      </c>
      <c r="M29" s="15" t="s">
        <v>128</v>
      </c>
      <c r="N29" s="185" t="s">
        <v>134</v>
      </c>
      <c r="O29" s="15" t="s">
        <v>129</v>
      </c>
      <c r="P29" s="201" t="s">
        <v>271</v>
      </c>
    </row>
    <row r="30" spans="1:27">
      <c r="A30" s="8"/>
      <c r="B30" s="137"/>
      <c r="C30" s="7" t="s">
        <v>47</v>
      </c>
      <c r="D30" s="136" t="s">
        <v>45</v>
      </c>
      <c r="E30" s="2" t="s">
        <v>51</v>
      </c>
      <c r="F30" s="2"/>
      <c r="H30" s="201" t="s">
        <v>38</v>
      </c>
      <c r="I30" s="15"/>
      <c r="J30" s="184" t="s">
        <v>4</v>
      </c>
      <c r="K30" s="15"/>
      <c r="L30" s="201" t="s">
        <v>38</v>
      </c>
      <c r="M30" s="15"/>
      <c r="N30" s="185" t="s">
        <v>135</v>
      </c>
      <c r="O30" s="15"/>
      <c r="P30" s="201" t="s">
        <v>38</v>
      </c>
    </row>
    <row r="31" spans="1:27">
      <c r="A31" s="8"/>
      <c r="B31" s="137"/>
      <c r="C31" s="7" t="s">
        <v>33</v>
      </c>
      <c r="D31" s="136" t="s">
        <v>44</v>
      </c>
      <c r="E31" s="2" t="s">
        <v>49</v>
      </c>
      <c r="F31" s="2"/>
      <c r="H31" s="201" t="s">
        <v>38</v>
      </c>
      <c r="I31" s="15"/>
      <c r="J31" s="184" t="s">
        <v>5</v>
      </c>
      <c r="K31" s="15"/>
      <c r="L31" s="201" t="s">
        <v>38</v>
      </c>
      <c r="M31" s="15"/>
      <c r="N31" s="186" t="s">
        <v>136</v>
      </c>
      <c r="O31" s="15"/>
      <c r="P31" s="201" t="s">
        <v>38</v>
      </c>
    </row>
    <row r="32" spans="1:27">
      <c r="C32" s="10"/>
      <c r="D32" s="10"/>
      <c r="H32" s="196"/>
      <c r="I32" s="15"/>
      <c r="J32" s="184" t="s">
        <v>262</v>
      </c>
      <c r="K32" s="15"/>
      <c r="L32" s="15"/>
      <c r="M32" s="15"/>
      <c r="N32" s="183" t="s">
        <v>269</v>
      </c>
      <c r="O32" s="15"/>
      <c r="P32" s="197"/>
    </row>
    <row r="33" spans="2:16">
      <c r="H33" s="196"/>
      <c r="I33" s="15"/>
      <c r="J33" s="186" t="s">
        <v>274</v>
      </c>
      <c r="K33" s="15"/>
      <c r="L33" s="15"/>
      <c r="M33" s="15"/>
      <c r="N33" s="183" t="s">
        <v>270</v>
      </c>
      <c r="O33" s="15"/>
      <c r="P33" s="197"/>
    </row>
    <row r="34" spans="2:16">
      <c r="H34" s="196"/>
      <c r="I34" s="15"/>
      <c r="J34" s="184" t="s">
        <v>8</v>
      </c>
      <c r="K34" s="15"/>
      <c r="L34" s="15"/>
      <c r="M34" s="15"/>
      <c r="N34" s="186" t="s">
        <v>137</v>
      </c>
      <c r="O34" s="15"/>
      <c r="P34" s="197"/>
    </row>
    <row r="35" spans="2:16">
      <c r="H35" s="196"/>
      <c r="I35" s="15"/>
      <c r="J35" s="184" t="s">
        <v>272</v>
      </c>
      <c r="K35" s="15"/>
      <c r="L35" s="15"/>
      <c r="M35" s="15"/>
      <c r="N35" s="15"/>
      <c r="O35" s="15"/>
      <c r="P35" s="197"/>
    </row>
    <row r="36" spans="2:16">
      <c r="B36" s="9"/>
      <c r="C36" s="8"/>
      <c r="D36" s="8"/>
      <c r="E36" s="8"/>
      <c r="F36" s="8"/>
      <c r="G36" s="8"/>
      <c r="H36" s="202"/>
      <c r="I36" s="187"/>
      <c r="J36" s="184" t="s">
        <v>273</v>
      </c>
      <c r="K36" s="187"/>
      <c r="L36" s="187"/>
      <c r="M36" s="187"/>
      <c r="N36" s="187"/>
      <c r="O36" s="187"/>
      <c r="P36" s="203"/>
    </row>
    <row r="37" spans="2:16">
      <c r="B37" s="9"/>
      <c r="C37" s="9"/>
      <c r="D37" s="9"/>
      <c r="E37" s="9"/>
      <c r="F37" s="9"/>
      <c r="G37" s="9"/>
      <c r="H37" s="204"/>
      <c r="I37" s="188"/>
      <c r="J37" s="186" t="s">
        <v>11</v>
      </c>
      <c r="K37" s="188"/>
      <c r="L37" s="188"/>
      <c r="M37" s="188"/>
      <c r="N37" s="188"/>
      <c r="O37" s="188"/>
      <c r="P37" s="203"/>
    </row>
    <row r="38" spans="2:16">
      <c r="B38" s="9"/>
      <c r="C38" s="8"/>
      <c r="D38" s="8"/>
      <c r="E38" s="8"/>
      <c r="F38" s="8"/>
      <c r="G38" s="8"/>
      <c r="H38" s="196"/>
      <c r="I38" s="187"/>
      <c r="J38" s="189"/>
      <c r="K38" s="187"/>
      <c r="L38" s="187"/>
      <c r="M38" s="187"/>
      <c r="N38" s="187"/>
      <c r="O38" s="187"/>
      <c r="P38" s="203"/>
    </row>
    <row r="39" spans="2:16">
      <c r="B39" s="9"/>
      <c r="C39" s="8"/>
      <c r="D39" s="8"/>
      <c r="E39" s="8"/>
      <c r="F39" s="8"/>
      <c r="G39" s="8"/>
      <c r="H39" s="202"/>
      <c r="I39" s="187"/>
      <c r="J39" s="190" t="s">
        <v>265</v>
      </c>
      <c r="K39" s="187"/>
      <c r="L39" s="187"/>
      <c r="M39" s="187"/>
      <c r="N39" s="191" t="s">
        <v>268</v>
      </c>
      <c r="O39" s="187"/>
      <c r="P39" s="203"/>
    </row>
    <row r="40" spans="2:16">
      <c r="B40" s="9"/>
      <c r="C40" s="8"/>
      <c r="D40" s="8"/>
      <c r="E40" s="8"/>
      <c r="F40" s="8"/>
      <c r="G40" s="8"/>
      <c r="H40" s="202"/>
      <c r="I40" s="187"/>
      <c r="J40" s="192" t="s">
        <v>266</v>
      </c>
      <c r="K40" s="187"/>
      <c r="L40" s="187"/>
      <c r="M40" s="187"/>
      <c r="N40" s="192"/>
      <c r="O40" s="187"/>
      <c r="P40" s="203"/>
    </row>
    <row r="41" spans="2:16">
      <c r="B41" s="9"/>
      <c r="C41" s="8"/>
      <c r="D41" s="8"/>
      <c r="E41" s="8"/>
      <c r="F41" s="8"/>
      <c r="G41" s="8"/>
      <c r="H41" s="202"/>
      <c r="I41" s="187"/>
      <c r="J41" s="15"/>
      <c r="K41" s="187"/>
      <c r="L41" s="187"/>
      <c r="M41" s="187"/>
      <c r="N41" s="187"/>
      <c r="O41" s="187"/>
      <c r="P41" s="203"/>
    </row>
    <row r="42" spans="2:16">
      <c r="B42" s="9"/>
      <c r="C42" s="8"/>
      <c r="D42" s="8"/>
      <c r="E42" s="8"/>
      <c r="F42" s="8"/>
      <c r="G42" s="8"/>
      <c r="H42" s="202"/>
      <c r="I42" s="187"/>
      <c r="J42" s="191" t="s">
        <v>267</v>
      </c>
      <c r="K42" s="187"/>
      <c r="L42" s="187"/>
      <c r="M42" s="187"/>
      <c r="N42" s="187"/>
      <c r="O42" s="187"/>
      <c r="P42" s="203"/>
    </row>
    <row r="43" spans="2:16">
      <c r="B43" s="9"/>
      <c r="C43" s="8"/>
      <c r="D43" s="8"/>
      <c r="E43" s="8"/>
      <c r="F43" s="8"/>
      <c r="G43" s="8"/>
      <c r="H43" s="202"/>
      <c r="I43" s="187"/>
      <c r="J43" s="192"/>
      <c r="K43" s="187"/>
      <c r="L43" s="187"/>
      <c r="M43" s="187"/>
      <c r="N43" s="187"/>
      <c r="O43" s="187"/>
      <c r="P43" s="203"/>
    </row>
    <row r="44" spans="2:16">
      <c r="B44" s="9"/>
      <c r="C44" s="8"/>
      <c r="D44" s="8"/>
      <c r="E44" s="8"/>
      <c r="F44" s="8"/>
      <c r="G44" s="8"/>
      <c r="H44" s="202"/>
      <c r="I44" s="187"/>
      <c r="J44" s="187"/>
      <c r="K44" s="187"/>
      <c r="L44" s="187"/>
      <c r="M44" s="187"/>
      <c r="N44" s="187"/>
      <c r="O44" s="187"/>
      <c r="P44" s="203"/>
    </row>
    <row r="45" spans="2:16" ht="16" thickBot="1">
      <c r="B45" s="9"/>
      <c r="C45" s="8"/>
      <c r="D45" s="8"/>
      <c r="E45" s="8"/>
      <c r="F45" s="8"/>
      <c r="G45" s="8"/>
      <c r="H45" s="205"/>
      <c r="I45" s="206"/>
      <c r="J45" s="206"/>
      <c r="K45" s="206"/>
      <c r="L45" s="206"/>
      <c r="M45" s="206"/>
      <c r="N45" s="206"/>
      <c r="O45" s="206"/>
      <c r="P45" s="207"/>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Q5" sqref="Q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195</v>
      </c>
      <c r="B1" s="153"/>
      <c r="C1" s="153"/>
      <c r="D1" s="153"/>
    </row>
    <row r="2" spans="1:19">
      <c r="A2" s="154" t="s">
        <v>196</v>
      </c>
      <c r="B2" s="154"/>
      <c r="C2" s="154"/>
      <c r="D2" s="154"/>
    </row>
    <row r="3" spans="1:19">
      <c r="A3" s="155" t="s">
        <v>160</v>
      </c>
      <c r="B3" s="155" t="s">
        <v>197</v>
      </c>
      <c r="C3" s="155"/>
      <c r="D3" s="155"/>
    </row>
    <row r="4" spans="1:19">
      <c r="B4" s="218" t="s">
        <v>198</v>
      </c>
      <c r="C4" s="218"/>
      <c r="D4" s="218"/>
      <c r="E4" s="218"/>
      <c r="F4" s="218"/>
      <c r="G4" s="218"/>
      <c r="H4" s="218"/>
      <c r="I4" s="218"/>
      <c r="J4" s="218"/>
      <c r="K4" s="218"/>
      <c r="L4" s="218"/>
      <c r="M4" s="218"/>
      <c r="N4" s="218"/>
      <c r="O4" s="218"/>
      <c r="P4" s="219"/>
      <c r="Q4" s="220" t="s">
        <v>199</v>
      </c>
      <c r="R4" s="221"/>
      <c r="S4" s="221"/>
    </row>
    <row r="5" spans="1:19" s="156" customFormat="1" ht="46.5" customHeight="1">
      <c r="B5" s="156" t="s">
        <v>200</v>
      </c>
      <c r="C5" s="156" t="s">
        <v>201</v>
      </c>
      <c r="D5" s="156" t="s">
        <v>202</v>
      </c>
      <c r="E5" s="156" t="s">
        <v>203</v>
      </c>
      <c r="F5" s="156" t="s">
        <v>204</v>
      </c>
      <c r="G5" s="156" t="s">
        <v>205</v>
      </c>
      <c r="H5" s="156" t="s">
        <v>206</v>
      </c>
      <c r="I5" s="156" t="s">
        <v>207</v>
      </c>
      <c r="J5" s="156" t="s">
        <v>208</v>
      </c>
      <c r="K5" s="156" t="s">
        <v>209</v>
      </c>
      <c r="L5" s="156" t="s">
        <v>210</v>
      </c>
      <c r="M5" s="156" t="s">
        <v>211</v>
      </c>
      <c r="N5" s="156" t="s">
        <v>212</v>
      </c>
      <c r="O5" s="156" t="s">
        <v>213</v>
      </c>
      <c r="P5" s="156" t="s">
        <v>214</v>
      </c>
      <c r="Q5" s="157" t="s">
        <v>215</v>
      </c>
      <c r="R5" s="158" t="s">
        <v>216</v>
      </c>
      <c r="S5" s="159" t="s">
        <v>217</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218</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2" t="s">
        <v>52</v>
      </c>
      <c r="E22" s="223"/>
      <c r="F22" s="223"/>
      <c r="G22" s="223"/>
      <c r="H22" s="223"/>
      <c r="I22" s="223"/>
      <c r="J22" s="223"/>
      <c r="K22" s="223"/>
    </row>
    <row r="23" spans="1:11">
      <c r="A23" s="125" t="s">
        <v>116</v>
      </c>
      <c r="B23" s="124">
        <f>[1]Dairy!B98</f>
        <v>2.916666666666667</v>
      </c>
      <c r="C23" s="119"/>
      <c r="D23" s="222"/>
      <c r="E23" s="223"/>
      <c r="F23" s="223"/>
      <c r="G23" s="223"/>
      <c r="H23" s="223"/>
      <c r="I23" s="223"/>
      <c r="J23" s="223"/>
      <c r="K23" s="223"/>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2" t="s">
        <v>55</v>
      </c>
      <c r="E30" s="223"/>
      <c r="F30" s="223"/>
      <c r="G30" s="223"/>
      <c r="H30" s="223"/>
      <c r="I30" s="223"/>
      <c r="J30" s="223"/>
      <c r="K30" s="223"/>
    </row>
    <row r="31" spans="1:11">
      <c r="A31" s="116" t="s">
        <v>124</v>
      </c>
      <c r="B31" s="131">
        <f>B29*B22</f>
        <v>0.16371564625850341</v>
      </c>
      <c r="C31" s="119"/>
      <c r="D31" s="222"/>
      <c r="E31" s="223"/>
      <c r="F31" s="223"/>
      <c r="G31" s="223"/>
      <c r="H31" s="223"/>
      <c r="I31" s="223"/>
      <c r="J31" s="223"/>
      <c r="K31" s="223"/>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8" zoomScale="130" zoomScaleNormal="130" zoomScalePageLayoutView="130" workbookViewId="0">
      <selection activeCell="E34" sqref="E34"/>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194</v>
      </c>
    </row>
    <row r="2" spans="1:5" s="152" customFormat="1">
      <c r="A2" s="152" t="s">
        <v>193</v>
      </c>
    </row>
    <row r="3" spans="1:5" s="152" customFormat="1">
      <c r="A3" s="152" t="s">
        <v>192</v>
      </c>
      <c r="B3" s="224" t="s">
        <v>191</v>
      </c>
      <c r="C3" s="224"/>
      <c r="D3" s="224"/>
      <c r="E3" s="152" t="s">
        <v>190</v>
      </c>
    </row>
    <row r="4" spans="1:5">
      <c r="A4" s="152"/>
      <c r="B4" s="152" t="s">
        <v>171</v>
      </c>
      <c r="C4" s="152" t="s">
        <v>189</v>
      </c>
      <c r="D4" s="152" t="s">
        <v>188</v>
      </c>
      <c r="E4" s="152" t="s">
        <v>187</v>
      </c>
    </row>
    <row r="5" spans="1:5">
      <c r="A5" s="140" t="s">
        <v>186</v>
      </c>
      <c r="B5" s="140">
        <v>56</v>
      </c>
      <c r="C5" s="140">
        <v>8</v>
      </c>
      <c r="D5" s="140">
        <v>35</v>
      </c>
      <c r="E5" s="140" t="s">
        <v>185</v>
      </c>
    </row>
    <row r="6" spans="1:5">
      <c r="A6" s="140" t="s">
        <v>184</v>
      </c>
      <c r="B6" s="140">
        <v>74</v>
      </c>
      <c r="C6" s="140">
        <v>21</v>
      </c>
      <c r="D6" s="140">
        <v>2</v>
      </c>
      <c r="E6" s="140" t="s">
        <v>183</v>
      </c>
    </row>
    <row r="7" spans="1:5">
      <c r="A7" s="140" t="s">
        <v>182</v>
      </c>
      <c r="B7" s="140">
        <v>70</v>
      </c>
      <c r="C7" s="140">
        <v>27</v>
      </c>
      <c r="D7" s="140">
        <v>1</v>
      </c>
      <c r="E7" s="140" t="s">
        <v>181</v>
      </c>
    </row>
    <row r="8" spans="1:5">
      <c r="A8" s="140" t="s">
        <v>180</v>
      </c>
      <c r="B8" s="140">
        <v>75</v>
      </c>
      <c r="C8" s="140">
        <v>26</v>
      </c>
      <c r="D8" s="140">
        <v>0</v>
      </c>
      <c r="E8" s="140" t="s">
        <v>179</v>
      </c>
    </row>
    <row r="9" spans="1:5">
      <c r="A9" s="140" t="s">
        <v>178</v>
      </c>
      <c r="B9" s="140">
        <v>57</v>
      </c>
      <c r="C9" s="140">
        <v>43</v>
      </c>
      <c r="D9" s="140">
        <v>1</v>
      </c>
      <c r="E9" s="140" t="s">
        <v>177</v>
      </c>
    </row>
    <row r="13" spans="1:5">
      <c r="A13" s="148" t="s">
        <v>176</v>
      </c>
    </row>
    <row r="14" spans="1:5" s="152" customFormat="1">
      <c r="A14" s="152" t="s">
        <v>175</v>
      </c>
    </row>
    <row r="15" spans="1:5" s="152" customFormat="1">
      <c r="A15" s="152" t="s">
        <v>174</v>
      </c>
      <c r="B15" s="152" t="s">
        <v>173</v>
      </c>
      <c r="C15" s="152" t="s">
        <v>172</v>
      </c>
    </row>
    <row r="16" spans="1:5">
      <c r="A16" s="140" t="s">
        <v>171</v>
      </c>
      <c r="B16" s="140">
        <v>16</v>
      </c>
      <c r="C16" s="140">
        <v>384</v>
      </c>
    </row>
    <row r="17" spans="1:9">
      <c r="A17" s="151" t="s">
        <v>171</v>
      </c>
      <c r="B17" s="140">
        <v>12</v>
      </c>
      <c r="C17" s="140">
        <v>288</v>
      </c>
    </row>
    <row r="18" spans="1:9">
      <c r="A18" s="140" t="s">
        <v>171</v>
      </c>
      <c r="B18" s="140">
        <v>8</v>
      </c>
      <c r="C18" s="140">
        <v>192</v>
      </c>
    </row>
    <row r="19" spans="1:9">
      <c r="A19" s="151" t="s">
        <v>170</v>
      </c>
      <c r="B19" s="140">
        <v>12</v>
      </c>
      <c r="C19" s="140">
        <v>144</v>
      </c>
    </row>
    <row r="21" spans="1:9" ht="15">
      <c r="A21" s="148" t="s">
        <v>169</v>
      </c>
    </row>
    <row r="22" spans="1:9">
      <c r="A22" s="140" t="s">
        <v>168</v>
      </c>
    </row>
    <row r="23" spans="1:9">
      <c r="A23" s="140" t="s">
        <v>167</v>
      </c>
    </row>
    <row r="24" spans="1:9">
      <c r="A24" s="140" t="s">
        <v>166</v>
      </c>
    </row>
    <row r="27" spans="1:9">
      <c r="A27" s="225" t="s">
        <v>165</v>
      </c>
      <c r="B27" s="225"/>
      <c r="C27" s="225"/>
      <c r="D27" s="225"/>
      <c r="E27" s="225"/>
      <c r="F27" s="225"/>
      <c r="G27" s="225"/>
      <c r="H27" s="225"/>
      <c r="I27" s="225"/>
    </row>
    <row r="28" spans="1:9" s="148" customFormat="1">
      <c r="A28" s="147"/>
      <c r="B28" s="147"/>
      <c r="C28" s="147" t="s">
        <v>9</v>
      </c>
      <c r="D28" s="147" t="s">
        <v>9</v>
      </c>
      <c r="E28" s="147" t="s">
        <v>9</v>
      </c>
      <c r="F28" s="147" t="s">
        <v>9</v>
      </c>
      <c r="G28" s="147" t="s">
        <v>9</v>
      </c>
      <c r="H28" s="147"/>
      <c r="I28" s="147"/>
    </row>
    <row r="29" spans="1:9" s="148" customFormat="1">
      <c r="A29" s="147" t="s">
        <v>160</v>
      </c>
      <c r="B29" s="147"/>
      <c r="C29" s="147" t="s">
        <v>159</v>
      </c>
      <c r="D29" s="147" t="s">
        <v>158</v>
      </c>
      <c r="E29" s="147" t="s">
        <v>157</v>
      </c>
      <c r="F29" s="147" t="s">
        <v>156</v>
      </c>
      <c r="G29" s="147" t="s">
        <v>155</v>
      </c>
      <c r="H29" s="147"/>
      <c r="I29" s="147"/>
    </row>
    <row r="30" spans="1:9">
      <c r="A30" s="146" t="s">
        <v>154</v>
      </c>
      <c r="B30" s="146" t="s">
        <v>161</v>
      </c>
      <c r="C30" s="145">
        <v>3440</v>
      </c>
      <c r="D30" s="145">
        <v>14</v>
      </c>
      <c r="E30" s="145"/>
      <c r="F30" s="141">
        <f t="shared" ref="F30:F39" si="0">C30*D30</f>
        <v>48160</v>
      </c>
      <c r="G30" s="141" t="s">
        <v>153</v>
      </c>
      <c r="H30" s="141"/>
      <c r="I30" s="141"/>
    </row>
    <row r="31" spans="1:9">
      <c r="A31" s="146" t="s">
        <v>154</v>
      </c>
      <c r="B31" s="146" t="s">
        <v>146</v>
      </c>
      <c r="C31" s="145">
        <v>15799</v>
      </c>
      <c r="D31" s="145">
        <v>8</v>
      </c>
      <c r="E31" s="141"/>
      <c r="F31" s="141">
        <f t="shared" si="0"/>
        <v>126392</v>
      </c>
      <c r="G31" s="141" t="s">
        <v>153</v>
      </c>
      <c r="H31" s="141"/>
      <c r="I31" s="141"/>
    </row>
    <row r="32" spans="1:9">
      <c r="A32" s="146" t="s">
        <v>152</v>
      </c>
      <c r="B32" s="146" t="s">
        <v>161</v>
      </c>
      <c r="C32" s="145">
        <v>2713</v>
      </c>
      <c r="D32" s="145">
        <v>14</v>
      </c>
      <c r="E32" s="145"/>
      <c r="F32" s="141">
        <f t="shared" si="0"/>
        <v>37982</v>
      </c>
      <c r="G32" s="141" t="s">
        <v>151</v>
      </c>
      <c r="H32" s="141"/>
      <c r="I32" s="141"/>
    </row>
    <row r="33" spans="1:9">
      <c r="A33" s="146" t="s">
        <v>152</v>
      </c>
      <c r="B33" s="146" t="s">
        <v>146</v>
      </c>
      <c r="C33" s="145">
        <v>4612</v>
      </c>
      <c r="D33" s="145">
        <v>8</v>
      </c>
      <c r="E33" s="141"/>
      <c r="F33" s="141">
        <f t="shared" si="0"/>
        <v>36896</v>
      </c>
      <c r="G33" s="141" t="s">
        <v>151</v>
      </c>
      <c r="H33" s="141"/>
      <c r="I33" s="141"/>
    </row>
    <row r="34" spans="1:9">
      <c r="A34" s="146" t="s">
        <v>150</v>
      </c>
      <c r="B34" s="146" t="s">
        <v>161</v>
      </c>
      <c r="C34" s="141">
        <v>68</v>
      </c>
      <c r="D34" s="141">
        <f t="shared" ref="D34:D39" si="1">2.24*E34</f>
        <v>6.7200000000000006</v>
      </c>
      <c r="E34" s="141">
        <v>3</v>
      </c>
      <c r="F34" s="141">
        <f t="shared" si="0"/>
        <v>456.96000000000004</v>
      </c>
      <c r="G34" s="141" t="s">
        <v>148</v>
      </c>
      <c r="H34" s="141"/>
      <c r="I34" s="141"/>
    </row>
    <row r="35" spans="1:9">
      <c r="A35" s="146" t="s">
        <v>150</v>
      </c>
      <c r="B35" s="146" t="s">
        <v>146</v>
      </c>
      <c r="C35" s="141">
        <v>75</v>
      </c>
      <c r="D35" s="141">
        <f t="shared" si="1"/>
        <v>1.6800000000000002</v>
      </c>
      <c r="E35" s="141">
        <v>0.75</v>
      </c>
      <c r="F35" s="141">
        <f t="shared" si="0"/>
        <v>126.00000000000001</v>
      </c>
      <c r="G35" s="141" t="s">
        <v>148</v>
      </c>
      <c r="H35" s="141"/>
      <c r="I35" s="141"/>
    </row>
    <row r="36" spans="1:9">
      <c r="A36" s="146" t="s">
        <v>149</v>
      </c>
      <c r="B36" s="146" t="s">
        <v>161</v>
      </c>
      <c r="C36" s="145">
        <v>1635</v>
      </c>
      <c r="D36" s="141">
        <f t="shared" si="1"/>
        <v>6.7200000000000006</v>
      </c>
      <c r="E36" s="145">
        <v>3</v>
      </c>
      <c r="F36" s="141">
        <f t="shared" si="0"/>
        <v>10987.2</v>
      </c>
      <c r="G36" s="141" t="s">
        <v>148</v>
      </c>
      <c r="H36" s="141"/>
      <c r="I36" s="141"/>
    </row>
    <row r="37" spans="1:9">
      <c r="A37" s="146" t="s">
        <v>149</v>
      </c>
      <c r="B37" s="146" t="s">
        <v>146</v>
      </c>
      <c r="C37" s="145">
        <v>11603</v>
      </c>
      <c r="D37" s="141">
        <f t="shared" si="1"/>
        <v>1.6800000000000002</v>
      </c>
      <c r="E37" s="141">
        <v>0.75</v>
      </c>
      <c r="F37" s="141">
        <f t="shared" si="0"/>
        <v>19493.04</v>
      </c>
      <c r="G37" s="141" t="s">
        <v>148</v>
      </c>
      <c r="H37" s="141"/>
      <c r="I37" s="141"/>
    </row>
    <row r="38" spans="1:9">
      <c r="A38" s="146" t="s">
        <v>147</v>
      </c>
      <c r="B38" s="146" t="s">
        <v>161</v>
      </c>
      <c r="C38" s="141">
        <v>89</v>
      </c>
      <c r="D38" s="141">
        <f t="shared" si="1"/>
        <v>6.7200000000000006</v>
      </c>
      <c r="E38" s="141">
        <v>3</v>
      </c>
      <c r="F38" s="141">
        <f t="shared" si="0"/>
        <v>598.08000000000004</v>
      </c>
      <c r="G38" s="141" t="s">
        <v>145</v>
      </c>
      <c r="H38" s="141"/>
      <c r="I38" s="141"/>
    </row>
    <row r="39" spans="1:9">
      <c r="A39" s="146" t="s">
        <v>147</v>
      </c>
      <c r="B39" s="146" t="s">
        <v>146</v>
      </c>
      <c r="C39" s="141">
        <v>284</v>
      </c>
      <c r="D39" s="141">
        <f t="shared" si="1"/>
        <v>1.6800000000000002</v>
      </c>
      <c r="E39" s="141">
        <v>0.75</v>
      </c>
      <c r="F39" s="141">
        <f t="shared" si="0"/>
        <v>477.12000000000006</v>
      </c>
      <c r="G39" s="141" t="s">
        <v>145</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144</v>
      </c>
      <c r="B41" s="144"/>
      <c r="C41" s="141"/>
      <c r="D41" s="143">
        <f>SUMPRODUCT(C30:C39,D30:D39)/SUM(C30:C39)</f>
        <v>6.9836896671461881</v>
      </c>
      <c r="E41" s="141"/>
      <c r="F41" s="142">
        <f>F40/C40</f>
        <v>6.9836896671461881</v>
      </c>
      <c r="G41" s="141"/>
      <c r="H41" s="141"/>
      <c r="I41" s="141"/>
    </row>
    <row r="42" spans="1:9">
      <c r="D42" s="150"/>
      <c r="E42" s="150"/>
    </row>
    <row r="43" spans="1:9" ht="15">
      <c r="B43" s="140" t="s">
        <v>164</v>
      </c>
      <c r="C43" s="150">
        <f>AVERAGE(D30,D31)</f>
        <v>11</v>
      </c>
      <c r="D43" s="149" t="s">
        <v>162</v>
      </c>
    </row>
    <row r="44" spans="1:9" ht="15">
      <c r="B44" s="140" t="s">
        <v>163</v>
      </c>
      <c r="C44" s="150">
        <f>AVERAGE(D34,D35)</f>
        <v>4.2</v>
      </c>
      <c r="D44" s="149" t="s">
        <v>162</v>
      </c>
    </row>
    <row r="46" spans="1:9" s="148" customFormat="1">
      <c r="A46" s="147"/>
      <c r="B46" s="147"/>
      <c r="C46" s="147" t="s">
        <v>9</v>
      </c>
      <c r="D46" s="147" t="s">
        <v>9</v>
      </c>
      <c r="E46" s="147" t="s">
        <v>9</v>
      </c>
      <c r="F46" s="147" t="s">
        <v>9</v>
      </c>
      <c r="G46" s="147" t="s">
        <v>9</v>
      </c>
      <c r="H46" s="147"/>
      <c r="I46" s="147"/>
    </row>
    <row r="47" spans="1:9" s="148" customFormat="1">
      <c r="A47" s="147" t="s">
        <v>160</v>
      </c>
      <c r="B47" s="147"/>
      <c r="C47" s="147" t="s">
        <v>159</v>
      </c>
      <c r="D47" s="147" t="s">
        <v>158</v>
      </c>
      <c r="E47" s="147" t="s">
        <v>157</v>
      </c>
      <c r="F47" s="147" t="s">
        <v>156</v>
      </c>
      <c r="G47" s="147" t="s">
        <v>155</v>
      </c>
      <c r="H47" s="147"/>
      <c r="I47" s="147"/>
    </row>
    <row r="48" spans="1:9">
      <c r="A48" s="146" t="s">
        <v>154</v>
      </c>
      <c r="B48" s="146" t="s">
        <v>161</v>
      </c>
      <c r="C48" s="145">
        <v>3440</v>
      </c>
      <c r="D48" s="145">
        <v>14</v>
      </c>
      <c r="E48" s="145"/>
      <c r="F48" s="141">
        <f>C48*D48</f>
        <v>48160</v>
      </c>
      <c r="G48" s="141" t="s">
        <v>153</v>
      </c>
      <c r="H48" s="141"/>
      <c r="I48" s="141"/>
    </row>
    <row r="49" spans="1:9">
      <c r="A49" s="146" t="s">
        <v>152</v>
      </c>
      <c r="B49" s="146" t="s">
        <v>161</v>
      </c>
      <c r="C49" s="145">
        <v>2713</v>
      </c>
      <c r="D49" s="145">
        <v>14</v>
      </c>
      <c r="E49" s="145"/>
      <c r="F49" s="141">
        <f>C49*D49</f>
        <v>37982</v>
      </c>
      <c r="G49" s="141" t="s">
        <v>151</v>
      </c>
      <c r="H49" s="141"/>
      <c r="I49" s="141"/>
    </row>
    <row r="50" spans="1:9">
      <c r="A50" s="146" t="s">
        <v>150</v>
      </c>
      <c r="B50" s="146" t="s">
        <v>161</v>
      </c>
      <c r="C50" s="141">
        <v>68</v>
      </c>
      <c r="D50" s="141">
        <f>2.24*E50</f>
        <v>6.7200000000000006</v>
      </c>
      <c r="E50" s="141">
        <v>3</v>
      </c>
      <c r="F50" s="141">
        <f>C50*D50</f>
        <v>456.96000000000004</v>
      </c>
      <c r="G50" s="141" t="s">
        <v>148</v>
      </c>
      <c r="H50" s="141"/>
      <c r="I50" s="141"/>
    </row>
    <row r="51" spans="1:9">
      <c r="A51" s="146" t="s">
        <v>149</v>
      </c>
      <c r="B51" s="146" t="s">
        <v>161</v>
      </c>
      <c r="C51" s="145">
        <v>1635</v>
      </c>
      <c r="D51" s="141">
        <f>2.24*E51</f>
        <v>6.7200000000000006</v>
      </c>
      <c r="E51" s="145">
        <v>3</v>
      </c>
      <c r="F51" s="141">
        <f>C51*D51</f>
        <v>10987.2</v>
      </c>
      <c r="G51" s="141" t="s">
        <v>148</v>
      </c>
      <c r="H51" s="141"/>
      <c r="I51" s="141"/>
    </row>
    <row r="52" spans="1:9">
      <c r="A52" s="146" t="s">
        <v>147</v>
      </c>
      <c r="B52" s="146" t="s">
        <v>161</v>
      </c>
      <c r="C52" s="141">
        <v>89</v>
      </c>
      <c r="D52" s="141">
        <f>2.24*E52</f>
        <v>6.7200000000000006</v>
      </c>
      <c r="E52" s="141">
        <v>3</v>
      </c>
      <c r="F52" s="141">
        <f>C52*D52</f>
        <v>598.08000000000004</v>
      </c>
      <c r="G52" s="141" t="s">
        <v>145</v>
      </c>
      <c r="H52" s="141"/>
      <c r="I52" s="141"/>
    </row>
    <row r="53" spans="1:9">
      <c r="A53" s="144" t="s">
        <v>73</v>
      </c>
      <c r="B53" s="146"/>
      <c r="C53" s="145">
        <f>SUM(C48:C52)</f>
        <v>7945</v>
      </c>
      <c r="D53" s="145">
        <f>SUM(D48:D52)</f>
        <v>48.16</v>
      </c>
      <c r="E53" s="145"/>
      <c r="F53" s="145">
        <f>SUM(F48:F52)</f>
        <v>98184.24</v>
      </c>
      <c r="G53" s="141"/>
      <c r="H53" s="141"/>
      <c r="I53" s="141"/>
    </row>
    <row r="54" spans="1:9">
      <c r="A54" s="144" t="s">
        <v>144</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160</v>
      </c>
      <c r="B57" s="147"/>
      <c r="C57" s="147" t="s">
        <v>159</v>
      </c>
      <c r="D57" s="147" t="s">
        <v>158</v>
      </c>
      <c r="E57" s="147" t="s">
        <v>157</v>
      </c>
      <c r="F57" s="147" t="s">
        <v>156</v>
      </c>
      <c r="G57" s="147" t="s">
        <v>155</v>
      </c>
      <c r="H57" s="147"/>
      <c r="I57" s="147"/>
    </row>
    <row r="58" spans="1:9">
      <c r="A58" s="146" t="s">
        <v>154</v>
      </c>
      <c r="B58" s="146" t="s">
        <v>146</v>
      </c>
      <c r="C58" s="145">
        <v>15799</v>
      </c>
      <c r="D58" s="145">
        <v>8</v>
      </c>
      <c r="E58" s="141"/>
      <c r="F58" s="141">
        <f>C58*D58</f>
        <v>126392</v>
      </c>
      <c r="G58" s="141" t="s">
        <v>153</v>
      </c>
      <c r="H58" s="141"/>
      <c r="I58" s="141"/>
    </row>
    <row r="59" spans="1:9">
      <c r="A59" s="146" t="s">
        <v>152</v>
      </c>
      <c r="B59" s="146" t="s">
        <v>146</v>
      </c>
      <c r="C59" s="145">
        <v>4612</v>
      </c>
      <c r="D59" s="145">
        <v>8</v>
      </c>
      <c r="E59" s="141"/>
      <c r="F59" s="141">
        <f>C59*D59</f>
        <v>36896</v>
      </c>
      <c r="G59" s="141" t="s">
        <v>151</v>
      </c>
      <c r="H59" s="141"/>
      <c r="I59" s="141"/>
    </row>
    <row r="60" spans="1:9">
      <c r="A60" s="146" t="s">
        <v>150</v>
      </c>
      <c r="B60" s="146" t="s">
        <v>146</v>
      </c>
      <c r="C60" s="141">
        <v>75</v>
      </c>
      <c r="D60" s="141">
        <f>2.24*E60</f>
        <v>1.6800000000000002</v>
      </c>
      <c r="E60" s="141">
        <v>0.75</v>
      </c>
      <c r="F60" s="141">
        <f>C60*D60</f>
        <v>126.00000000000001</v>
      </c>
      <c r="G60" s="141" t="s">
        <v>148</v>
      </c>
      <c r="H60" s="141"/>
      <c r="I60" s="141"/>
    </row>
    <row r="61" spans="1:9">
      <c r="A61" s="146" t="s">
        <v>149</v>
      </c>
      <c r="B61" s="146" t="s">
        <v>146</v>
      </c>
      <c r="C61" s="145">
        <v>11603</v>
      </c>
      <c r="D61" s="141">
        <f>2.24*E61</f>
        <v>1.6800000000000002</v>
      </c>
      <c r="E61" s="141">
        <v>0.75</v>
      </c>
      <c r="F61" s="141">
        <f>C61*D61</f>
        <v>19493.04</v>
      </c>
      <c r="G61" s="141" t="s">
        <v>148</v>
      </c>
      <c r="H61" s="141"/>
      <c r="I61" s="141"/>
    </row>
    <row r="62" spans="1:9">
      <c r="A62" s="146" t="s">
        <v>147</v>
      </c>
      <c r="B62" s="146" t="s">
        <v>146</v>
      </c>
      <c r="C62" s="141">
        <v>284</v>
      </c>
      <c r="D62" s="141">
        <f>2.24*E62</f>
        <v>1.6800000000000002</v>
      </c>
      <c r="E62" s="141">
        <v>0.75</v>
      </c>
      <c r="F62" s="141">
        <f>C62*D62</f>
        <v>477.12000000000006</v>
      </c>
      <c r="G62" s="141" t="s">
        <v>145</v>
      </c>
      <c r="H62" s="141"/>
      <c r="I62" s="141"/>
    </row>
    <row r="63" spans="1:9">
      <c r="A63" s="144" t="s">
        <v>73</v>
      </c>
      <c r="B63" s="146"/>
      <c r="C63" s="145">
        <f>SUM(C58:C62)</f>
        <v>32373</v>
      </c>
      <c r="D63" s="145">
        <f>SUM(D58:D62)</f>
        <v>21.04</v>
      </c>
      <c r="E63" s="145"/>
      <c r="F63" s="145">
        <f>SUM(F58:F62)</f>
        <v>183384.16</v>
      </c>
      <c r="G63" s="141"/>
      <c r="H63" s="141"/>
      <c r="I63" s="141"/>
    </row>
    <row r="64" spans="1:9">
      <c r="A64" s="144" t="s">
        <v>144</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219</v>
      </c>
    </row>
    <row r="2" spans="1:507">
      <c r="A2" s="155" t="s">
        <v>220</v>
      </c>
    </row>
    <row r="4" spans="1:507">
      <c r="A4" s="140" t="s">
        <v>221</v>
      </c>
      <c r="B4" s="140" t="s">
        <v>222</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223</v>
      </c>
      <c r="B5" s="140" t="s">
        <v>224</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225</v>
      </c>
      <c r="B6" s="140" t="s">
        <v>224</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226</v>
      </c>
      <c r="B7" s="140" t="s">
        <v>224</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227</v>
      </c>
    </row>
    <row r="10" spans="1:507">
      <c r="A10" s="140">
        <v>1</v>
      </c>
      <c r="B10" s="140" t="s">
        <v>228</v>
      </c>
    </row>
    <row r="12" spans="1:507">
      <c r="A12" s="155" t="s">
        <v>229</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230</v>
      </c>
      <c r="B15" s="140" t="s">
        <v>231</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232</v>
      </c>
      <c r="B16" s="140" t="s">
        <v>233</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234</v>
      </c>
      <c r="B19" s="148" t="s">
        <v>231</v>
      </c>
      <c r="C19" s="148">
        <f>AVERAGE(RC15:RN15)</f>
        <v>0.44168757340805137</v>
      </c>
    </row>
    <row r="20" spans="1:3">
      <c r="A20" s="148" t="s">
        <v>234</v>
      </c>
      <c r="B20" s="148" t="s">
        <v>233</v>
      </c>
      <c r="C20" s="148">
        <f>AVERAGE(RC16:RN16)</f>
        <v>0.56856868041237718</v>
      </c>
    </row>
    <row r="21" spans="1:3">
      <c r="A21" s="148"/>
      <c r="B21" s="148"/>
      <c r="C21" s="148"/>
    </row>
    <row r="22" spans="1:3">
      <c r="A22" s="148" t="s">
        <v>235</v>
      </c>
      <c r="B22" s="140" t="s">
        <v>236</v>
      </c>
      <c r="C22" s="166">
        <f>C19*'[2]Field Crops'!C108</f>
        <v>0.75250475469519862</v>
      </c>
    </row>
    <row r="23" spans="1:3">
      <c r="A23" s="148" t="s">
        <v>235</v>
      </c>
      <c r="B23" s="140" t="s">
        <v>237</v>
      </c>
      <c r="C23" s="166">
        <f>C20*'[2]Field Crops'!C108</f>
        <v>0.96867256662849444</v>
      </c>
    </row>
    <row r="25" spans="1:3">
      <c r="A25" s="148" t="s">
        <v>218</v>
      </c>
      <c r="B25" s="140" t="s">
        <v>236</v>
      </c>
      <c r="C25" s="166">
        <f>C19*'[2]Field Crops'!C107</f>
        <v>0.69090793605728884</v>
      </c>
    </row>
    <row r="26" spans="1:3">
      <c r="A26" s="148" t="s">
        <v>218</v>
      </c>
      <c r="B26" s="140" t="s">
        <v>237</v>
      </c>
      <c r="C26" s="166">
        <f>C20*'[2]Field Crops'!C107</f>
        <v>0.88938117606405609</v>
      </c>
    </row>
    <row r="28" spans="1:3">
      <c r="A28" s="140" t="s">
        <v>238</v>
      </c>
      <c r="B28" s="140" t="s">
        <v>237</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A14" sqref="A14:C14"/>
    </sheetView>
  </sheetViews>
  <sheetFormatPr baseColWidth="10" defaultColWidth="8.83203125" defaultRowHeight="14" x14ac:dyDescent="0"/>
  <cols>
    <col min="1" max="1" width="25.33203125" style="140" customWidth="1"/>
    <col min="2" max="2" width="31.33203125" style="140" customWidth="1"/>
    <col min="3" max="129" width="8.83203125" style="140"/>
    <col min="130" max="130" width="8.83203125" style="168"/>
    <col min="131" max="249" width="8.83203125" style="140"/>
    <col min="250" max="250" width="8.83203125" style="168"/>
    <col min="251" max="16384" width="8.83203125" style="140"/>
  </cols>
  <sheetData>
    <row r="1" spans="1:513">
      <c r="A1" s="168" t="s">
        <v>219</v>
      </c>
      <c r="B1" s="168"/>
    </row>
    <row r="2" spans="1:513">
      <c r="A2" s="155" t="s">
        <v>220</v>
      </c>
    </row>
    <row r="4" spans="1:513">
      <c r="A4" s="140" t="s">
        <v>221</v>
      </c>
      <c r="B4" s="140" t="s">
        <v>222</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208">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208">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239</v>
      </c>
      <c r="B5" s="140" t="s">
        <v>240</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68">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68">
        <v>69430</v>
      </c>
      <c r="IQ5" s="140" t="s">
        <v>241</v>
      </c>
      <c r="IR5" s="140" t="s">
        <v>241</v>
      </c>
      <c r="IS5" s="140" t="s">
        <v>241</v>
      </c>
      <c r="IT5" s="140" t="s">
        <v>241</v>
      </c>
      <c r="IU5" s="140" t="s">
        <v>241</v>
      </c>
      <c r="IV5" s="140" t="s">
        <v>241</v>
      </c>
      <c r="IW5" s="140" t="s">
        <v>241</v>
      </c>
      <c r="IX5" s="140" t="s">
        <v>241</v>
      </c>
      <c r="IY5" s="140" t="s">
        <v>241</v>
      </c>
      <c r="IZ5" s="140" t="s">
        <v>241</v>
      </c>
      <c r="JA5" s="140" t="s">
        <v>241</v>
      </c>
      <c r="JB5" s="140" t="s">
        <v>241</v>
      </c>
      <c r="JC5" s="140" t="s">
        <v>241</v>
      </c>
      <c r="JD5" s="140" t="s">
        <v>241</v>
      </c>
      <c r="JE5" s="140" t="s">
        <v>241</v>
      </c>
      <c r="JF5" s="140" t="s">
        <v>241</v>
      </c>
      <c r="JG5" s="140" t="s">
        <v>241</v>
      </c>
      <c r="JH5" s="140" t="s">
        <v>241</v>
      </c>
      <c r="JI5" s="140" t="s">
        <v>241</v>
      </c>
      <c r="JJ5" s="140" t="s">
        <v>241</v>
      </c>
      <c r="JK5" s="140" t="s">
        <v>241</v>
      </c>
      <c r="JL5" s="140" t="s">
        <v>241</v>
      </c>
      <c r="JM5" s="140" t="s">
        <v>241</v>
      </c>
      <c r="JN5" s="140" t="s">
        <v>241</v>
      </c>
      <c r="JO5" s="140" t="s">
        <v>241</v>
      </c>
      <c r="JP5" s="140" t="s">
        <v>241</v>
      </c>
      <c r="JQ5" s="140" t="s">
        <v>241</v>
      </c>
      <c r="JR5" s="140" t="s">
        <v>241</v>
      </c>
      <c r="JS5" s="140" t="s">
        <v>241</v>
      </c>
      <c r="JT5" s="140" t="s">
        <v>241</v>
      </c>
      <c r="JU5" s="140" t="s">
        <v>241</v>
      </c>
      <c r="JV5" s="140" t="s">
        <v>241</v>
      </c>
      <c r="JW5" s="140" t="s">
        <v>241</v>
      </c>
      <c r="JX5" s="140" t="s">
        <v>241</v>
      </c>
      <c r="JY5" s="140" t="s">
        <v>241</v>
      </c>
      <c r="JZ5" s="140" t="s">
        <v>241</v>
      </c>
      <c r="KA5" s="140" t="s">
        <v>241</v>
      </c>
      <c r="KB5" s="140" t="s">
        <v>241</v>
      </c>
      <c r="KC5" s="140" t="s">
        <v>241</v>
      </c>
      <c r="KD5" s="140" t="s">
        <v>241</v>
      </c>
      <c r="KE5" s="140" t="s">
        <v>241</v>
      </c>
      <c r="KF5" s="140" t="s">
        <v>241</v>
      </c>
      <c r="KG5" s="140" t="s">
        <v>241</v>
      </c>
      <c r="KH5" s="140" t="s">
        <v>241</v>
      </c>
      <c r="KI5" s="140" t="s">
        <v>241</v>
      </c>
      <c r="KJ5" s="140" t="s">
        <v>241</v>
      </c>
      <c r="KK5" s="140" t="s">
        <v>241</v>
      </c>
      <c r="KL5" s="140" t="s">
        <v>241</v>
      </c>
      <c r="KM5" s="140" t="s">
        <v>241</v>
      </c>
      <c r="KN5" s="140" t="s">
        <v>241</v>
      </c>
      <c r="KO5" s="140" t="s">
        <v>241</v>
      </c>
      <c r="KP5" s="140" t="s">
        <v>241</v>
      </c>
      <c r="KQ5" s="140" t="s">
        <v>241</v>
      </c>
      <c r="KR5" s="140" t="s">
        <v>241</v>
      </c>
      <c r="KS5" s="140" t="s">
        <v>241</v>
      </c>
      <c r="KT5" s="140" t="s">
        <v>241</v>
      </c>
      <c r="KU5" s="140" t="s">
        <v>241</v>
      </c>
      <c r="KV5" s="140" t="s">
        <v>241</v>
      </c>
      <c r="KW5" s="140" t="s">
        <v>241</v>
      </c>
      <c r="KX5" s="140" t="s">
        <v>241</v>
      </c>
      <c r="KY5" s="140" t="s">
        <v>241</v>
      </c>
      <c r="KZ5" s="140" t="s">
        <v>241</v>
      </c>
      <c r="LA5" s="140" t="s">
        <v>241</v>
      </c>
      <c r="LB5" s="140" t="s">
        <v>241</v>
      </c>
      <c r="LC5" s="140" t="s">
        <v>241</v>
      </c>
      <c r="LD5" s="140" t="s">
        <v>241</v>
      </c>
      <c r="LE5" s="140" t="s">
        <v>241</v>
      </c>
      <c r="LF5" s="140" t="s">
        <v>241</v>
      </c>
      <c r="LG5" s="140" t="s">
        <v>241</v>
      </c>
      <c r="LH5" s="140" t="s">
        <v>241</v>
      </c>
      <c r="LI5" s="140" t="s">
        <v>241</v>
      </c>
      <c r="LJ5" s="140" t="s">
        <v>241</v>
      </c>
      <c r="LK5" s="140" t="s">
        <v>241</v>
      </c>
      <c r="LL5" s="140" t="s">
        <v>241</v>
      </c>
      <c r="LM5" s="140" t="s">
        <v>241</v>
      </c>
      <c r="LN5" s="140" t="s">
        <v>241</v>
      </c>
      <c r="LO5" s="140" t="s">
        <v>241</v>
      </c>
      <c r="LP5" s="140" t="s">
        <v>241</v>
      </c>
      <c r="LQ5" s="140" t="s">
        <v>241</v>
      </c>
      <c r="LR5" s="140" t="s">
        <v>241</v>
      </c>
      <c r="LS5" s="140" t="s">
        <v>241</v>
      </c>
      <c r="LT5" s="140" t="s">
        <v>241</v>
      </c>
      <c r="LU5" s="140" t="s">
        <v>241</v>
      </c>
      <c r="LV5" s="140" t="s">
        <v>241</v>
      </c>
      <c r="LW5" s="140" t="s">
        <v>241</v>
      </c>
      <c r="LX5" s="140" t="s">
        <v>241</v>
      </c>
      <c r="LY5" s="140" t="s">
        <v>241</v>
      </c>
      <c r="LZ5" s="140" t="s">
        <v>241</v>
      </c>
      <c r="MA5" s="140" t="s">
        <v>241</v>
      </c>
      <c r="MB5" s="140" t="s">
        <v>241</v>
      </c>
      <c r="MC5" s="140" t="s">
        <v>241</v>
      </c>
      <c r="MD5" s="140" t="s">
        <v>241</v>
      </c>
      <c r="ME5" s="140" t="s">
        <v>241</v>
      </c>
      <c r="MF5" s="140" t="s">
        <v>241</v>
      </c>
      <c r="MG5" s="140" t="s">
        <v>241</v>
      </c>
      <c r="MH5" s="140" t="s">
        <v>241</v>
      </c>
      <c r="MI5" s="140" t="s">
        <v>241</v>
      </c>
      <c r="MJ5" s="140" t="s">
        <v>241</v>
      </c>
      <c r="MK5" s="140" t="s">
        <v>241</v>
      </c>
      <c r="ML5" s="140" t="s">
        <v>241</v>
      </c>
      <c r="MM5" s="140" t="s">
        <v>241</v>
      </c>
      <c r="MN5" s="140" t="s">
        <v>241</v>
      </c>
      <c r="MO5" s="140" t="s">
        <v>241</v>
      </c>
      <c r="MP5" s="140" t="s">
        <v>241</v>
      </c>
      <c r="MQ5" s="140" t="s">
        <v>241</v>
      </c>
      <c r="MR5" s="140" t="s">
        <v>241</v>
      </c>
      <c r="MS5" s="140" t="s">
        <v>241</v>
      </c>
      <c r="MT5" s="140" t="s">
        <v>241</v>
      </c>
      <c r="MU5" s="140" t="s">
        <v>241</v>
      </c>
      <c r="MV5" s="140" t="s">
        <v>241</v>
      </c>
      <c r="MW5" s="140" t="s">
        <v>241</v>
      </c>
      <c r="MX5" s="140" t="s">
        <v>241</v>
      </c>
      <c r="MY5" s="140" t="s">
        <v>241</v>
      </c>
      <c r="MZ5" s="140" t="s">
        <v>241</v>
      </c>
      <c r="NA5" s="140" t="s">
        <v>241</v>
      </c>
      <c r="NB5" s="140" t="s">
        <v>241</v>
      </c>
      <c r="NC5" s="140" t="s">
        <v>241</v>
      </c>
      <c r="ND5" s="140" t="s">
        <v>241</v>
      </c>
      <c r="NE5" s="140" t="s">
        <v>241</v>
      </c>
      <c r="NF5" s="140" t="s">
        <v>241</v>
      </c>
      <c r="NG5" s="140" t="s">
        <v>241</v>
      </c>
      <c r="NH5" s="140" t="s">
        <v>241</v>
      </c>
      <c r="NI5" s="140" t="s">
        <v>241</v>
      </c>
      <c r="NJ5" s="140" t="s">
        <v>241</v>
      </c>
      <c r="NK5" s="140" t="s">
        <v>241</v>
      </c>
      <c r="NL5" s="140" t="s">
        <v>241</v>
      </c>
      <c r="NM5" s="140" t="s">
        <v>241</v>
      </c>
      <c r="NN5" s="140" t="s">
        <v>241</v>
      </c>
      <c r="NO5" s="140" t="s">
        <v>241</v>
      </c>
      <c r="NP5" s="140" t="s">
        <v>241</v>
      </c>
      <c r="NQ5" s="140" t="s">
        <v>241</v>
      </c>
      <c r="NR5" s="140" t="s">
        <v>241</v>
      </c>
      <c r="NS5" s="140" t="s">
        <v>241</v>
      </c>
      <c r="NT5" s="140" t="s">
        <v>241</v>
      </c>
      <c r="NU5" s="140" t="s">
        <v>241</v>
      </c>
      <c r="NV5" s="140" t="s">
        <v>241</v>
      </c>
      <c r="NW5" s="140" t="s">
        <v>241</v>
      </c>
      <c r="NX5" s="140" t="s">
        <v>241</v>
      </c>
      <c r="NY5" s="140" t="s">
        <v>241</v>
      </c>
      <c r="NZ5" s="140" t="s">
        <v>241</v>
      </c>
      <c r="OA5" s="140" t="s">
        <v>241</v>
      </c>
      <c r="OB5" s="140" t="s">
        <v>241</v>
      </c>
      <c r="OC5" s="140" t="s">
        <v>241</v>
      </c>
      <c r="OD5" s="140" t="s">
        <v>241</v>
      </c>
      <c r="OE5" s="140" t="s">
        <v>241</v>
      </c>
      <c r="OF5" s="140" t="s">
        <v>241</v>
      </c>
      <c r="OG5" s="140" t="s">
        <v>241</v>
      </c>
      <c r="OH5" s="140" t="s">
        <v>241</v>
      </c>
      <c r="OI5" s="140" t="s">
        <v>241</v>
      </c>
      <c r="OJ5" s="140" t="s">
        <v>241</v>
      </c>
      <c r="OK5" s="140" t="s">
        <v>241</v>
      </c>
      <c r="OL5" s="140" t="s">
        <v>241</v>
      </c>
      <c r="OM5" s="140" t="s">
        <v>241</v>
      </c>
      <c r="ON5" s="140" t="s">
        <v>241</v>
      </c>
      <c r="OO5" s="140" t="s">
        <v>241</v>
      </c>
      <c r="OP5" s="140" t="s">
        <v>241</v>
      </c>
      <c r="OQ5" s="140" t="s">
        <v>241</v>
      </c>
      <c r="OR5" s="140" t="s">
        <v>241</v>
      </c>
      <c r="OS5" s="140" t="s">
        <v>241</v>
      </c>
      <c r="OT5" s="140" t="s">
        <v>241</v>
      </c>
      <c r="OU5" s="140" t="s">
        <v>241</v>
      </c>
      <c r="OV5" s="140" t="s">
        <v>241</v>
      </c>
      <c r="OW5" s="140" t="s">
        <v>241</v>
      </c>
      <c r="OX5" s="140" t="s">
        <v>241</v>
      </c>
      <c r="OY5" s="140" t="s">
        <v>241</v>
      </c>
      <c r="OZ5" s="140" t="s">
        <v>241</v>
      </c>
      <c r="PA5" s="140" t="s">
        <v>241</v>
      </c>
      <c r="PB5" s="140" t="s">
        <v>241</v>
      </c>
      <c r="PC5" s="140" t="s">
        <v>241</v>
      </c>
      <c r="PD5" s="140" t="s">
        <v>241</v>
      </c>
      <c r="PE5" s="140" t="s">
        <v>241</v>
      </c>
      <c r="PF5" s="140" t="s">
        <v>241</v>
      </c>
      <c r="PG5" s="140" t="s">
        <v>241</v>
      </c>
      <c r="PH5" s="140" t="s">
        <v>241</v>
      </c>
      <c r="PI5" s="140" t="s">
        <v>241</v>
      </c>
      <c r="PJ5" s="140" t="s">
        <v>241</v>
      </c>
      <c r="PK5" s="140" t="s">
        <v>241</v>
      </c>
      <c r="PL5" s="140" t="s">
        <v>241</v>
      </c>
      <c r="PM5" s="140" t="s">
        <v>241</v>
      </c>
      <c r="PN5" s="140" t="s">
        <v>241</v>
      </c>
      <c r="PO5" s="140" t="s">
        <v>241</v>
      </c>
      <c r="PP5" s="140" t="s">
        <v>241</v>
      </c>
      <c r="PQ5" s="140" t="s">
        <v>241</v>
      </c>
      <c r="PR5" s="140" t="s">
        <v>241</v>
      </c>
      <c r="PS5" s="140" t="s">
        <v>241</v>
      </c>
      <c r="PT5" s="140" t="s">
        <v>241</v>
      </c>
      <c r="PU5" s="140" t="s">
        <v>241</v>
      </c>
      <c r="PV5" s="140" t="s">
        <v>241</v>
      </c>
      <c r="PW5" s="140" t="s">
        <v>241</v>
      </c>
      <c r="PX5" s="140" t="s">
        <v>241</v>
      </c>
      <c r="PY5" s="140" t="s">
        <v>241</v>
      </c>
      <c r="PZ5" s="140" t="s">
        <v>241</v>
      </c>
      <c r="QA5" s="140" t="s">
        <v>241</v>
      </c>
      <c r="QB5" s="140" t="s">
        <v>241</v>
      </c>
      <c r="QC5" s="140" t="s">
        <v>241</v>
      </c>
      <c r="QD5" s="140" t="s">
        <v>241</v>
      </c>
      <c r="QE5" s="140" t="s">
        <v>241</v>
      </c>
      <c r="QF5" s="140" t="s">
        <v>241</v>
      </c>
      <c r="QG5" s="140" t="s">
        <v>241</v>
      </c>
      <c r="QH5" s="140" t="s">
        <v>241</v>
      </c>
      <c r="QI5" s="140" t="s">
        <v>241</v>
      </c>
      <c r="QJ5" s="140" t="s">
        <v>241</v>
      </c>
      <c r="QK5" s="140" t="s">
        <v>241</v>
      </c>
      <c r="QL5" s="140" t="s">
        <v>241</v>
      </c>
      <c r="QM5" s="140" t="s">
        <v>241</v>
      </c>
      <c r="QN5" s="140" t="s">
        <v>241</v>
      </c>
      <c r="QO5" s="140" t="s">
        <v>241</v>
      </c>
      <c r="QP5" s="140" t="s">
        <v>241</v>
      </c>
      <c r="QQ5" s="140" t="s">
        <v>241</v>
      </c>
      <c r="QR5" s="140" t="s">
        <v>241</v>
      </c>
      <c r="QS5" s="140" t="s">
        <v>241</v>
      </c>
      <c r="QT5" s="140" t="s">
        <v>241</v>
      </c>
      <c r="QU5" s="140" t="s">
        <v>241</v>
      </c>
      <c r="QV5" s="140" t="s">
        <v>241</v>
      </c>
      <c r="QW5" s="140" t="s">
        <v>241</v>
      </c>
      <c r="QX5" s="140" t="s">
        <v>241</v>
      </c>
      <c r="QY5" s="140" t="s">
        <v>241</v>
      </c>
      <c r="QZ5" s="140" t="s">
        <v>241</v>
      </c>
      <c r="RA5" s="140" t="s">
        <v>241</v>
      </c>
      <c r="RB5" s="140" t="s">
        <v>241</v>
      </c>
      <c r="RC5" s="140" t="s">
        <v>241</v>
      </c>
      <c r="RD5" s="140" t="s">
        <v>241</v>
      </c>
      <c r="RE5" s="140" t="s">
        <v>241</v>
      </c>
      <c r="RF5" s="140" t="s">
        <v>241</v>
      </c>
      <c r="RG5" s="140" t="s">
        <v>241</v>
      </c>
      <c r="RH5" s="140" t="s">
        <v>241</v>
      </c>
      <c r="RI5" s="140" t="s">
        <v>241</v>
      </c>
      <c r="RJ5" s="140" t="s">
        <v>241</v>
      </c>
      <c r="RK5" s="140" t="s">
        <v>241</v>
      </c>
      <c r="RL5" s="140" t="s">
        <v>241</v>
      </c>
      <c r="RM5" s="140" t="s">
        <v>241</v>
      </c>
      <c r="RN5" s="140" t="s">
        <v>241</v>
      </c>
      <c r="RO5" s="140" t="s">
        <v>241</v>
      </c>
      <c r="RP5" s="140" t="s">
        <v>241</v>
      </c>
      <c r="RQ5" s="140" t="s">
        <v>241</v>
      </c>
      <c r="RR5" s="140" t="s">
        <v>241</v>
      </c>
      <c r="RS5" s="140" t="s">
        <v>241</v>
      </c>
      <c r="RT5" s="140" t="s">
        <v>241</v>
      </c>
      <c r="RU5" s="140" t="s">
        <v>241</v>
      </c>
      <c r="RV5" s="140" t="s">
        <v>241</v>
      </c>
      <c r="RW5" s="140" t="s">
        <v>241</v>
      </c>
      <c r="RX5" s="140" t="s">
        <v>241</v>
      </c>
      <c r="RY5" s="140" t="s">
        <v>241</v>
      </c>
      <c r="RZ5" s="140" t="s">
        <v>241</v>
      </c>
      <c r="SA5" s="140" t="s">
        <v>241</v>
      </c>
      <c r="SB5" s="140" t="s">
        <v>241</v>
      </c>
      <c r="SC5" s="140" t="s">
        <v>241</v>
      </c>
      <c r="SD5" s="140" t="s">
        <v>241</v>
      </c>
      <c r="SE5" s="140" t="s">
        <v>241</v>
      </c>
      <c r="SF5" s="140" t="s">
        <v>241</v>
      </c>
      <c r="SG5" s="140" t="s">
        <v>241</v>
      </c>
      <c r="SH5" s="140" t="s">
        <v>241</v>
      </c>
      <c r="SI5" s="140" t="s">
        <v>241</v>
      </c>
      <c r="SJ5" s="140" t="s">
        <v>241</v>
      </c>
      <c r="SK5" s="140" t="s">
        <v>241</v>
      </c>
      <c r="SL5" s="140" t="s">
        <v>241</v>
      </c>
      <c r="SM5" s="140" t="s">
        <v>241</v>
      </c>
      <c r="SN5" s="140" t="s">
        <v>241</v>
      </c>
      <c r="SO5" s="140" t="s">
        <v>241</v>
      </c>
      <c r="SP5" s="140" t="s">
        <v>241</v>
      </c>
      <c r="SQ5" s="140" t="s">
        <v>241</v>
      </c>
      <c r="SR5" s="140" t="s">
        <v>241</v>
      </c>
      <c r="SS5" s="140" t="s">
        <v>241</v>
      </c>
    </row>
    <row r="6" spans="1:513">
      <c r="A6" s="140" t="s">
        <v>242</v>
      </c>
      <c r="B6" s="140" t="s">
        <v>240</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68">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68">
        <v>53092</v>
      </c>
      <c r="IQ6" s="140" t="s">
        <v>241</v>
      </c>
      <c r="IR6" s="140" t="s">
        <v>241</v>
      </c>
      <c r="IS6" s="140" t="s">
        <v>241</v>
      </c>
      <c r="IT6" s="140" t="s">
        <v>241</v>
      </c>
      <c r="IU6" s="140" t="s">
        <v>241</v>
      </c>
      <c r="IV6" s="140" t="s">
        <v>241</v>
      </c>
      <c r="IW6" s="140" t="s">
        <v>241</v>
      </c>
      <c r="IX6" s="140" t="s">
        <v>241</v>
      </c>
      <c r="IY6" s="140" t="s">
        <v>241</v>
      </c>
      <c r="IZ6" s="140" t="s">
        <v>241</v>
      </c>
      <c r="JA6" s="140" t="s">
        <v>241</v>
      </c>
      <c r="JB6" s="140" t="s">
        <v>241</v>
      </c>
      <c r="JC6" s="140" t="s">
        <v>241</v>
      </c>
      <c r="JD6" s="140" t="s">
        <v>241</v>
      </c>
      <c r="JE6" s="140" t="s">
        <v>241</v>
      </c>
      <c r="JF6" s="140" t="s">
        <v>241</v>
      </c>
      <c r="JG6" s="140" t="s">
        <v>241</v>
      </c>
      <c r="JH6" s="140" t="s">
        <v>241</v>
      </c>
      <c r="JI6" s="140" t="s">
        <v>241</v>
      </c>
      <c r="JJ6" s="140" t="s">
        <v>241</v>
      </c>
      <c r="JK6" s="140" t="s">
        <v>241</v>
      </c>
      <c r="JL6" s="140" t="s">
        <v>241</v>
      </c>
      <c r="JM6" s="140" t="s">
        <v>241</v>
      </c>
      <c r="JN6" s="140" t="s">
        <v>241</v>
      </c>
      <c r="JO6" s="140" t="s">
        <v>241</v>
      </c>
      <c r="JP6" s="140" t="s">
        <v>241</v>
      </c>
      <c r="JQ6" s="140" t="s">
        <v>241</v>
      </c>
      <c r="JR6" s="140" t="s">
        <v>241</v>
      </c>
      <c r="JS6" s="140" t="s">
        <v>241</v>
      </c>
      <c r="JT6" s="140" t="s">
        <v>241</v>
      </c>
      <c r="JU6" s="140" t="s">
        <v>241</v>
      </c>
      <c r="JV6" s="140" t="s">
        <v>241</v>
      </c>
      <c r="JW6" s="140" t="s">
        <v>241</v>
      </c>
      <c r="JX6" s="140" t="s">
        <v>241</v>
      </c>
      <c r="JY6" s="140" t="s">
        <v>241</v>
      </c>
      <c r="JZ6" s="140" t="s">
        <v>241</v>
      </c>
      <c r="KA6" s="140" t="s">
        <v>241</v>
      </c>
      <c r="KB6" s="140" t="s">
        <v>241</v>
      </c>
      <c r="KC6" s="140" t="s">
        <v>241</v>
      </c>
      <c r="KD6" s="140" t="s">
        <v>241</v>
      </c>
      <c r="KE6" s="140" t="s">
        <v>241</v>
      </c>
      <c r="KF6" s="140" t="s">
        <v>241</v>
      </c>
      <c r="KG6" s="140" t="s">
        <v>241</v>
      </c>
      <c r="KH6" s="140" t="s">
        <v>241</v>
      </c>
      <c r="KI6" s="140" t="s">
        <v>241</v>
      </c>
      <c r="KJ6" s="140" t="s">
        <v>241</v>
      </c>
      <c r="KK6" s="140" t="s">
        <v>241</v>
      </c>
      <c r="KL6" s="140" t="s">
        <v>241</v>
      </c>
      <c r="KM6" s="140" t="s">
        <v>241</v>
      </c>
      <c r="KN6" s="140" t="s">
        <v>241</v>
      </c>
      <c r="KO6" s="140" t="s">
        <v>241</v>
      </c>
      <c r="KP6" s="140" t="s">
        <v>241</v>
      </c>
      <c r="KQ6" s="140" t="s">
        <v>241</v>
      </c>
      <c r="KR6" s="140" t="s">
        <v>241</v>
      </c>
      <c r="KS6" s="140" t="s">
        <v>241</v>
      </c>
      <c r="KT6" s="140" t="s">
        <v>241</v>
      </c>
      <c r="KU6" s="140" t="s">
        <v>241</v>
      </c>
      <c r="KV6" s="140" t="s">
        <v>241</v>
      </c>
      <c r="KW6" s="140" t="s">
        <v>241</v>
      </c>
      <c r="KX6" s="140" t="s">
        <v>241</v>
      </c>
      <c r="KY6" s="140" t="s">
        <v>241</v>
      </c>
      <c r="KZ6" s="140" t="s">
        <v>241</v>
      </c>
      <c r="LA6" s="140" t="s">
        <v>241</v>
      </c>
      <c r="LB6" s="140" t="s">
        <v>241</v>
      </c>
      <c r="LC6" s="140" t="s">
        <v>241</v>
      </c>
      <c r="LD6" s="140" t="s">
        <v>241</v>
      </c>
      <c r="LE6" s="140" t="s">
        <v>241</v>
      </c>
      <c r="LF6" s="140" t="s">
        <v>241</v>
      </c>
      <c r="LG6" s="140" t="s">
        <v>241</v>
      </c>
      <c r="LH6" s="140" t="s">
        <v>241</v>
      </c>
      <c r="LI6" s="140" t="s">
        <v>241</v>
      </c>
      <c r="LJ6" s="140" t="s">
        <v>241</v>
      </c>
      <c r="LK6" s="140" t="s">
        <v>241</v>
      </c>
      <c r="LL6" s="140" t="s">
        <v>241</v>
      </c>
      <c r="LM6" s="140" t="s">
        <v>241</v>
      </c>
      <c r="LN6" s="140" t="s">
        <v>241</v>
      </c>
      <c r="LO6" s="140" t="s">
        <v>241</v>
      </c>
      <c r="LP6" s="140" t="s">
        <v>241</v>
      </c>
      <c r="LQ6" s="140" t="s">
        <v>241</v>
      </c>
      <c r="LR6" s="140" t="s">
        <v>241</v>
      </c>
      <c r="LS6" s="140" t="s">
        <v>241</v>
      </c>
      <c r="LT6" s="140" t="s">
        <v>241</v>
      </c>
      <c r="LU6" s="140" t="s">
        <v>241</v>
      </c>
      <c r="LV6" s="140" t="s">
        <v>241</v>
      </c>
      <c r="LW6" s="140" t="s">
        <v>241</v>
      </c>
      <c r="LX6" s="140" t="s">
        <v>241</v>
      </c>
      <c r="LY6" s="140" t="s">
        <v>241</v>
      </c>
      <c r="LZ6" s="140" t="s">
        <v>241</v>
      </c>
      <c r="MA6" s="140" t="s">
        <v>241</v>
      </c>
      <c r="MB6" s="140" t="s">
        <v>241</v>
      </c>
      <c r="MC6" s="140" t="s">
        <v>241</v>
      </c>
      <c r="MD6" s="140" t="s">
        <v>241</v>
      </c>
      <c r="ME6" s="140" t="s">
        <v>241</v>
      </c>
      <c r="MF6" s="140" t="s">
        <v>241</v>
      </c>
      <c r="MG6" s="140" t="s">
        <v>241</v>
      </c>
      <c r="MH6" s="140" t="s">
        <v>241</v>
      </c>
      <c r="MI6" s="140" t="s">
        <v>241</v>
      </c>
      <c r="MJ6" s="140" t="s">
        <v>241</v>
      </c>
      <c r="MK6" s="140" t="s">
        <v>241</v>
      </c>
      <c r="ML6" s="140" t="s">
        <v>241</v>
      </c>
      <c r="MM6" s="140" t="s">
        <v>241</v>
      </c>
      <c r="MN6" s="140" t="s">
        <v>241</v>
      </c>
      <c r="MO6" s="140" t="s">
        <v>241</v>
      </c>
      <c r="MP6" s="140" t="s">
        <v>241</v>
      </c>
      <c r="MQ6" s="140" t="s">
        <v>241</v>
      </c>
      <c r="MR6" s="140" t="s">
        <v>241</v>
      </c>
      <c r="MS6" s="140" t="s">
        <v>241</v>
      </c>
      <c r="MT6" s="140" t="s">
        <v>241</v>
      </c>
      <c r="MU6" s="140" t="s">
        <v>241</v>
      </c>
      <c r="MV6" s="140" t="s">
        <v>241</v>
      </c>
      <c r="MW6" s="140" t="s">
        <v>241</v>
      </c>
      <c r="MX6" s="140" t="s">
        <v>241</v>
      </c>
      <c r="MY6" s="140" t="s">
        <v>241</v>
      </c>
      <c r="MZ6" s="140" t="s">
        <v>241</v>
      </c>
      <c r="NA6" s="140" t="s">
        <v>241</v>
      </c>
      <c r="NB6" s="140" t="s">
        <v>241</v>
      </c>
      <c r="NC6" s="140" t="s">
        <v>241</v>
      </c>
      <c r="ND6" s="140" t="s">
        <v>241</v>
      </c>
      <c r="NE6" s="140" t="s">
        <v>241</v>
      </c>
      <c r="NF6" s="140" t="s">
        <v>241</v>
      </c>
      <c r="NG6" s="140" t="s">
        <v>241</v>
      </c>
      <c r="NH6" s="140" t="s">
        <v>241</v>
      </c>
      <c r="NI6" s="140" t="s">
        <v>241</v>
      </c>
      <c r="NJ6" s="140" t="s">
        <v>241</v>
      </c>
      <c r="NK6" s="140" t="s">
        <v>241</v>
      </c>
      <c r="NL6" s="140" t="s">
        <v>241</v>
      </c>
      <c r="NM6" s="140" t="s">
        <v>241</v>
      </c>
      <c r="NN6" s="140" t="s">
        <v>241</v>
      </c>
      <c r="NO6" s="140" t="s">
        <v>241</v>
      </c>
      <c r="NP6" s="140" t="s">
        <v>241</v>
      </c>
      <c r="NQ6" s="140" t="s">
        <v>241</v>
      </c>
      <c r="NR6" s="140" t="s">
        <v>241</v>
      </c>
      <c r="NS6" s="140" t="s">
        <v>241</v>
      </c>
      <c r="NT6" s="140" t="s">
        <v>241</v>
      </c>
      <c r="NU6" s="140" t="s">
        <v>241</v>
      </c>
      <c r="NV6" s="140" t="s">
        <v>241</v>
      </c>
      <c r="NW6" s="140" t="s">
        <v>241</v>
      </c>
      <c r="NX6" s="140" t="s">
        <v>241</v>
      </c>
      <c r="NY6" s="140" t="s">
        <v>241</v>
      </c>
      <c r="NZ6" s="140" t="s">
        <v>241</v>
      </c>
      <c r="OA6" s="140" t="s">
        <v>241</v>
      </c>
      <c r="OB6" s="140" t="s">
        <v>241</v>
      </c>
      <c r="OC6" s="140" t="s">
        <v>241</v>
      </c>
      <c r="OD6" s="140" t="s">
        <v>241</v>
      </c>
      <c r="OE6" s="140" t="s">
        <v>241</v>
      </c>
      <c r="OF6" s="140" t="s">
        <v>241</v>
      </c>
      <c r="OG6" s="140" t="s">
        <v>241</v>
      </c>
      <c r="OH6" s="140" t="s">
        <v>241</v>
      </c>
      <c r="OI6" s="140" t="s">
        <v>241</v>
      </c>
      <c r="OJ6" s="140" t="s">
        <v>241</v>
      </c>
      <c r="OK6" s="140" t="s">
        <v>241</v>
      </c>
      <c r="OL6" s="140" t="s">
        <v>241</v>
      </c>
      <c r="OM6" s="140" t="s">
        <v>241</v>
      </c>
      <c r="ON6" s="140" t="s">
        <v>241</v>
      </c>
      <c r="OO6" s="140" t="s">
        <v>241</v>
      </c>
      <c r="OP6" s="140" t="s">
        <v>241</v>
      </c>
      <c r="OQ6" s="140" t="s">
        <v>241</v>
      </c>
      <c r="OR6" s="140" t="s">
        <v>241</v>
      </c>
      <c r="OS6" s="140" t="s">
        <v>241</v>
      </c>
      <c r="OT6" s="140" t="s">
        <v>241</v>
      </c>
      <c r="OU6" s="140" t="s">
        <v>241</v>
      </c>
      <c r="OV6" s="140" t="s">
        <v>241</v>
      </c>
      <c r="OW6" s="140" t="s">
        <v>241</v>
      </c>
      <c r="OX6" s="140" t="s">
        <v>241</v>
      </c>
      <c r="OY6" s="140" t="s">
        <v>241</v>
      </c>
      <c r="OZ6" s="140" t="s">
        <v>241</v>
      </c>
      <c r="PA6" s="140" t="s">
        <v>241</v>
      </c>
      <c r="PB6" s="140" t="s">
        <v>241</v>
      </c>
      <c r="PC6" s="140" t="s">
        <v>241</v>
      </c>
      <c r="PD6" s="140" t="s">
        <v>241</v>
      </c>
      <c r="PE6" s="140" t="s">
        <v>241</v>
      </c>
      <c r="PF6" s="140" t="s">
        <v>241</v>
      </c>
      <c r="PG6" s="140" t="s">
        <v>241</v>
      </c>
      <c r="PH6" s="140" t="s">
        <v>241</v>
      </c>
      <c r="PI6" s="140" t="s">
        <v>241</v>
      </c>
      <c r="PJ6" s="140" t="s">
        <v>241</v>
      </c>
      <c r="PK6" s="140" t="s">
        <v>241</v>
      </c>
      <c r="PL6" s="140" t="s">
        <v>241</v>
      </c>
      <c r="PM6" s="140" t="s">
        <v>241</v>
      </c>
      <c r="PN6" s="140" t="s">
        <v>241</v>
      </c>
      <c r="PO6" s="140" t="s">
        <v>241</v>
      </c>
      <c r="PP6" s="140" t="s">
        <v>241</v>
      </c>
      <c r="PQ6" s="140" t="s">
        <v>241</v>
      </c>
      <c r="PR6" s="140" t="s">
        <v>241</v>
      </c>
      <c r="PS6" s="140" t="s">
        <v>241</v>
      </c>
      <c r="PT6" s="140" t="s">
        <v>241</v>
      </c>
      <c r="PU6" s="140" t="s">
        <v>241</v>
      </c>
      <c r="PV6" s="140" t="s">
        <v>241</v>
      </c>
      <c r="PW6" s="140" t="s">
        <v>241</v>
      </c>
      <c r="PX6" s="140" t="s">
        <v>241</v>
      </c>
      <c r="PY6" s="140" t="s">
        <v>241</v>
      </c>
      <c r="PZ6" s="140" t="s">
        <v>241</v>
      </c>
      <c r="QA6" s="140" t="s">
        <v>241</v>
      </c>
      <c r="QB6" s="140" t="s">
        <v>241</v>
      </c>
      <c r="QC6" s="140" t="s">
        <v>241</v>
      </c>
      <c r="QD6" s="140" t="s">
        <v>241</v>
      </c>
      <c r="QE6" s="140" t="s">
        <v>241</v>
      </c>
      <c r="QF6" s="140" t="s">
        <v>241</v>
      </c>
      <c r="QG6" s="140" t="s">
        <v>241</v>
      </c>
      <c r="QH6" s="140" t="s">
        <v>241</v>
      </c>
      <c r="QI6" s="140" t="s">
        <v>241</v>
      </c>
      <c r="QJ6" s="140" t="s">
        <v>241</v>
      </c>
      <c r="QK6" s="140" t="s">
        <v>241</v>
      </c>
      <c r="QL6" s="140" t="s">
        <v>241</v>
      </c>
      <c r="QM6" s="140" t="s">
        <v>241</v>
      </c>
      <c r="QN6" s="140" t="s">
        <v>241</v>
      </c>
      <c r="QO6" s="140" t="s">
        <v>241</v>
      </c>
      <c r="QP6" s="140" t="s">
        <v>241</v>
      </c>
      <c r="QQ6" s="140" t="s">
        <v>241</v>
      </c>
      <c r="QR6" s="140" t="s">
        <v>241</v>
      </c>
      <c r="QS6" s="140" t="s">
        <v>241</v>
      </c>
      <c r="QT6" s="140" t="s">
        <v>241</v>
      </c>
      <c r="QU6" s="140" t="s">
        <v>241</v>
      </c>
      <c r="QV6" s="140" t="s">
        <v>241</v>
      </c>
      <c r="QW6" s="140" t="s">
        <v>241</v>
      </c>
      <c r="QX6" s="140" t="s">
        <v>241</v>
      </c>
      <c r="QY6" s="140" t="s">
        <v>241</v>
      </c>
      <c r="QZ6" s="140" t="s">
        <v>241</v>
      </c>
      <c r="RA6" s="140" t="s">
        <v>241</v>
      </c>
      <c r="RB6" s="140" t="s">
        <v>241</v>
      </c>
      <c r="RC6" s="140" t="s">
        <v>241</v>
      </c>
      <c r="RD6" s="140" t="s">
        <v>241</v>
      </c>
      <c r="RE6" s="140" t="s">
        <v>241</v>
      </c>
      <c r="RF6" s="140" t="s">
        <v>241</v>
      </c>
      <c r="RG6" s="140" t="s">
        <v>241</v>
      </c>
      <c r="RH6" s="140" t="s">
        <v>241</v>
      </c>
      <c r="RI6" s="140" t="s">
        <v>241</v>
      </c>
      <c r="RJ6" s="140" t="s">
        <v>241</v>
      </c>
      <c r="RK6" s="140" t="s">
        <v>241</v>
      </c>
      <c r="RL6" s="140" t="s">
        <v>241</v>
      </c>
      <c r="RM6" s="140" t="s">
        <v>241</v>
      </c>
      <c r="RN6" s="140" t="s">
        <v>241</v>
      </c>
      <c r="RO6" s="140" t="s">
        <v>241</v>
      </c>
      <c r="RP6" s="140" t="s">
        <v>241</v>
      </c>
      <c r="RQ6" s="140" t="s">
        <v>241</v>
      </c>
      <c r="RR6" s="140" t="s">
        <v>241</v>
      </c>
      <c r="RS6" s="140" t="s">
        <v>241</v>
      </c>
      <c r="RT6" s="140" t="s">
        <v>241</v>
      </c>
      <c r="RU6" s="140" t="s">
        <v>241</v>
      </c>
      <c r="RV6" s="140" t="s">
        <v>241</v>
      </c>
      <c r="RW6" s="140" t="s">
        <v>241</v>
      </c>
      <c r="RX6" s="140" t="s">
        <v>241</v>
      </c>
      <c r="RY6" s="140" t="s">
        <v>241</v>
      </c>
      <c r="RZ6" s="140" t="s">
        <v>241</v>
      </c>
      <c r="SA6" s="140" t="s">
        <v>241</v>
      </c>
      <c r="SB6" s="140" t="s">
        <v>241</v>
      </c>
      <c r="SC6" s="140" t="s">
        <v>241</v>
      </c>
      <c r="SD6" s="140" t="s">
        <v>241</v>
      </c>
      <c r="SE6" s="140" t="s">
        <v>241</v>
      </c>
      <c r="SF6" s="140" t="s">
        <v>241</v>
      </c>
      <c r="SG6" s="140" t="s">
        <v>241</v>
      </c>
      <c r="SH6" s="140" t="s">
        <v>241</v>
      </c>
      <c r="SI6" s="140" t="s">
        <v>241</v>
      </c>
      <c r="SJ6" s="140" t="s">
        <v>241</v>
      </c>
      <c r="SK6" s="140" t="s">
        <v>241</v>
      </c>
      <c r="SL6" s="140" t="s">
        <v>241</v>
      </c>
      <c r="SM6" s="140" t="s">
        <v>241</v>
      </c>
      <c r="SN6" s="140" t="s">
        <v>241</v>
      </c>
      <c r="SO6" s="140" t="s">
        <v>241</v>
      </c>
      <c r="SP6" s="140" t="s">
        <v>241</v>
      </c>
      <c r="SQ6" s="140" t="s">
        <v>241</v>
      </c>
      <c r="SR6" s="140" t="s">
        <v>241</v>
      </c>
      <c r="SS6" s="140" t="s">
        <v>241</v>
      </c>
    </row>
    <row r="8" spans="1:513">
      <c r="B8" s="140">
        <f>AVERAGE(DX5:EI5)</f>
        <v>85578</v>
      </c>
      <c r="C8" s="165"/>
    </row>
    <row r="9" spans="1:513">
      <c r="A9" s="155" t="s">
        <v>229</v>
      </c>
      <c r="B9" s="140">
        <f>AVERAGE(DX6:EI6)</f>
        <v>67969.333333333328</v>
      </c>
    </row>
    <row r="10" spans="1:513">
      <c r="B10" s="140">
        <f>AVERAGE(DL5:DW5)</f>
        <v>72213.583333333328</v>
      </c>
      <c r="C10" s="140">
        <f>B10/B8</f>
        <v>0.84383350082186226</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208">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208">
        <v>33664</v>
      </c>
    </row>
    <row r="12" spans="1:513">
      <c r="A12" s="140" t="s">
        <v>243</v>
      </c>
      <c r="B12" s="140" t="s">
        <v>233</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68">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68">
        <f t="shared" si="3"/>
        <v>0.76468385424168228</v>
      </c>
    </row>
    <row r="14" spans="1:513">
      <c r="A14" s="140" t="s">
        <v>244</v>
      </c>
      <c r="B14" s="140" t="s">
        <v>233</v>
      </c>
      <c r="C14" s="140">
        <f>AVERAGE(DZ12:IP12)</f>
        <v>0.77570668108773089</v>
      </c>
    </row>
    <row r="16" spans="1:513">
      <c r="A16" s="140" t="s">
        <v>245</v>
      </c>
      <c r="B16" s="148" t="s">
        <v>246</v>
      </c>
      <c r="C16" s="166">
        <f>C14*'[2]Field Crops'!R107</f>
        <v>2.222667366614286</v>
      </c>
    </row>
    <row r="17" spans="1:3">
      <c r="A17" s="148" t="s">
        <v>247</v>
      </c>
      <c r="B17" s="148" t="s">
        <v>246</v>
      </c>
      <c r="C17" s="166">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2018-01-24T00:09:38Z</dcterms:modified>
</cp:coreProperties>
</file>