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77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0"/>
  <c r="N4"/>
  <c r="N5"/>
  <c r="N6"/>
  <c r="N7"/>
  <c r="N8"/>
  <c r="N9"/>
  <c r="N10"/>
  <c r="N11"/>
  <c r="N12"/>
  <c r="N13"/>
  <c r="N2"/>
  <c r="A10" i="9"/>
  <c r="A6"/>
  <c r="A2"/>
  <c r="D2" i="6"/>
  <c r="D2" i="5"/>
  <c r="D3"/>
  <c r="D4"/>
  <c r="D5"/>
  <c r="D6"/>
  <c r="D7"/>
  <c r="D8"/>
  <c r="D9"/>
  <c r="D10"/>
  <c r="D11"/>
  <c r="D12"/>
  <c r="D13"/>
  <c r="G3" i="3" l="1"/>
  <c r="G4"/>
  <c r="G5"/>
  <c r="G6"/>
  <c r="G7"/>
  <c r="G8"/>
  <c r="G9"/>
  <c r="G10"/>
  <c r="G11"/>
  <c r="G12"/>
  <c r="G13"/>
  <c r="G2"/>
  <c r="E3"/>
  <c r="E4"/>
  <c r="E5"/>
  <c r="E6"/>
  <c r="E7"/>
  <c r="E8"/>
  <c r="E9"/>
  <c r="E10"/>
  <c r="E11"/>
  <c r="E12"/>
  <c r="E13"/>
  <c r="E2"/>
  <c r="F3"/>
  <c r="F4"/>
  <c r="F5"/>
  <c r="F6"/>
  <c r="F7"/>
  <c r="F8"/>
  <c r="F9"/>
  <c r="F10"/>
  <c r="F11"/>
  <c r="F12"/>
  <c r="F13"/>
  <c r="F2"/>
  <c r="D3"/>
  <c r="D4"/>
  <c r="D5"/>
  <c r="D6"/>
  <c r="D7"/>
  <c r="D8"/>
  <c r="D9"/>
  <c r="D10"/>
  <c r="D11"/>
  <c r="D12"/>
  <c r="D13"/>
  <c r="D2"/>
  <c r="K3" i="2"/>
  <c r="K4"/>
  <c r="K5"/>
  <c r="K6"/>
  <c r="K7"/>
  <c r="K8"/>
  <c r="K9"/>
  <c r="K10"/>
  <c r="K11"/>
  <c r="K12"/>
  <c r="K13"/>
  <c r="K2"/>
  <c r="J3"/>
  <c r="J4"/>
  <c r="J5"/>
  <c r="J6"/>
  <c r="J7"/>
  <c r="J8"/>
  <c r="J9"/>
  <c r="J10"/>
  <c r="J11"/>
  <c r="J12"/>
  <c r="J13"/>
  <c r="J2"/>
  <c r="I3"/>
  <c r="I4"/>
  <c r="I5"/>
  <c r="I6"/>
  <c r="I7"/>
  <c r="I8"/>
  <c r="I9"/>
  <c r="I10"/>
  <c r="I11"/>
  <c r="I12"/>
  <c r="I13"/>
  <c r="I2"/>
  <c r="H3"/>
  <c r="H4"/>
  <c r="H5"/>
  <c r="H6"/>
  <c r="H7"/>
  <c r="H8"/>
  <c r="H9"/>
  <c r="H10"/>
  <c r="H11"/>
  <c r="H12"/>
  <c r="H13"/>
  <c r="H2"/>
  <c r="G3"/>
  <c r="G4"/>
  <c r="G5"/>
  <c r="G6"/>
  <c r="G7"/>
  <c r="G8"/>
  <c r="G9"/>
  <c r="G10"/>
  <c r="G11"/>
  <c r="G12"/>
  <c r="G13"/>
  <c r="G2"/>
  <c r="F3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<sst xmlns="http://schemas.openxmlformats.org/spreadsheetml/2006/main" count="422" uniqueCount="61">
  <si>
    <t>operators</t>
  </si>
  <si>
    <t>&gt;</t>
  </si>
  <si>
    <t>assignment</t>
  </si>
  <si>
    <t>&lt;</t>
  </si>
  <si>
    <t>&gt;=</t>
  </si>
  <si>
    <t>&lt;=</t>
  </si>
  <si>
    <t>&lt;&gt;</t>
  </si>
  <si>
    <t>=</t>
  </si>
  <si>
    <t>&gt;50</t>
  </si>
  <si>
    <t>&lt;50</t>
  </si>
  <si>
    <t>&gt;=50</t>
  </si>
  <si>
    <t>&lt;=50</t>
  </si>
  <si>
    <t>&lt;&gt;50</t>
  </si>
  <si>
    <t>=50</t>
  </si>
  <si>
    <t>logical</t>
  </si>
  <si>
    <t>and</t>
  </si>
  <si>
    <t>or</t>
  </si>
  <si>
    <t>not</t>
  </si>
  <si>
    <t>nand</t>
  </si>
  <si>
    <t>nor</t>
  </si>
  <si>
    <t>xor</t>
  </si>
  <si>
    <t>XXXX</t>
  </si>
  <si>
    <t>and(logic1, logic, 32 logic) &gt;&gt; when all logic gets true &gt;&gt; true / false</t>
  </si>
  <si>
    <t>or(logic,logic, 32 logic) &gt;&gt; when any logic gets true &gt;&gt; true / false</t>
  </si>
  <si>
    <t>not(logic) &gt;&gt; to exclude any logic &gt;&gt;&gt; true / false</t>
  </si>
  <si>
    <t>arithmetic</t>
  </si>
  <si>
    <t>+</t>
  </si>
  <si>
    <t>-</t>
  </si>
  <si>
    <t>/</t>
  </si>
  <si>
    <t>%</t>
  </si>
  <si>
    <t>^</t>
  </si>
  <si>
    <t>unary</t>
  </si>
  <si>
    <t>--</t>
  </si>
  <si>
    <t>zone</t>
  </si>
  <si>
    <t>east</t>
  </si>
  <si>
    <t>west</t>
  </si>
  <si>
    <t>north</t>
  </si>
  <si>
    <t>south</t>
  </si>
  <si>
    <t>east/west</t>
  </si>
  <si>
    <t>sales</t>
  </si>
  <si>
    <t>status</t>
  </si>
  <si>
    <t>paid</t>
  </si>
  <si>
    <t>unpaid</t>
  </si>
  <si>
    <t>east+paid</t>
  </si>
  <si>
    <t>north/south</t>
  </si>
  <si>
    <t>unpaid+20000&gt;</t>
  </si>
  <si>
    <t>east/west, unpaid</t>
  </si>
  <si>
    <t>east/west, unpaid, 20000&gt;</t>
  </si>
  <si>
    <t>east+unpaid</t>
  </si>
  <si>
    <t>rating</t>
  </si>
  <si>
    <t>name</t>
  </si>
  <si>
    <t>ramesh</t>
  </si>
  <si>
    <t>suresh</t>
  </si>
  <si>
    <t>chandan</t>
  </si>
  <si>
    <t>deepak</t>
  </si>
  <si>
    <t>anil</t>
  </si>
  <si>
    <t>vijay</t>
  </si>
  <si>
    <t>ajay</t>
  </si>
  <si>
    <t>sanjay</t>
  </si>
  <si>
    <t>Dates</t>
  </si>
  <si>
    <t>unpaid,15000&gt;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</si>
</sst>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15"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C1:H8"/>
  <sheetViews>
    <sheetView workbookViewId="0">
      <selection activeCell="D4" sqref="D4"/>
    </sheetView>
  </sheetViews>
  <sheetFormatPr defaultRowHeight="15"/>
  <cols>
    <col min="3" max="3" width="10.140625" bestFit="1" customWidth="1"/>
    <col min="6" max="6" width="11.140625" bestFit="1" customWidth="1"/>
    <col min="7" max="7" width="15.42578125" customWidth="1"/>
  </cols>
  <sheetData>
    <row r="1" spans="3:8">
      <c r="F1" t="s">
        <v>0</v>
      </c>
    </row>
    <row r="2" spans="3:8">
      <c r="C2" t="s">
        <v>25</v>
      </c>
      <c r="D2" t="s">
        <v>31</v>
      </c>
      <c r="F2" t="s">
        <v>2</v>
      </c>
      <c r="G2" t="s">
        <v>14</v>
      </c>
    </row>
    <row r="3" spans="3:8">
      <c r="C3" s="1" t="s">
        <v>26</v>
      </c>
      <c r="D3" s="1" t="s">
        <v>32</v>
      </c>
      <c r="E3" t="s">
        <v>8</v>
      </c>
      <c r="F3" t="s">
        <v>1</v>
      </c>
      <c r="G3" t="s">
        <v>15</v>
      </c>
      <c r="H3" t="s">
        <v>22</v>
      </c>
    </row>
    <row r="4" spans="3:8">
      <c r="C4" s="1" t="s">
        <v>27</v>
      </c>
      <c r="E4" t="s">
        <v>9</v>
      </c>
      <c r="F4" t="s">
        <v>3</v>
      </c>
      <c r="G4" t="s">
        <v>16</v>
      </c>
      <c r="H4" t="s">
        <v>23</v>
      </c>
    </row>
    <row r="5" spans="3:8">
      <c r="C5" s="1" t="s">
        <v>28</v>
      </c>
      <c r="E5" t="s">
        <v>10</v>
      </c>
      <c r="F5" t="s">
        <v>4</v>
      </c>
      <c r="G5" t="s">
        <v>17</v>
      </c>
      <c r="H5" t="s">
        <v>24</v>
      </c>
    </row>
    <row r="6" spans="3:8">
      <c r="C6" s="1" t="s">
        <v>29</v>
      </c>
      <c r="E6" t="s">
        <v>11</v>
      </c>
      <c r="F6" t="s">
        <v>5</v>
      </c>
      <c r="G6" t="s">
        <v>18</v>
      </c>
      <c r="H6" t="s">
        <v>21</v>
      </c>
    </row>
    <row r="7" spans="3:8">
      <c r="C7" s="1" t="s">
        <v>30</v>
      </c>
      <c r="E7" t="s">
        <v>12</v>
      </c>
      <c r="F7" t="s">
        <v>6</v>
      </c>
      <c r="G7" t="s">
        <v>19</v>
      </c>
      <c r="H7" t="s">
        <v>21</v>
      </c>
    </row>
    <row r="8" spans="3:8">
      <c r="E8" s="1" t="s">
        <v>13</v>
      </c>
      <c r="F8" t="s">
        <v>7</v>
      </c>
      <c r="G8" t="s">
        <v>20</v>
      </c>
      <c r="H8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H1" sqref="H1:M13"/>
    </sheetView>
  </sheetViews>
  <sheetFormatPr defaultRowHeight="15"/>
  <cols>
    <col min="1" max="1" width="9.7109375" bestFit="1" customWidth="1"/>
    <col min="8" max="8" width="9.7109375" bestFit="1" customWidth="1"/>
  </cols>
  <sheetData>
    <row r="1" spans="1:14">
      <c r="A1" t="s">
        <v>59</v>
      </c>
      <c r="B1" t="s">
        <v>40</v>
      </c>
      <c r="C1" t="s">
        <v>39</v>
      </c>
      <c r="D1" t="s">
        <v>33</v>
      </c>
      <c r="E1" t="s">
        <v>49</v>
      </c>
      <c r="F1" t="s">
        <v>50</v>
      </c>
      <c r="H1" t="s">
        <v>59</v>
      </c>
      <c r="I1" t="s">
        <v>40</v>
      </c>
      <c r="J1" t="s">
        <v>39</v>
      </c>
      <c r="K1" t="s">
        <v>33</v>
      </c>
      <c r="L1" t="s">
        <v>49</v>
      </c>
      <c r="M1" t="s">
        <v>50</v>
      </c>
    </row>
    <row r="2" spans="1:14">
      <c r="A2" s="4">
        <v>44231</v>
      </c>
      <c r="B2" t="s">
        <v>42</v>
      </c>
      <c r="C2">
        <v>25000</v>
      </c>
      <c r="D2" t="s">
        <v>34</v>
      </c>
      <c r="E2">
        <v>1</v>
      </c>
      <c r="F2" t="s">
        <v>51</v>
      </c>
      <c r="H2" s="4">
        <v>44231</v>
      </c>
      <c r="I2" t="s">
        <v>42</v>
      </c>
      <c r="J2">
        <v>25000</v>
      </c>
      <c r="K2" t="s">
        <v>34</v>
      </c>
      <c r="L2">
        <v>1</v>
      </c>
      <c r="M2" t="s">
        <v>51</v>
      </c>
      <c r="N2" t="b">
        <f>AND(OR($K2="north",$K2="south"),$I2="unpaid")</f>
        <v>0</v>
      </c>
    </row>
    <row r="3" spans="1:14">
      <c r="A3" s="4">
        <v>44242</v>
      </c>
      <c r="B3" t="s">
        <v>42</v>
      </c>
      <c r="C3">
        <v>7000</v>
      </c>
      <c r="D3" t="s">
        <v>35</v>
      </c>
      <c r="E3">
        <v>2</v>
      </c>
      <c r="F3" t="s">
        <v>52</v>
      </c>
      <c r="H3" s="4">
        <v>44242</v>
      </c>
      <c r="I3" t="s">
        <v>42</v>
      </c>
      <c r="J3">
        <v>7000</v>
      </c>
      <c r="K3" t="s">
        <v>35</v>
      </c>
      <c r="L3">
        <v>2</v>
      </c>
      <c r="M3" t="s">
        <v>52</v>
      </c>
      <c r="N3" t="b">
        <f t="shared" ref="N3:N13" si="0">AND(OR($K3="north",$K3="south"),$I3="unpaid")</f>
        <v>0</v>
      </c>
    </row>
    <row r="4" spans="1:14">
      <c r="A4" s="4">
        <v>44244</v>
      </c>
      <c r="B4" t="s">
        <v>41</v>
      </c>
      <c r="C4">
        <v>15000</v>
      </c>
      <c r="D4" t="s">
        <v>36</v>
      </c>
      <c r="E4">
        <v>3</v>
      </c>
      <c r="F4" t="s">
        <v>53</v>
      </c>
      <c r="H4" s="4">
        <v>44244</v>
      </c>
      <c r="I4" t="s">
        <v>41</v>
      </c>
      <c r="J4">
        <v>15000</v>
      </c>
      <c r="K4" t="s">
        <v>36</v>
      </c>
      <c r="L4">
        <v>3</v>
      </c>
      <c r="M4" t="s">
        <v>53</v>
      </c>
      <c r="N4" t="b">
        <f t="shared" si="0"/>
        <v>0</v>
      </c>
    </row>
    <row r="5" spans="1:14">
      <c r="A5" s="4">
        <v>44248</v>
      </c>
      <c r="B5" t="s">
        <v>41</v>
      </c>
      <c r="C5">
        <v>25000</v>
      </c>
      <c r="D5" t="s">
        <v>37</v>
      </c>
      <c r="E5">
        <v>4</v>
      </c>
      <c r="F5" t="s">
        <v>54</v>
      </c>
      <c r="H5" s="4">
        <v>44248</v>
      </c>
      <c r="I5" t="s">
        <v>41</v>
      </c>
      <c r="J5">
        <v>25000</v>
      </c>
      <c r="K5" t="s">
        <v>37</v>
      </c>
      <c r="L5">
        <v>4</v>
      </c>
      <c r="M5" t="s">
        <v>54</v>
      </c>
      <c r="N5" t="b">
        <f t="shared" si="0"/>
        <v>0</v>
      </c>
    </row>
    <row r="6" spans="1:14">
      <c r="A6" s="4">
        <v>44231</v>
      </c>
      <c r="B6" t="s">
        <v>42</v>
      </c>
      <c r="C6">
        <v>11000</v>
      </c>
      <c r="D6" t="s">
        <v>34</v>
      </c>
      <c r="E6">
        <v>4</v>
      </c>
      <c r="F6" t="s">
        <v>55</v>
      </c>
      <c r="H6" s="4">
        <v>44231</v>
      </c>
      <c r="I6" t="s">
        <v>42</v>
      </c>
      <c r="J6">
        <v>11000</v>
      </c>
      <c r="K6" t="s">
        <v>34</v>
      </c>
      <c r="L6">
        <v>4</v>
      </c>
      <c r="M6" t="s">
        <v>55</v>
      </c>
      <c r="N6" t="b">
        <f t="shared" si="0"/>
        <v>0</v>
      </c>
    </row>
    <row r="7" spans="1:14">
      <c r="A7" s="4">
        <v>44242</v>
      </c>
      <c r="B7" t="s">
        <v>42</v>
      </c>
      <c r="C7">
        <v>17000</v>
      </c>
      <c r="D7" t="s">
        <v>34</v>
      </c>
      <c r="E7">
        <v>5</v>
      </c>
      <c r="F7" t="s">
        <v>56</v>
      </c>
      <c r="H7" s="4">
        <v>44242</v>
      </c>
      <c r="I7" t="s">
        <v>42</v>
      </c>
      <c r="J7">
        <v>17000</v>
      </c>
      <c r="K7" t="s">
        <v>34</v>
      </c>
      <c r="L7">
        <v>5</v>
      </c>
      <c r="M7" t="s">
        <v>56</v>
      </c>
      <c r="N7" t="b">
        <f t="shared" si="0"/>
        <v>0</v>
      </c>
    </row>
    <row r="8" spans="1:14">
      <c r="A8" s="4">
        <v>44244</v>
      </c>
      <c r="B8" t="s">
        <v>42</v>
      </c>
      <c r="C8">
        <v>19000</v>
      </c>
      <c r="D8" t="s">
        <v>35</v>
      </c>
      <c r="E8">
        <v>5</v>
      </c>
      <c r="F8" t="s">
        <v>55</v>
      </c>
      <c r="H8" s="4">
        <v>44244</v>
      </c>
      <c r="I8" t="s">
        <v>42</v>
      </c>
      <c r="J8">
        <v>19000</v>
      </c>
      <c r="K8" t="s">
        <v>35</v>
      </c>
      <c r="L8">
        <v>5</v>
      </c>
      <c r="M8" t="s">
        <v>55</v>
      </c>
      <c r="N8" t="b">
        <f t="shared" si="0"/>
        <v>0</v>
      </c>
    </row>
    <row r="9" spans="1:14">
      <c r="A9" s="4">
        <v>44248</v>
      </c>
      <c r="B9" t="s">
        <v>41</v>
      </c>
      <c r="C9">
        <v>21000</v>
      </c>
      <c r="D9" t="s">
        <v>35</v>
      </c>
      <c r="E9">
        <v>1</v>
      </c>
      <c r="F9" t="s">
        <v>52</v>
      </c>
      <c r="H9" s="4">
        <v>44248</v>
      </c>
      <c r="I9" t="s">
        <v>41</v>
      </c>
      <c r="J9">
        <v>21000</v>
      </c>
      <c r="K9" t="s">
        <v>35</v>
      </c>
      <c r="L9">
        <v>1</v>
      </c>
      <c r="M9" t="s">
        <v>52</v>
      </c>
      <c r="N9" t="b">
        <f t="shared" si="0"/>
        <v>0</v>
      </c>
    </row>
    <row r="10" spans="1:14">
      <c r="A10" s="4">
        <v>44231</v>
      </c>
      <c r="B10" t="s">
        <v>41</v>
      </c>
      <c r="C10">
        <v>24000</v>
      </c>
      <c r="D10" t="s">
        <v>36</v>
      </c>
      <c r="E10">
        <v>2</v>
      </c>
      <c r="F10" t="s">
        <v>54</v>
      </c>
      <c r="H10" s="4">
        <v>44231</v>
      </c>
      <c r="I10" t="s">
        <v>41</v>
      </c>
      <c r="J10">
        <v>24000</v>
      </c>
      <c r="K10" t="s">
        <v>36</v>
      </c>
      <c r="L10">
        <v>2</v>
      </c>
      <c r="M10" t="s">
        <v>54</v>
      </c>
      <c r="N10" t="b">
        <f t="shared" si="0"/>
        <v>0</v>
      </c>
    </row>
    <row r="11" spans="1:14">
      <c r="A11" s="4">
        <v>44242</v>
      </c>
      <c r="B11" t="s">
        <v>42</v>
      </c>
      <c r="C11">
        <v>18000</v>
      </c>
      <c r="D11" t="s">
        <v>37</v>
      </c>
      <c r="E11">
        <v>2</v>
      </c>
      <c r="F11" t="s">
        <v>57</v>
      </c>
      <c r="H11" s="4">
        <v>44242</v>
      </c>
      <c r="I11" t="s">
        <v>42</v>
      </c>
      <c r="J11">
        <v>18000</v>
      </c>
      <c r="K11" t="s">
        <v>37</v>
      </c>
      <c r="L11">
        <v>2</v>
      </c>
      <c r="M11" t="s">
        <v>57</v>
      </c>
      <c r="N11" t="b">
        <f t="shared" si="0"/>
        <v>1</v>
      </c>
    </row>
    <row r="12" spans="1:14">
      <c r="A12" s="4">
        <v>44244</v>
      </c>
      <c r="B12" t="s">
        <v>42</v>
      </c>
      <c r="C12">
        <v>17500</v>
      </c>
      <c r="D12" t="s">
        <v>37</v>
      </c>
      <c r="E12">
        <v>1</v>
      </c>
      <c r="F12" t="s">
        <v>56</v>
      </c>
      <c r="H12" s="4">
        <v>44244</v>
      </c>
      <c r="I12" t="s">
        <v>42</v>
      </c>
      <c r="J12">
        <v>17500</v>
      </c>
      <c r="K12" t="s">
        <v>37</v>
      </c>
      <c r="L12">
        <v>1</v>
      </c>
      <c r="M12" t="s">
        <v>56</v>
      </c>
      <c r="N12" t="b">
        <f t="shared" si="0"/>
        <v>1</v>
      </c>
    </row>
    <row r="13" spans="1:14">
      <c r="A13" s="4">
        <v>44248</v>
      </c>
      <c r="B13" t="s">
        <v>41</v>
      </c>
      <c r="C13">
        <v>19500</v>
      </c>
      <c r="D13" t="s">
        <v>36</v>
      </c>
      <c r="E13">
        <v>1</v>
      </c>
      <c r="F13" t="s">
        <v>58</v>
      </c>
      <c r="H13" s="4">
        <v>44248</v>
      </c>
      <c r="I13" t="s">
        <v>41</v>
      </c>
      <c r="J13">
        <v>19500</v>
      </c>
      <c r="K13" t="s">
        <v>36</v>
      </c>
      <c r="L13">
        <v>1</v>
      </c>
      <c r="M13" t="s">
        <v>58</v>
      </c>
      <c r="N13" t="b">
        <f t="shared" si="0"/>
        <v>0</v>
      </c>
    </row>
  </sheetData>
  <conditionalFormatting sqref="A2:F13">
    <cfRule type="expression" dxfId="4" priority="3">
      <formula>$B2="unpaid"</formula>
    </cfRule>
  </conditionalFormatting>
  <conditionalFormatting sqref="N2:N13">
    <cfRule type="expression" dxfId="3" priority="2">
      <formula>AND(OR($K2="north",$K2="south"),$I2="unpaid")</formula>
    </cfRule>
  </conditionalFormatting>
  <conditionalFormatting sqref="H2:N13">
    <cfRule type="expression" dxfId="2" priority="1">
      <formula>AND(OR($K2="north",$K2="south"),$I2="unpaid")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I16" sqref="I16"/>
    </sheetView>
  </sheetViews>
  <sheetFormatPr defaultRowHeight="15"/>
  <cols>
    <col min="1" max="1" width="9.7109375" bestFit="1" customWidth="1"/>
  </cols>
  <sheetData>
    <row r="1" spans="1:7">
      <c r="A1" t="s">
        <v>59</v>
      </c>
      <c r="B1" t="s">
        <v>40</v>
      </c>
      <c r="C1" t="s">
        <v>39</v>
      </c>
      <c r="D1" t="s">
        <v>33</v>
      </c>
      <c r="E1" t="s">
        <v>49</v>
      </c>
      <c r="F1" t="s">
        <v>50</v>
      </c>
      <c r="G1" t="s">
        <v>60</v>
      </c>
    </row>
    <row r="2" spans="1:7">
      <c r="A2" s="4">
        <v>44231</v>
      </c>
      <c r="B2" t="s">
        <v>42</v>
      </c>
      <c r="C2">
        <v>25000</v>
      </c>
      <c r="D2" t="s">
        <v>34</v>
      </c>
      <c r="E2">
        <v>1</v>
      </c>
      <c r="F2" t="s">
        <v>51</v>
      </c>
    </row>
    <row r="3" spans="1:7">
      <c r="A3" s="4">
        <v>44242</v>
      </c>
      <c r="B3" t="s">
        <v>42</v>
      </c>
      <c r="C3">
        <v>7000</v>
      </c>
      <c r="D3" t="s">
        <v>35</v>
      </c>
      <c r="E3">
        <v>2</v>
      </c>
      <c r="F3" t="s">
        <v>52</v>
      </c>
    </row>
    <row r="4" spans="1:7">
      <c r="A4" s="4">
        <v>44244</v>
      </c>
      <c r="B4" t="s">
        <v>41</v>
      </c>
      <c r="C4">
        <v>15000</v>
      </c>
      <c r="D4" t="s">
        <v>36</v>
      </c>
      <c r="E4">
        <v>3</v>
      </c>
      <c r="F4" t="s">
        <v>53</v>
      </c>
    </row>
    <row r="5" spans="1:7">
      <c r="A5" s="4">
        <v>44248</v>
      </c>
      <c r="B5" t="s">
        <v>41</v>
      </c>
      <c r="C5">
        <v>25000</v>
      </c>
      <c r="D5" t="s">
        <v>37</v>
      </c>
      <c r="E5">
        <v>4</v>
      </c>
      <c r="F5" t="s">
        <v>54</v>
      </c>
    </row>
    <row r="6" spans="1:7">
      <c r="A6" s="4">
        <v>44231</v>
      </c>
      <c r="B6" t="s">
        <v>42</v>
      </c>
      <c r="C6">
        <v>11000</v>
      </c>
      <c r="D6" t="s">
        <v>34</v>
      </c>
      <c r="E6">
        <v>4</v>
      </c>
      <c r="F6" t="s">
        <v>55</v>
      </c>
    </row>
    <row r="7" spans="1:7">
      <c r="A7" s="4">
        <v>44242</v>
      </c>
      <c r="B7" t="s">
        <v>42</v>
      </c>
      <c r="C7">
        <v>17000</v>
      </c>
      <c r="D7" t="s">
        <v>34</v>
      </c>
      <c r="E7">
        <v>5</v>
      </c>
      <c r="F7" t="s">
        <v>56</v>
      </c>
    </row>
    <row r="8" spans="1:7">
      <c r="A8" s="4">
        <v>44244</v>
      </c>
      <c r="B8" t="s">
        <v>42</v>
      </c>
      <c r="C8">
        <v>19000</v>
      </c>
      <c r="D8" t="s">
        <v>35</v>
      </c>
      <c r="E8">
        <v>5</v>
      </c>
      <c r="F8" t="s">
        <v>55</v>
      </c>
    </row>
    <row r="9" spans="1:7">
      <c r="A9" s="4">
        <v>44248</v>
      </c>
      <c r="B9" t="s">
        <v>41</v>
      </c>
      <c r="C9">
        <v>21000</v>
      </c>
      <c r="D9" t="s">
        <v>35</v>
      </c>
      <c r="E9">
        <v>1</v>
      </c>
      <c r="F9" t="s">
        <v>52</v>
      </c>
    </row>
    <row r="10" spans="1:7">
      <c r="A10" s="4">
        <v>44231</v>
      </c>
      <c r="B10" t="s">
        <v>41</v>
      </c>
      <c r="C10">
        <v>24000</v>
      </c>
      <c r="D10" t="s">
        <v>36</v>
      </c>
      <c r="E10">
        <v>2</v>
      </c>
      <c r="F10" t="s">
        <v>54</v>
      </c>
    </row>
    <row r="11" spans="1:7">
      <c r="A11" s="4">
        <v>44242</v>
      </c>
      <c r="B11" t="s">
        <v>42</v>
      </c>
      <c r="C11">
        <v>18000</v>
      </c>
      <c r="D11" t="s">
        <v>37</v>
      </c>
      <c r="E11">
        <v>2</v>
      </c>
      <c r="F11" t="s">
        <v>57</v>
      </c>
    </row>
    <row r="12" spans="1:7">
      <c r="A12" s="4">
        <v>44244</v>
      </c>
      <c r="B12" t="s">
        <v>42</v>
      </c>
      <c r="C12">
        <v>17500</v>
      </c>
      <c r="D12" t="s">
        <v>37</v>
      </c>
      <c r="E12">
        <v>1</v>
      </c>
      <c r="F12" t="s">
        <v>56</v>
      </c>
    </row>
    <row r="13" spans="1:7">
      <c r="A13" s="4">
        <v>44248</v>
      </c>
      <c r="B13" t="s">
        <v>41</v>
      </c>
      <c r="C13">
        <v>19500</v>
      </c>
      <c r="D13" t="s">
        <v>36</v>
      </c>
      <c r="E13">
        <v>1</v>
      </c>
      <c r="F13" t="s">
        <v>58</v>
      </c>
    </row>
  </sheetData>
  <conditionalFormatting sqref="A2:F13">
    <cfRule type="cellIs" dxfId="1" priority="2" operator="greaterThan">
      <formula>15000</formula>
    </cfRule>
  </conditionalFormatting>
  <conditionalFormatting sqref="A2:F14">
    <cfRule type="expression" dxfId="0" priority="1">
      <formula>AND($B2="unpaid",$C2&gt;15000)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24" sqref="D24"/>
    </sheetView>
  </sheetViews>
  <sheetFormatPr defaultRowHeight="15"/>
  <cols>
    <col min="6" max="6" width="9.5703125" bestFit="1" customWidth="1"/>
    <col min="7" max="7" width="11.7109375" bestFit="1" customWidth="1"/>
    <col min="8" max="8" width="7.140625" bestFit="1" customWidth="1"/>
    <col min="9" max="9" width="14.28515625" bestFit="1" customWidth="1"/>
    <col min="10" max="10" width="17.28515625" bestFit="1" customWidth="1"/>
    <col min="11" max="11" width="24.42578125" bestFit="1" customWidth="1"/>
  </cols>
  <sheetData>
    <row r="1" spans="1:11">
      <c r="A1" s="2" t="s">
        <v>40</v>
      </c>
      <c r="B1" s="2" t="s">
        <v>39</v>
      </c>
      <c r="C1" s="2" t="s">
        <v>33</v>
      </c>
      <c r="D1" s="2" t="s">
        <v>34</v>
      </c>
      <c r="E1" s="2" t="s">
        <v>38</v>
      </c>
      <c r="F1" s="2" t="s">
        <v>43</v>
      </c>
      <c r="G1" s="2" t="s">
        <v>44</v>
      </c>
      <c r="H1" s="2" t="s">
        <v>42</v>
      </c>
      <c r="I1" s="2" t="s">
        <v>45</v>
      </c>
      <c r="J1" s="2" t="s">
        <v>46</v>
      </c>
      <c r="K1" s="2" t="s">
        <v>47</v>
      </c>
    </row>
    <row r="2" spans="1:11">
      <c r="A2" t="s">
        <v>42</v>
      </c>
      <c r="B2">
        <v>25000</v>
      </c>
      <c r="C2" t="s">
        <v>34</v>
      </c>
      <c r="D2" t="b">
        <f>C2="east"</f>
        <v>1</v>
      </c>
      <c r="E2" t="b">
        <f>OR(C2="east",C2="west")</f>
        <v>1</v>
      </c>
      <c r="F2" t="b">
        <f>AND(A2="paid",C2="east")</f>
        <v>0</v>
      </c>
      <c r="G2" t="b">
        <f>OR(C2="north",C2="south")</f>
        <v>0</v>
      </c>
      <c r="H2" t="b">
        <f>(A2="unpaid")</f>
        <v>1</v>
      </c>
      <c r="I2" t="b">
        <f>AND(A2="unpaid",B2&gt;20000)</f>
        <v>1</v>
      </c>
      <c r="J2" t="b">
        <f>AND(OR(C2="east",C2="west"),A2="unpaid")</f>
        <v>1</v>
      </c>
      <c r="K2" t="b">
        <f>AND(OR(C2="east",C2="west"),A2="unpaid",B2&gt;20000)</f>
        <v>1</v>
      </c>
    </row>
    <row r="3" spans="1:11">
      <c r="A3" t="s">
        <v>42</v>
      </c>
      <c r="B3">
        <v>7000</v>
      </c>
      <c r="C3" t="s">
        <v>35</v>
      </c>
      <c r="D3" t="b">
        <f t="shared" ref="D3:D13" si="0">C3="east"</f>
        <v>0</v>
      </c>
      <c r="E3" t="b">
        <f t="shared" ref="E3:E13" si="1">OR(C3="east",C3="west")</f>
        <v>1</v>
      </c>
      <c r="F3" t="b">
        <f t="shared" ref="F3:F13" si="2">AND(A3="paid",C3="east")</f>
        <v>0</v>
      </c>
      <c r="G3" t="b">
        <f t="shared" ref="G3:G13" si="3">OR(C3="north",C3="south")</f>
        <v>0</v>
      </c>
      <c r="H3" t="b">
        <f t="shared" ref="H3:H13" si="4">(A3="unpaid")</f>
        <v>1</v>
      </c>
      <c r="I3" t="b">
        <f t="shared" ref="I3:I13" si="5">AND(A3="unpaid",B3&gt;20000)</f>
        <v>0</v>
      </c>
      <c r="J3" t="b">
        <f t="shared" ref="J3:J13" si="6">AND(OR(C3="east",C3="west"),A3="unpaid")</f>
        <v>1</v>
      </c>
      <c r="K3" t="b">
        <f t="shared" ref="K3:K13" si="7">AND(OR(C3="east",C3="west"),A3="unpaid",B3&gt;20000)</f>
        <v>0</v>
      </c>
    </row>
    <row r="4" spans="1:11">
      <c r="A4" t="s">
        <v>41</v>
      </c>
      <c r="B4">
        <v>15000</v>
      </c>
      <c r="C4" t="s">
        <v>36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1</v>
      </c>
      <c r="H4" t="b">
        <f t="shared" si="4"/>
        <v>0</v>
      </c>
      <c r="I4" t="b">
        <f t="shared" si="5"/>
        <v>0</v>
      </c>
      <c r="J4" t="b">
        <f t="shared" si="6"/>
        <v>0</v>
      </c>
      <c r="K4" t="b">
        <f t="shared" si="7"/>
        <v>0</v>
      </c>
    </row>
    <row r="5" spans="1:11">
      <c r="A5" t="s">
        <v>41</v>
      </c>
      <c r="B5">
        <v>25000</v>
      </c>
      <c r="C5" t="s">
        <v>37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1</v>
      </c>
      <c r="H5" t="b">
        <f t="shared" si="4"/>
        <v>0</v>
      </c>
      <c r="I5" t="b">
        <f t="shared" si="5"/>
        <v>0</v>
      </c>
      <c r="J5" t="b">
        <f t="shared" si="6"/>
        <v>0</v>
      </c>
      <c r="K5" t="b">
        <f t="shared" si="7"/>
        <v>0</v>
      </c>
    </row>
    <row r="6" spans="1:11">
      <c r="A6" t="s">
        <v>42</v>
      </c>
      <c r="B6">
        <v>11000</v>
      </c>
      <c r="C6" t="s">
        <v>34</v>
      </c>
      <c r="D6" t="b">
        <f t="shared" si="0"/>
        <v>1</v>
      </c>
      <c r="E6" t="b">
        <f t="shared" si="1"/>
        <v>1</v>
      </c>
      <c r="F6" t="b">
        <f t="shared" si="2"/>
        <v>0</v>
      </c>
      <c r="G6" t="b">
        <f t="shared" si="3"/>
        <v>0</v>
      </c>
      <c r="H6" t="b">
        <f t="shared" si="4"/>
        <v>1</v>
      </c>
      <c r="I6" t="b">
        <f t="shared" si="5"/>
        <v>0</v>
      </c>
      <c r="J6" t="b">
        <f t="shared" si="6"/>
        <v>1</v>
      </c>
      <c r="K6" t="b">
        <f t="shared" si="7"/>
        <v>0</v>
      </c>
    </row>
    <row r="7" spans="1:11">
      <c r="A7" t="s">
        <v>42</v>
      </c>
      <c r="B7">
        <v>17000</v>
      </c>
      <c r="C7" t="s">
        <v>34</v>
      </c>
      <c r="D7" t="b">
        <f t="shared" si="0"/>
        <v>1</v>
      </c>
      <c r="E7" t="b">
        <f t="shared" si="1"/>
        <v>1</v>
      </c>
      <c r="F7" t="b">
        <f t="shared" si="2"/>
        <v>0</v>
      </c>
      <c r="G7" t="b">
        <f t="shared" si="3"/>
        <v>0</v>
      </c>
      <c r="H7" t="b">
        <f t="shared" si="4"/>
        <v>1</v>
      </c>
      <c r="I7" t="b">
        <f t="shared" si="5"/>
        <v>0</v>
      </c>
      <c r="J7" t="b">
        <f t="shared" si="6"/>
        <v>1</v>
      </c>
      <c r="K7" t="b">
        <f t="shared" si="7"/>
        <v>0</v>
      </c>
    </row>
    <row r="8" spans="1:11">
      <c r="A8" t="s">
        <v>42</v>
      </c>
      <c r="B8">
        <v>19000</v>
      </c>
      <c r="C8" t="s">
        <v>35</v>
      </c>
      <c r="D8" t="b">
        <f t="shared" si="0"/>
        <v>0</v>
      </c>
      <c r="E8" t="b">
        <f t="shared" si="1"/>
        <v>1</v>
      </c>
      <c r="F8" t="b">
        <f t="shared" si="2"/>
        <v>0</v>
      </c>
      <c r="G8" t="b">
        <f t="shared" si="3"/>
        <v>0</v>
      </c>
      <c r="H8" t="b">
        <f t="shared" si="4"/>
        <v>1</v>
      </c>
      <c r="I8" t="b">
        <f t="shared" si="5"/>
        <v>0</v>
      </c>
      <c r="J8" t="b">
        <f t="shared" si="6"/>
        <v>1</v>
      </c>
      <c r="K8" t="b">
        <f t="shared" si="7"/>
        <v>0</v>
      </c>
    </row>
    <row r="9" spans="1:11">
      <c r="A9" t="s">
        <v>41</v>
      </c>
      <c r="B9">
        <v>21000</v>
      </c>
      <c r="C9" t="s">
        <v>35</v>
      </c>
      <c r="D9" t="b">
        <f t="shared" si="0"/>
        <v>0</v>
      </c>
      <c r="E9" t="b">
        <f t="shared" si="1"/>
        <v>1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  <c r="J9" t="b">
        <f t="shared" si="6"/>
        <v>0</v>
      </c>
      <c r="K9" t="b">
        <f t="shared" si="7"/>
        <v>0</v>
      </c>
    </row>
    <row r="10" spans="1:11">
      <c r="A10" t="s">
        <v>41</v>
      </c>
      <c r="B10">
        <v>24000</v>
      </c>
      <c r="C10" t="s">
        <v>36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1</v>
      </c>
      <c r="H10" t="b">
        <f t="shared" si="4"/>
        <v>0</v>
      </c>
      <c r="I10" t="b">
        <f t="shared" si="5"/>
        <v>0</v>
      </c>
      <c r="J10" t="b">
        <f t="shared" si="6"/>
        <v>0</v>
      </c>
      <c r="K10" t="b">
        <f t="shared" si="7"/>
        <v>0</v>
      </c>
    </row>
    <row r="11" spans="1:11">
      <c r="A11" t="s">
        <v>42</v>
      </c>
      <c r="B11">
        <v>18000</v>
      </c>
      <c r="C11" t="s">
        <v>37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1</v>
      </c>
      <c r="H11" t="b">
        <f t="shared" si="4"/>
        <v>1</v>
      </c>
      <c r="I11" t="b">
        <f t="shared" si="5"/>
        <v>0</v>
      </c>
      <c r="J11" t="b">
        <f t="shared" si="6"/>
        <v>0</v>
      </c>
      <c r="K11" t="b">
        <f t="shared" si="7"/>
        <v>0</v>
      </c>
    </row>
    <row r="12" spans="1:11">
      <c r="A12" t="s">
        <v>42</v>
      </c>
      <c r="B12">
        <v>17500</v>
      </c>
      <c r="C12" t="s">
        <v>37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1</v>
      </c>
      <c r="H12" t="b">
        <f t="shared" si="4"/>
        <v>1</v>
      </c>
      <c r="I12" t="b">
        <f t="shared" si="5"/>
        <v>0</v>
      </c>
      <c r="J12" t="b">
        <f t="shared" si="6"/>
        <v>0</v>
      </c>
      <c r="K12" t="b">
        <f t="shared" si="7"/>
        <v>0</v>
      </c>
    </row>
    <row r="13" spans="1:11">
      <c r="A13" t="s">
        <v>41</v>
      </c>
      <c r="B13">
        <v>19500</v>
      </c>
      <c r="C13" t="s">
        <v>36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1</v>
      </c>
      <c r="H13" t="b">
        <f t="shared" si="4"/>
        <v>0</v>
      </c>
      <c r="I13" t="b">
        <f t="shared" si="5"/>
        <v>0</v>
      </c>
      <c r="J13" t="b">
        <f t="shared" si="6"/>
        <v>0</v>
      </c>
      <c r="K13" t="b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D24" sqref="D24"/>
    </sheetView>
  </sheetViews>
  <sheetFormatPr defaultRowHeight="15"/>
  <cols>
    <col min="4" max="4" width="14.28515625" customWidth="1"/>
    <col min="5" max="5" width="17.28515625" customWidth="1"/>
    <col min="6" max="6" width="20.28515625" customWidth="1"/>
    <col min="7" max="7" width="27.5703125" customWidth="1"/>
  </cols>
  <sheetData>
    <row r="1" spans="1:7">
      <c r="A1" s="2" t="s">
        <v>40</v>
      </c>
      <c r="B1" s="2" t="s">
        <v>39</v>
      </c>
      <c r="C1" s="2" t="s">
        <v>33</v>
      </c>
      <c r="D1" s="2" t="s">
        <v>34</v>
      </c>
      <c r="E1" s="2" t="s">
        <v>45</v>
      </c>
      <c r="F1" s="2" t="s">
        <v>46</v>
      </c>
      <c r="G1" s="2" t="s">
        <v>47</v>
      </c>
    </row>
    <row r="2" spans="1:7">
      <c r="A2" t="s">
        <v>42</v>
      </c>
      <c r="B2">
        <v>25000</v>
      </c>
      <c r="C2" t="s">
        <v>34</v>
      </c>
      <c r="D2" t="b">
        <f>C2="east"</f>
        <v>1</v>
      </c>
      <c r="E2" t="b">
        <f>AND(A2="unpaid",B2&gt;20000)</f>
        <v>1</v>
      </c>
      <c r="F2" t="b">
        <f>AND(OR(C2="east",C2="west"),A2="unpaid")</f>
        <v>1</v>
      </c>
      <c r="G2" t="b">
        <f>AND(OR(C2="east",C2="west"),A2="unpaid",B2&gt;20000)</f>
        <v>1</v>
      </c>
    </row>
    <row r="3" spans="1:7">
      <c r="A3" t="s">
        <v>42</v>
      </c>
      <c r="B3">
        <v>7000</v>
      </c>
      <c r="C3" t="s">
        <v>35</v>
      </c>
      <c r="D3" t="b">
        <f t="shared" ref="D3:D13" si="0">C3="east"</f>
        <v>0</v>
      </c>
      <c r="E3" t="b">
        <f t="shared" ref="E3:E13" si="1">AND(A3="unpaid",B3&gt;20000)</f>
        <v>0</v>
      </c>
      <c r="F3" t="b">
        <f t="shared" ref="F3:F13" si="2">AND(OR(C3="east",C3="west"),A3="unpaid")</f>
        <v>1</v>
      </c>
      <c r="G3" t="b">
        <f t="shared" ref="G3:G13" si="3">AND(OR(C3="east",C3="west"),A3="unpaid",B3&gt;20000)</f>
        <v>0</v>
      </c>
    </row>
    <row r="4" spans="1:7">
      <c r="A4" t="s">
        <v>41</v>
      </c>
      <c r="B4">
        <v>15000</v>
      </c>
      <c r="C4" t="s">
        <v>36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</row>
    <row r="5" spans="1:7">
      <c r="A5" t="s">
        <v>41</v>
      </c>
      <c r="B5">
        <v>25000</v>
      </c>
      <c r="C5" t="s">
        <v>37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</row>
    <row r="6" spans="1:7">
      <c r="A6" t="s">
        <v>42</v>
      </c>
      <c r="B6">
        <v>11000</v>
      </c>
      <c r="C6" t="s">
        <v>34</v>
      </c>
      <c r="D6" t="b">
        <f t="shared" si="0"/>
        <v>1</v>
      </c>
      <c r="E6" t="b">
        <f t="shared" si="1"/>
        <v>0</v>
      </c>
      <c r="F6" t="b">
        <f t="shared" si="2"/>
        <v>1</v>
      </c>
      <c r="G6" t="b">
        <f t="shared" si="3"/>
        <v>0</v>
      </c>
    </row>
    <row r="7" spans="1:7">
      <c r="A7" t="s">
        <v>42</v>
      </c>
      <c r="B7">
        <v>17000</v>
      </c>
      <c r="C7" t="s">
        <v>34</v>
      </c>
      <c r="D7" t="b">
        <f t="shared" si="0"/>
        <v>1</v>
      </c>
      <c r="E7" t="b">
        <f t="shared" si="1"/>
        <v>0</v>
      </c>
      <c r="F7" t="b">
        <f t="shared" si="2"/>
        <v>1</v>
      </c>
      <c r="G7" t="b">
        <f t="shared" si="3"/>
        <v>0</v>
      </c>
    </row>
    <row r="8" spans="1:7">
      <c r="A8" t="s">
        <v>42</v>
      </c>
      <c r="B8">
        <v>19000</v>
      </c>
      <c r="C8" t="s">
        <v>35</v>
      </c>
      <c r="D8" t="b">
        <f t="shared" si="0"/>
        <v>0</v>
      </c>
      <c r="E8" t="b">
        <f t="shared" si="1"/>
        <v>0</v>
      </c>
      <c r="F8" t="b">
        <f t="shared" si="2"/>
        <v>1</v>
      </c>
      <c r="G8" t="b">
        <f t="shared" si="3"/>
        <v>0</v>
      </c>
    </row>
    <row r="9" spans="1:7">
      <c r="A9" t="s">
        <v>41</v>
      </c>
      <c r="B9">
        <v>21000</v>
      </c>
      <c r="C9" t="s">
        <v>35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</row>
    <row r="10" spans="1:7">
      <c r="A10" t="s">
        <v>41</v>
      </c>
      <c r="B10">
        <v>24000</v>
      </c>
      <c r="C10" t="s">
        <v>36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</row>
    <row r="11" spans="1:7">
      <c r="A11" t="s">
        <v>42</v>
      </c>
      <c r="B11">
        <v>18000</v>
      </c>
      <c r="C11" t="s">
        <v>37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</row>
    <row r="12" spans="1:7">
      <c r="A12" t="s">
        <v>42</v>
      </c>
      <c r="B12">
        <v>17500</v>
      </c>
      <c r="C12" t="s">
        <v>37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</row>
    <row r="13" spans="1:7">
      <c r="A13" t="s">
        <v>41</v>
      </c>
      <c r="B13">
        <v>19500</v>
      </c>
      <c r="C13" t="s">
        <v>36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F23" sqref="F23"/>
    </sheetView>
  </sheetViews>
  <sheetFormatPr defaultRowHeight="15"/>
  <sheetData>
    <row r="1" spans="1:3">
      <c r="A1" s="2" t="s">
        <v>40</v>
      </c>
      <c r="B1" s="2" t="s">
        <v>39</v>
      </c>
      <c r="C1" s="2" t="s">
        <v>33</v>
      </c>
    </row>
    <row r="2" spans="1:3">
      <c r="A2" t="s">
        <v>42</v>
      </c>
      <c r="B2">
        <v>25000</v>
      </c>
      <c r="C2" t="s">
        <v>34</v>
      </c>
    </row>
    <row r="3" spans="1:3">
      <c r="A3" t="s">
        <v>42</v>
      </c>
      <c r="B3">
        <v>7000</v>
      </c>
      <c r="C3" t="s">
        <v>35</v>
      </c>
    </row>
    <row r="4" spans="1:3">
      <c r="A4" t="s">
        <v>41</v>
      </c>
      <c r="B4">
        <v>15000</v>
      </c>
      <c r="C4" t="s">
        <v>36</v>
      </c>
    </row>
    <row r="5" spans="1:3">
      <c r="A5" t="s">
        <v>41</v>
      </c>
      <c r="B5">
        <v>25000</v>
      </c>
      <c r="C5" t="s">
        <v>37</v>
      </c>
    </row>
    <row r="6" spans="1:3">
      <c r="A6" t="s">
        <v>42</v>
      </c>
      <c r="B6">
        <v>11000</v>
      </c>
      <c r="C6" t="s">
        <v>34</v>
      </c>
    </row>
    <row r="7" spans="1:3">
      <c r="A7" t="s">
        <v>42</v>
      </c>
      <c r="B7">
        <v>17000</v>
      </c>
      <c r="C7" t="s">
        <v>34</v>
      </c>
    </row>
    <row r="8" spans="1:3">
      <c r="A8" t="s">
        <v>42</v>
      </c>
      <c r="B8">
        <v>19000</v>
      </c>
      <c r="C8" t="s">
        <v>35</v>
      </c>
    </row>
    <row r="9" spans="1:3">
      <c r="A9" t="s">
        <v>41</v>
      </c>
      <c r="B9">
        <v>21000</v>
      </c>
      <c r="C9" t="s">
        <v>35</v>
      </c>
    </row>
    <row r="10" spans="1:3">
      <c r="A10" t="s">
        <v>41</v>
      </c>
      <c r="B10">
        <v>24000</v>
      </c>
      <c r="C10" t="s">
        <v>36</v>
      </c>
    </row>
    <row r="11" spans="1:3">
      <c r="A11" t="s">
        <v>42</v>
      </c>
      <c r="B11">
        <v>18000</v>
      </c>
      <c r="C11" t="s">
        <v>37</v>
      </c>
    </row>
    <row r="12" spans="1:3">
      <c r="A12" t="s">
        <v>42</v>
      </c>
      <c r="B12">
        <v>17500</v>
      </c>
      <c r="C12" t="s">
        <v>37</v>
      </c>
    </row>
    <row r="13" spans="1:3">
      <c r="A13" t="s">
        <v>41</v>
      </c>
      <c r="B13">
        <v>19500</v>
      </c>
      <c r="C13" t="s">
        <v>36</v>
      </c>
    </row>
  </sheetData>
  <conditionalFormatting sqref="A2:A13">
    <cfRule type="containsText" dxfId="14" priority="4" operator="containsText" text="Unpaid">
      <formula>NOT(ISERROR(SEARCH("Unpaid",A2)))</formula>
    </cfRule>
  </conditionalFormatting>
  <conditionalFormatting sqref="B2:B13">
    <cfRule type="cellIs" dxfId="13" priority="3" operator="greaterThan">
      <formula>10000</formula>
    </cfRule>
  </conditionalFormatting>
  <conditionalFormatting sqref="C1:C13">
    <cfRule type="cellIs" dxfId="12" priority="2" operator="equal">
      <formula>"east"</formula>
    </cfRule>
    <cfRule type="cellIs" dxfId="11" priority="1" operator="equal">
      <formula>"west"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2" sqref="D2"/>
    </sheetView>
  </sheetViews>
  <sheetFormatPr defaultRowHeight="15"/>
  <sheetData>
    <row r="1" spans="1:4">
      <c r="A1" t="s">
        <v>40</v>
      </c>
      <c r="B1" t="s">
        <v>39</v>
      </c>
      <c r="C1" t="s">
        <v>33</v>
      </c>
      <c r="D1" t="s">
        <v>48</v>
      </c>
    </row>
    <row r="2" spans="1:4">
      <c r="A2" t="s">
        <v>42</v>
      </c>
      <c r="B2">
        <v>25000</v>
      </c>
      <c r="C2" t="s">
        <v>34</v>
      </c>
      <c r="D2" t="b">
        <f>AND($A2="unpaid",$C2="east")</f>
        <v>1</v>
      </c>
    </row>
    <row r="3" spans="1:4">
      <c r="A3" t="s">
        <v>42</v>
      </c>
      <c r="B3">
        <v>7000</v>
      </c>
      <c r="C3" t="s">
        <v>35</v>
      </c>
      <c r="D3" t="b">
        <f t="shared" ref="D3:D13" si="0">AND(A3="unpaid",C3="east")</f>
        <v>0</v>
      </c>
    </row>
    <row r="4" spans="1:4">
      <c r="A4" t="s">
        <v>41</v>
      </c>
      <c r="B4">
        <v>15000</v>
      </c>
      <c r="C4" t="s">
        <v>36</v>
      </c>
      <c r="D4" t="b">
        <f t="shared" si="0"/>
        <v>0</v>
      </c>
    </row>
    <row r="5" spans="1:4">
      <c r="A5" t="s">
        <v>41</v>
      </c>
      <c r="B5">
        <v>25000</v>
      </c>
      <c r="C5" t="s">
        <v>37</v>
      </c>
      <c r="D5" t="b">
        <f t="shared" si="0"/>
        <v>0</v>
      </c>
    </row>
    <row r="6" spans="1:4">
      <c r="A6" t="s">
        <v>42</v>
      </c>
      <c r="B6">
        <v>11000</v>
      </c>
      <c r="C6" t="s">
        <v>34</v>
      </c>
      <c r="D6" t="b">
        <f t="shared" si="0"/>
        <v>1</v>
      </c>
    </row>
    <row r="7" spans="1:4">
      <c r="A7" t="s">
        <v>42</v>
      </c>
      <c r="B7">
        <v>17000</v>
      </c>
      <c r="C7" t="s">
        <v>34</v>
      </c>
      <c r="D7" t="b">
        <f t="shared" si="0"/>
        <v>1</v>
      </c>
    </row>
    <row r="8" spans="1:4">
      <c r="A8" t="s">
        <v>42</v>
      </c>
      <c r="B8">
        <v>19000</v>
      </c>
      <c r="C8" t="s">
        <v>35</v>
      </c>
      <c r="D8" t="b">
        <f t="shared" si="0"/>
        <v>0</v>
      </c>
    </row>
    <row r="9" spans="1:4">
      <c r="A9" t="s">
        <v>41</v>
      </c>
      <c r="B9">
        <v>21000</v>
      </c>
      <c r="C9" t="s">
        <v>35</v>
      </c>
      <c r="D9" t="b">
        <f t="shared" si="0"/>
        <v>0</v>
      </c>
    </row>
    <row r="10" spans="1:4">
      <c r="A10" t="s">
        <v>41</v>
      </c>
      <c r="B10">
        <v>24000</v>
      </c>
      <c r="C10" t="s">
        <v>36</v>
      </c>
      <c r="D10" t="b">
        <f t="shared" si="0"/>
        <v>0</v>
      </c>
    </row>
    <row r="11" spans="1:4">
      <c r="A11" t="s">
        <v>42</v>
      </c>
      <c r="B11">
        <v>18000</v>
      </c>
      <c r="C11" t="s">
        <v>37</v>
      </c>
      <c r="D11" t="b">
        <f t="shared" si="0"/>
        <v>0</v>
      </c>
    </row>
    <row r="12" spans="1:4">
      <c r="A12" t="s">
        <v>42</v>
      </c>
      <c r="B12">
        <v>17500</v>
      </c>
      <c r="C12" t="s">
        <v>37</v>
      </c>
      <c r="D12" t="b">
        <f t="shared" si="0"/>
        <v>0</v>
      </c>
    </row>
    <row r="13" spans="1:4">
      <c r="A13" t="s">
        <v>41</v>
      </c>
      <c r="B13">
        <v>19500</v>
      </c>
      <c r="C13" t="s">
        <v>36</v>
      </c>
      <c r="D13" t="b">
        <f t="shared" si="0"/>
        <v>0</v>
      </c>
    </row>
  </sheetData>
  <conditionalFormatting sqref="A2:C13">
    <cfRule type="expression" dxfId="10" priority="1">
      <formula>AND($A2="unpaid",$C2="east")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2" sqref="D2"/>
    </sheetView>
  </sheetViews>
  <sheetFormatPr defaultRowHeight="15"/>
  <sheetData>
    <row r="1" spans="1:4">
      <c r="A1" t="s">
        <v>40</v>
      </c>
      <c r="B1" t="s">
        <v>39</v>
      </c>
      <c r="C1" t="s">
        <v>33</v>
      </c>
      <c r="D1" t="s">
        <v>46</v>
      </c>
    </row>
    <row r="2" spans="1:4">
      <c r="A2" t="s">
        <v>42</v>
      </c>
      <c r="B2">
        <v>25000</v>
      </c>
      <c r="C2" t="s">
        <v>34</v>
      </c>
      <c r="D2" t="b">
        <f>AND(OR($C2="east",$C2="west"),$A2="unpaid")</f>
        <v>1</v>
      </c>
    </row>
    <row r="3" spans="1:4">
      <c r="A3" t="s">
        <v>42</v>
      </c>
      <c r="B3">
        <v>7000</v>
      </c>
      <c r="C3" t="s">
        <v>35</v>
      </c>
    </row>
    <row r="4" spans="1:4">
      <c r="A4" t="s">
        <v>41</v>
      </c>
      <c r="B4">
        <v>15000</v>
      </c>
      <c r="C4" t="s">
        <v>36</v>
      </c>
    </row>
    <row r="5" spans="1:4">
      <c r="A5" t="s">
        <v>41</v>
      </c>
      <c r="B5">
        <v>25000</v>
      </c>
      <c r="C5" t="s">
        <v>37</v>
      </c>
    </row>
    <row r="6" spans="1:4">
      <c r="A6" t="s">
        <v>42</v>
      </c>
      <c r="B6">
        <v>11000</v>
      </c>
      <c r="C6" t="s">
        <v>34</v>
      </c>
    </row>
    <row r="7" spans="1:4">
      <c r="A7" t="s">
        <v>42</v>
      </c>
      <c r="B7">
        <v>17000</v>
      </c>
      <c r="C7" t="s">
        <v>34</v>
      </c>
    </row>
    <row r="8" spans="1:4">
      <c r="A8" t="s">
        <v>42</v>
      </c>
      <c r="B8">
        <v>19000</v>
      </c>
      <c r="C8" t="s">
        <v>35</v>
      </c>
    </row>
    <row r="9" spans="1:4">
      <c r="A9" t="s">
        <v>41</v>
      </c>
      <c r="B9">
        <v>21000</v>
      </c>
      <c r="C9" t="s">
        <v>35</v>
      </c>
    </row>
    <row r="10" spans="1:4">
      <c r="A10" t="s">
        <v>41</v>
      </c>
      <c r="B10">
        <v>24000</v>
      </c>
      <c r="C10" t="s">
        <v>36</v>
      </c>
    </row>
    <row r="11" spans="1:4">
      <c r="A11" t="s">
        <v>42</v>
      </c>
      <c r="B11">
        <v>18000</v>
      </c>
      <c r="C11" t="s">
        <v>37</v>
      </c>
    </row>
    <row r="12" spans="1:4">
      <c r="A12" t="s">
        <v>42</v>
      </c>
      <c r="B12">
        <v>17500</v>
      </c>
      <c r="C12" t="s">
        <v>37</v>
      </c>
    </row>
    <row r="13" spans="1:4">
      <c r="A13" t="s">
        <v>41</v>
      </c>
      <c r="B13">
        <v>19500</v>
      </c>
      <c r="C13" t="s">
        <v>36</v>
      </c>
    </row>
  </sheetData>
  <conditionalFormatting sqref="A2:C13">
    <cfRule type="expression" dxfId="9" priority="1">
      <formula>AND(OR($C2="east",$C2="west"),$A2="unpaid")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5" sqref="C25"/>
    </sheetView>
  </sheetViews>
  <sheetFormatPr defaultRowHeight="15"/>
  <cols>
    <col min="2" max="2" width="24.42578125" customWidth="1"/>
  </cols>
  <sheetData>
    <row r="1" spans="1:4">
      <c r="A1" s="2" t="s">
        <v>40</v>
      </c>
      <c r="B1" s="2" t="s">
        <v>39</v>
      </c>
      <c r="C1" s="2" t="s">
        <v>33</v>
      </c>
      <c r="D1" s="2" t="s">
        <v>49</v>
      </c>
    </row>
    <row r="2" spans="1:4">
      <c r="A2" t="s">
        <v>42</v>
      </c>
      <c r="B2">
        <v>25000</v>
      </c>
      <c r="C2" t="s">
        <v>34</v>
      </c>
      <c r="D2">
        <v>1</v>
      </c>
    </row>
    <row r="3" spans="1:4">
      <c r="A3" t="s">
        <v>42</v>
      </c>
      <c r="B3">
        <v>7000</v>
      </c>
      <c r="C3" t="s">
        <v>35</v>
      </c>
      <c r="D3">
        <v>2</v>
      </c>
    </row>
    <row r="4" spans="1:4">
      <c r="A4" t="s">
        <v>41</v>
      </c>
      <c r="B4">
        <v>15000</v>
      </c>
      <c r="C4" t="s">
        <v>36</v>
      </c>
      <c r="D4">
        <v>3</v>
      </c>
    </row>
    <row r="5" spans="1:4">
      <c r="A5" t="s">
        <v>41</v>
      </c>
      <c r="B5">
        <v>25000</v>
      </c>
      <c r="C5" t="s">
        <v>37</v>
      </c>
      <c r="D5">
        <v>4</v>
      </c>
    </row>
    <row r="6" spans="1:4">
      <c r="A6" t="s">
        <v>42</v>
      </c>
      <c r="B6">
        <v>11000</v>
      </c>
      <c r="C6" t="s">
        <v>34</v>
      </c>
      <c r="D6">
        <v>4</v>
      </c>
    </row>
    <row r="7" spans="1:4">
      <c r="A7" t="s">
        <v>42</v>
      </c>
      <c r="B7">
        <v>17000</v>
      </c>
      <c r="C7" t="s">
        <v>34</v>
      </c>
      <c r="D7">
        <v>5</v>
      </c>
    </row>
    <row r="8" spans="1:4">
      <c r="A8" t="s">
        <v>42</v>
      </c>
      <c r="B8">
        <v>19000</v>
      </c>
      <c r="C8" t="s">
        <v>35</v>
      </c>
      <c r="D8">
        <v>5</v>
      </c>
    </row>
    <row r="9" spans="1:4">
      <c r="A9" t="s">
        <v>41</v>
      </c>
      <c r="B9">
        <v>21000</v>
      </c>
      <c r="C9" t="s">
        <v>35</v>
      </c>
      <c r="D9">
        <v>1</v>
      </c>
    </row>
    <row r="10" spans="1:4">
      <c r="A10" t="s">
        <v>41</v>
      </c>
      <c r="B10">
        <v>24000</v>
      </c>
      <c r="C10" t="s">
        <v>36</v>
      </c>
      <c r="D10">
        <v>2</v>
      </c>
    </row>
    <row r="11" spans="1:4">
      <c r="A11" t="s">
        <v>42</v>
      </c>
      <c r="B11">
        <v>18000</v>
      </c>
      <c r="C11" t="s">
        <v>37</v>
      </c>
      <c r="D11">
        <v>2</v>
      </c>
    </row>
    <row r="12" spans="1:4">
      <c r="A12" t="s">
        <v>42</v>
      </c>
      <c r="B12">
        <v>17500</v>
      </c>
      <c r="C12" t="s">
        <v>37</v>
      </c>
      <c r="D12">
        <v>1</v>
      </c>
    </row>
    <row r="13" spans="1:4">
      <c r="A13" t="s">
        <v>41</v>
      </c>
      <c r="B13">
        <v>19500</v>
      </c>
      <c r="C13" t="s">
        <v>36</v>
      </c>
      <c r="D13">
        <v>1</v>
      </c>
    </row>
  </sheetData>
  <conditionalFormatting sqref="B2:B13">
    <cfRule type="dataBar" priority="2">
      <dataBar>
        <cfvo type="min" val="0"/>
        <cfvo type="max" val="0"/>
        <color rgb="FFD6007B"/>
      </dataBar>
      <extLst>
        <ext xmlns:x14="http://schemas.microsoft.com/office/spreadsheetml/2009/9/main" uri="{B025F937-C7B1-47D3-B67F-A62EFF666E3E}">
          <x14:id>{72B12CB8-0AEA-4BA3-B8F5-6FFBBC3D91DC}</x14:id>
        </ext>
      </extLst>
    </cfRule>
  </conditionalFormatting>
  <conditionalFormatting sqref="D2:D13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B12CB8-0AEA-4BA3-B8F5-6FFBBC3D91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5"/>
  <sheetData>
    <row r="1" spans="1:5">
      <c r="A1" t="s">
        <v>40</v>
      </c>
      <c r="B1" t="s">
        <v>39</v>
      </c>
      <c r="C1" t="s">
        <v>33</v>
      </c>
      <c r="D1" t="s">
        <v>49</v>
      </c>
      <c r="E1" t="s">
        <v>50</v>
      </c>
    </row>
    <row r="2" spans="1:5">
      <c r="A2" t="s">
        <v>42</v>
      </c>
      <c r="B2">
        <v>25000</v>
      </c>
      <c r="C2" t="s">
        <v>34</v>
      </c>
      <c r="D2">
        <v>1</v>
      </c>
      <c r="E2" t="s">
        <v>51</v>
      </c>
    </row>
    <row r="3" spans="1:5">
      <c r="A3" t="s">
        <v>42</v>
      </c>
      <c r="B3">
        <v>7000</v>
      </c>
      <c r="C3" t="s">
        <v>35</v>
      </c>
      <c r="D3">
        <v>2</v>
      </c>
      <c r="E3" t="s">
        <v>52</v>
      </c>
    </row>
    <row r="4" spans="1:5">
      <c r="A4" t="s">
        <v>41</v>
      </c>
      <c r="B4">
        <v>15000</v>
      </c>
      <c r="C4" t="s">
        <v>36</v>
      </c>
      <c r="D4">
        <v>3</v>
      </c>
      <c r="E4" t="s">
        <v>53</v>
      </c>
    </row>
    <row r="5" spans="1:5">
      <c r="A5" t="s">
        <v>41</v>
      </c>
      <c r="B5">
        <v>25000</v>
      </c>
      <c r="C5" t="s">
        <v>37</v>
      </c>
      <c r="D5">
        <v>4</v>
      </c>
      <c r="E5" t="s">
        <v>54</v>
      </c>
    </row>
    <row r="6" spans="1:5">
      <c r="A6" t="s">
        <v>42</v>
      </c>
      <c r="B6">
        <v>11000</v>
      </c>
      <c r="C6" t="s">
        <v>34</v>
      </c>
      <c r="D6">
        <v>4</v>
      </c>
      <c r="E6" t="s">
        <v>55</v>
      </c>
    </row>
    <row r="7" spans="1:5">
      <c r="A7" t="s">
        <v>42</v>
      </c>
      <c r="B7">
        <v>17000</v>
      </c>
      <c r="C7" t="s">
        <v>34</v>
      </c>
      <c r="D7">
        <v>5</v>
      </c>
      <c r="E7" t="s">
        <v>56</v>
      </c>
    </row>
    <row r="8" spans="1:5">
      <c r="A8" t="s">
        <v>42</v>
      </c>
      <c r="B8">
        <v>19000</v>
      </c>
      <c r="C8" t="s">
        <v>35</v>
      </c>
      <c r="D8">
        <v>5</v>
      </c>
      <c r="E8" t="s">
        <v>55</v>
      </c>
    </row>
    <row r="9" spans="1:5">
      <c r="A9" t="s">
        <v>41</v>
      </c>
      <c r="B9">
        <v>21000</v>
      </c>
      <c r="C9" t="s">
        <v>35</v>
      </c>
      <c r="D9">
        <v>1</v>
      </c>
      <c r="E9" t="s">
        <v>52</v>
      </c>
    </row>
    <row r="10" spans="1:5">
      <c r="A10" t="s">
        <v>41</v>
      </c>
      <c r="B10">
        <v>24000</v>
      </c>
      <c r="C10" t="s">
        <v>36</v>
      </c>
      <c r="D10">
        <v>2</v>
      </c>
      <c r="E10" t="s">
        <v>54</v>
      </c>
    </row>
    <row r="11" spans="1:5">
      <c r="A11" t="s">
        <v>42</v>
      </c>
      <c r="B11">
        <v>18000</v>
      </c>
      <c r="C11" t="s">
        <v>37</v>
      </c>
      <c r="D11">
        <v>2</v>
      </c>
      <c r="E11" t="s">
        <v>57</v>
      </c>
    </row>
    <row r="12" spans="1:5">
      <c r="A12" t="s">
        <v>42</v>
      </c>
      <c r="B12">
        <v>17500</v>
      </c>
      <c r="C12" t="s">
        <v>37</v>
      </c>
      <c r="D12">
        <v>1</v>
      </c>
      <c r="E12" t="s">
        <v>56</v>
      </c>
    </row>
    <row r="13" spans="1:5">
      <c r="A13" t="s">
        <v>41</v>
      </c>
      <c r="B13">
        <v>19500</v>
      </c>
      <c r="C13" t="s">
        <v>36</v>
      </c>
      <c r="D13">
        <v>1</v>
      </c>
      <c r="E13" t="s">
        <v>58</v>
      </c>
    </row>
  </sheetData>
  <conditionalFormatting sqref="B1:B13">
    <cfRule type="top10" dxfId="8" priority="3" rank="3"/>
  </conditionalFormatting>
  <conditionalFormatting sqref="B2:B13">
    <cfRule type="top10" dxfId="7" priority="2" bottom="1" rank="3"/>
  </conditionalFormatting>
  <conditionalFormatting sqref="E2:E13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3"/>
    </sheetView>
  </sheetViews>
  <sheetFormatPr defaultRowHeight="15"/>
  <cols>
    <col min="1" max="1" width="10.42578125" bestFit="1" customWidth="1"/>
  </cols>
  <sheetData>
    <row r="1" spans="1:6">
      <c r="A1" s="2" t="s">
        <v>59</v>
      </c>
      <c r="B1" s="2" t="s">
        <v>40</v>
      </c>
      <c r="C1" s="2" t="s">
        <v>39</v>
      </c>
      <c r="D1" s="2" t="s">
        <v>33</v>
      </c>
      <c r="E1" s="2" t="s">
        <v>49</v>
      </c>
      <c r="F1" s="2" t="s">
        <v>50</v>
      </c>
    </row>
    <row r="2" spans="1:6">
      <c r="A2" s="3">
        <f ca="1">TODAY()</f>
        <v>44232</v>
      </c>
      <c r="B2" t="s">
        <v>42</v>
      </c>
      <c r="C2">
        <v>25000</v>
      </c>
      <c r="D2" t="s">
        <v>34</v>
      </c>
      <c r="E2">
        <v>1</v>
      </c>
      <c r="F2" t="s">
        <v>51</v>
      </c>
    </row>
    <row r="3" spans="1:6">
      <c r="A3" s="3">
        <v>44242</v>
      </c>
      <c r="B3" t="s">
        <v>42</v>
      </c>
      <c r="C3">
        <v>7000</v>
      </c>
      <c r="D3" t="s">
        <v>35</v>
      </c>
      <c r="E3">
        <v>2</v>
      </c>
      <c r="F3" t="s">
        <v>52</v>
      </c>
    </row>
    <row r="4" spans="1:6">
      <c r="A4" s="3">
        <v>44244</v>
      </c>
      <c r="B4" t="s">
        <v>41</v>
      </c>
      <c r="C4">
        <v>15000</v>
      </c>
      <c r="D4" t="s">
        <v>36</v>
      </c>
      <c r="E4">
        <v>3</v>
      </c>
      <c r="F4" t="s">
        <v>53</v>
      </c>
    </row>
    <row r="5" spans="1:6">
      <c r="A5" s="3">
        <v>44248</v>
      </c>
      <c r="B5" t="s">
        <v>41</v>
      </c>
      <c r="C5">
        <v>25000</v>
      </c>
      <c r="D5" t="s">
        <v>37</v>
      </c>
      <c r="E5">
        <v>4</v>
      </c>
      <c r="F5" t="s">
        <v>54</v>
      </c>
    </row>
    <row r="6" spans="1:6">
      <c r="A6" s="3">
        <f ca="1">TODAY()</f>
        <v>44232</v>
      </c>
      <c r="B6" t="s">
        <v>42</v>
      </c>
      <c r="C6">
        <v>11000</v>
      </c>
      <c r="D6" t="s">
        <v>34</v>
      </c>
      <c r="E6">
        <v>4</v>
      </c>
      <c r="F6" t="s">
        <v>55</v>
      </c>
    </row>
    <row r="7" spans="1:6">
      <c r="A7" s="3">
        <v>44242</v>
      </c>
      <c r="B7" t="s">
        <v>42</v>
      </c>
      <c r="C7">
        <v>17000</v>
      </c>
      <c r="D7" t="s">
        <v>34</v>
      </c>
      <c r="E7">
        <v>5</v>
      </c>
      <c r="F7" t="s">
        <v>56</v>
      </c>
    </row>
    <row r="8" spans="1:6">
      <c r="A8" s="3">
        <v>44244</v>
      </c>
      <c r="B8" t="s">
        <v>42</v>
      </c>
      <c r="C8">
        <v>19000</v>
      </c>
      <c r="D8" t="s">
        <v>35</v>
      </c>
      <c r="E8">
        <v>5</v>
      </c>
      <c r="F8" t="s">
        <v>55</v>
      </c>
    </row>
    <row r="9" spans="1:6">
      <c r="A9" s="3">
        <v>44248</v>
      </c>
      <c r="B9" t="s">
        <v>41</v>
      </c>
      <c r="C9">
        <v>21000</v>
      </c>
      <c r="D9" t="s">
        <v>35</v>
      </c>
      <c r="E9">
        <v>1</v>
      </c>
      <c r="F9" t="s">
        <v>52</v>
      </c>
    </row>
    <row r="10" spans="1:6">
      <c r="A10" s="3">
        <f ca="1">TODAY()</f>
        <v>44232</v>
      </c>
      <c r="B10" t="s">
        <v>41</v>
      </c>
      <c r="C10">
        <v>24000</v>
      </c>
      <c r="D10" t="s">
        <v>36</v>
      </c>
      <c r="E10">
        <v>2</v>
      </c>
      <c r="F10" t="s">
        <v>54</v>
      </c>
    </row>
    <row r="11" spans="1:6">
      <c r="A11" s="3">
        <v>44242</v>
      </c>
      <c r="B11" t="s">
        <v>42</v>
      </c>
      <c r="C11">
        <v>18000</v>
      </c>
      <c r="D11" t="s">
        <v>37</v>
      </c>
      <c r="E11">
        <v>2</v>
      </c>
      <c r="F11" t="s">
        <v>57</v>
      </c>
    </row>
    <row r="12" spans="1:6">
      <c r="A12" s="3">
        <v>44244</v>
      </c>
      <c r="B12" t="s">
        <v>42</v>
      </c>
      <c r="C12">
        <v>17500</v>
      </c>
      <c r="D12" t="s">
        <v>37</v>
      </c>
      <c r="E12">
        <v>1</v>
      </c>
      <c r="F12" t="s">
        <v>56</v>
      </c>
    </row>
    <row r="13" spans="1:6">
      <c r="A13" s="3">
        <v>44248</v>
      </c>
      <c r="B13" t="s">
        <v>41</v>
      </c>
      <c r="C13">
        <v>19500</v>
      </c>
      <c r="D13" t="s">
        <v>36</v>
      </c>
      <c r="E13">
        <v>1</v>
      </c>
      <c r="F13" t="s">
        <v>58</v>
      </c>
    </row>
  </sheetData>
  <conditionalFormatting sqref="A2:A13">
    <cfRule type="timePeriod" dxfId="5" priority="1" timePeriod="thisWeek">
      <formula>AND(TODAY()-ROUNDDOWN(A2,0)&lt;=WEEKDAY(TODAY())-1,ROUNDDOWN(A2,0)-TODAY()&lt;=7-WEEKDAY(TODAY()))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ADMIN</cp:lastModifiedBy>
  <dcterms:created xsi:type="dcterms:W3CDTF">2021-02-03T13:48:59Z</dcterms:created>
  <dcterms:modified xsi:type="dcterms:W3CDTF">2021-02-05T14:12:50Z</dcterms:modified>
</cp:coreProperties>
</file>